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8A158545-9449-E341-BDF4-279F34C39A35}" xr6:coauthVersionLast="47" xr6:coauthVersionMax="47" xr10:uidLastSave="{00000000-0000-0000-0000-000000000000}"/>
  <bookViews>
    <workbookView xWindow="7900" yWindow="500" windowWidth="20900" windowHeight="16180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91" i="1" l="1"/>
  <c r="AU291" i="1"/>
  <c r="AT292" i="1"/>
  <c r="AU292" i="1"/>
  <c r="AT293" i="1"/>
  <c r="AU293" i="1"/>
  <c r="AT294" i="1"/>
  <c r="AU294" i="1"/>
  <c r="AT295" i="1"/>
  <c r="AU295" i="1"/>
  <c r="AT296" i="1"/>
  <c r="AU296" i="1"/>
  <c r="AT297" i="1"/>
  <c r="AU297" i="1"/>
  <c r="AT298" i="1"/>
  <c r="AU298" i="1"/>
  <c r="AT299" i="1"/>
  <c r="AU299" i="1"/>
  <c r="AT300" i="1"/>
  <c r="AU300" i="1"/>
  <c r="AT301" i="1"/>
  <c r="AU301" i="1"/>
  <c r="AT302" i="1"/>
  <c r="AU302" i="1"/>
  <c r="AT303" i="1"/>
  <c r="AU303" i="1"/>
  <c r="AT304" i="1"/>
  <c r="AU304" i="1"/>
  <c r="AT305" i="1"/>
  <c r="AU305" i="1"/>
  <c r="AT306" i="1"/>
  <c r="AU306" i="1"/>
  <c r="AT307" i="1"/>
  <c r="AU307" i="1"/>
  <c r="AT308" i="1"/>
  <c r="AU308" i="1"/>
  <c r="AT309" i="1"/>
  <c r="AU309" i="1"/>
  <c r="AT310" i="1"/>
  <c r="AU310" i="1"/>
  <c r="AT311" i="1"/>
  <c r="AU311" i="1"/>
  <c r="AT312" i="1"/>
  <c r="AU312" i="1"/>
  <c r="AT313" i="1"/>
  <c r="AU313" i="1"/>
  <c r="AT314" i="1"/>
  <c r="AU314" i="1"/>
  <c r="AT315" i="1"/>
  <c r="AU315" i="1"/>
  <c r="AT316" i="1"/>
  <c r="AU316" i="1"/>
  <c r="AT317" i="1"/>
  <c r="AU317" i="1"/>
  <c r="AT318" i="1"/>
  <c r="AU318" i="1"/>
  <c r="AT319" i="1"/>
  <c r="AU319" i="1"/>
  <c r="AT320" i="1"/>
  <c r="AU320" i="1"/>
  <c r="AT321" i="1"/>
  <c r="AU321" i="1"/>
  <c r="AT322" i="1"/>
  <c r="AU322" i="1"/>
  <c r="AT323" i="1"/>
  <c r="AU323" i="1"/>
  <c r="AT324" i="1"/>
  <c r="AU324" i="1"/>
  <c r="AT325" i="1"/>
  <c r="AU325" i="1"/>
  <c r="AT326" i="1"/>
  <c r="AU326" i="1"/>
  <c r="BG817" i="1"/>
  <c r="BF817" i="1"/>
  <c r="BD817" i="1"/>
  <c r="BC817" i="1"/>
  <c r="BA817" i="1"/>
  <c r="AZ817" i="1"/>
  <c r="AX817" i="1"/>
  <c r="AW817" i="1"/>
  <c r="AU817" i="1"/>
  <c r="AT817" i="1"/>
  <c r="BG816" i="1"/>
  <c r="BF816" i="1"/>
  <c r="BD816" i="1"/>
  <c r="BC816" i="1"/>
  <c r="BA816" i="1"/>
  <c r="AZ816" i="1"/>
  <c r="AX816" i="1"/>
  <c r="AW816" i="1"/>
  <c r="AU816" i="1"/>
  <c r="AT816" i="1"/>
  <c r="BG815" i="1"/>
  <c r="BF815" i="1"/>
  <c r="BD815" i="1"/>
  <c r="BC815" i="1"/>
  <c r="BA815" i="1"/>
  <c r="AZ815" i="1"/>
  <c r="AX815" i="1"/>
  <c r="AW815" i="1"/>
  <c r="AU815" i="1"/>
  <c r="AT815" i="1"/>
  <c r="BG814" i="1"/>
  <c r="BF814" i="1"/>
  <c r="BD814" i="1"/>
  <c r="BC814" i="1"/>
  <c r="BA814" i="1"/>
  <c r="AZ814" i="1"/>
  <c r="AX814" i="1"/>
  <c r="AW814" i="1"/>
  <c r="AU814" i="1"/>
  <c r="AT814" i="1"/>
  <c r="BG813" i="1"/>
  <c r="BF813" i="1"/>
  <c r="BD813" i="1"/>
  <c r="BC813" i="1"/>
  <c r="BA813" i="1"/>
  <c r="AZ813" i="1"/>
  <c r="AX813" i="1"/>
  <c r="AW813" i="1"/>
  <c r="AU813" i="1"/>
  <c r="AT813" i="1"/>
  <c r="BG812" i="1"/>
  <c r="BF812" i="1"/>
  <c r="BD812" i="1"/>
  <c r="BC812" i="1"/>
  <c r="BA812" i="1"/>
  <c r="AZ812" i="1"/>
  <c r="AX812" i="1"/>
  <c r="AW812" i="1"/>
  <c r="AU812" i="1"/>
  <c r="AT812" i="1"/>
  <c r="BG811" i="1"/>
  <c r="BF811" i="1"/>
  <c r="BD811" i="1"/>
  <c r="BC811" i="1"/>
  <c r="BA811" i="1"/>
  <c r="AZ811" i="1"/>
  <c r="AX811" i="1"/>
  <c r="AW811" i="1"/>
  <c r="AU811" i="1"/>
  <c r="AT811" i="1"/>
  <c r="BG810" i="1"/>
  <c r="BF810" i="1"/>
  <c r="BD810" i="1"/>
  <c r="BC810" i="1"/>
  <c r="BA810" i="1"/>
  <c r="AZ810" i="1"/>
  <c r="AX810" i="1"/>
  <c r="AW810" i="1"/>
  <c r="AU810" i="1"/>
  <c r="AT810" i="1"/>
  <c r="BG809" i="1"/>
  <c r="BF809" i="1"/>
  <c r="BD809" i="1"/>
  <c r="BC809" i="1"/>
  <c r="BA809" i="1"/>
  <c r="AZ809" i="1"/>
  <c r="AX809" i="1"/>
  <c r="AW809" i="1"/>
  <c r="AU809" i="1"/>
  <c r="AT809" i="1"/>
  <c r="BG808" i="1"/>
  <c r="BF808" i="1"/>
  <c r="BD808" i="1"/>
  <c r="BC808" i="1"/>
  <c r="BA808" i="1"/>
  <c r="AZ808" i="1"/>
  <c r="AX808" i="1"/>
  <c r="AW808" i="1"/>
  <c r="AU808" i="1"/>
  <c r="AT808" i="1"/>
  <c r="BG807" i="1"/>
  <c r="BF807" i="1"/>
  <c r="BD807" i="1"/>
  <c r="BC807" i="1"/>
  <c r="BA807" i="1"/>
  <c r="AZ807" i="1"/>
  <c r="AX807" i="1"/>
  <c r="AW807" i="1"/>
  <c r="AU807" i="1"/>
  <c r="AT807" i="1"/>
  <c r="BG806" i="1"/>
  <c r="BF806" i="1"/>
  <c r="BD806" i="1"/>
  <c r="BC806" i="1"/>
  <c r="BA806" i="1"/>
  <c r="AZ806" i="1"/>
  <c r="AX806" i="1"/>
  <c r="AW806" i="1"/>
  <c r="AU806" i="1"/>
  <c r="AT806" i="1"/>
  <c r="BG805" i="1"/>
  <c r="BF805" i="1"/>
  <c r="BD805" i="1"/>
  <c r="BC805" i="1"/>
  <c r="BA805" i="1"/>
  <c r="AZ805" i="1"/>
  <c r="AX805" i="1"/>
  <c r="AW805" i="1"/>
  <c r="AU805" i="1"/>
  <c r="AT805" i="1"/>
  <c r="BG804" i="1"/>
  <c r="BF804" i="1"/>
  <c r="BD804" i="1"/>
  <c r="BC804" i="1"/>
  <c r="BA804" i="1"/>
  <c r="AZ804" i="1"/>
  <c r="AX804" i="1"/>
  <c r="AW804" i="1"/>
  <c r="AU804" i="1"/>
  <c r="AT804" i="1"/>
  <c r="BG803" i="1"/>
  <c r="BF803" i="1"/>
  <c r="BD803" i="1"/>
  <c r="BC803" i="1"/>
  <c r="BA803" i="1"/>
  <c r="AZ803" i="1"/>
  <c r="AX803" i="1"/>
  <c r="AW803" i="1"/>
  <c r="AU803" i="1"/>
  <c r="AT803" i="1"/>
  <c r="BG802" i="1"/>
  <c r="BF802" i="1"/>
  <c r="BD802" i="1"/>
  <c r="BC802" i="1"/>
  <c r="BA802" i="1"/>
  <c r="AZ802" i="1"/>
  <c r="AX802" i="1"/>
  <c r="AW802" i="1"/>
  <c r="AU802" i="1"/>
  <c r="AT802" i="1"/>
  <c r="BG801" i="1"/>
  <c r="BF801" i="1"/>
  <c r="BD801" i="1"/>
  <c r="BC801" i="1"/>
  <c r="BA801" i="1"/>
  <c r="AZ801" i="1"/>
  <c r="AX801" i="1"/>
  <c r="AW801" i="1"/>
  <c r="AU801" i="1"/>
  <c r="AT801" i="1"/>
  <c r="BG800" i="1"/>
  <c r="BF800" i="1"/>
  <c r="BD800" i="1"/>
  <c r="BC800" i="1"/>
  <c r="BA800" i="1"/>
  <c r="AZ800" i="1"/>
  <c r="AX800" i="1"/>
  <c r="AW800" i="1"/>
  <c r="AU800" i="1"/>
  <c r="AT800" i="1"/>
  <c r="BG799" i="1"/>
  <c r="BF799" i="1"/>
  <c r="BD799" i="1"/>
  <c r="BC799" i="1"/>
  <c r="BA799" i="1"/>
  <c r="AZ799" i="1"/>
  <c r="AX799" i="1"/>
  <c r="AW799" i="1"/>
  <c r="AU799" i="1"/>
  <c r="AT799" i="1"/>
  <c r="BG798" i="1"/>
  <c r="BF798" i="1"/>
  <c r="BD798" i="1"/>
  <c r="BC798" i="1"/>
  <c r="BA798" i="1"/>
  <c r="AZ798" i="1"/>
  <c r="AX798" i="1"/>
  <c r="AW798" i="1"/>
  <c r="AU798" i="1"/>
  <c r="AT798" i="1"/>
  <c r="BG797" i="1"/>
  <c r="BF797" i="1"/>
  <c r="BD797" i="1"/>
  <c r="BC797" i="1"/>
  <c r="BA797" i="1"/>
  <c r="AZ797" i="1"/>
  <c r="AX797" i="1"/>
  <c r="AW797" i="1"/>
  <c r="AU797" i="1"/>
  <c r="AT797" i="1"/>
  <c r="BG796" i="1"/>
  <c r="BF796" i="1"/>
  <c r="BD796" i="1"/>
  <c r="BC796" i="1"/>
  <c r="BA796" i="1"/>
  <c r="AZ796" i="1"/>
  <c r="AX796" i="1"/>
  <c r="AW796" i="1"/>
  <c r="AU796" i="1"/>
  <c r="AT796" i="1"/>
  <c r="BG795" i="1"/>
  <c r="BF795" i="1"/>
  <c r="BD795" i="1"/>
  <c r="BC795" i="1"/>
  <c r="BA795" i="1"/>
  <c r="AZ795" i="1"/>
  <c r="AX795" i="1"/>
  <c r="AW795" i="1"/>
  <c r="AU795" i="1"/>
  <c r="AT795" i="1"/>
  <c r="BG794" i="1"/>
  <c r="BF794" i="1"/>
  <c r="BD794" i="1"/>
  <c r="BC794" i="1"/>
  <c r="BA794" i="1"/>
  <c r="AZ794" i="1"/>
  <c r="AX794" i="1"/>
  <c r="AW794" i="1"/>
  <c r="AU794" i="1"/>
  <c r="AT794" i="1"/>
  <c r="BG793" i="1"/>
  <c r="BF793" i="1"/>
  <c r="BD793" i="1"/>
  <c r="BC793" i="1"/>
  <c r="BA793" i="1"/>
  <c r="AZ793" i="1"/>
  <c r="AX793" i="1"/>
  <c r="AW793" i="1"/>
  <c r="AU793" i="1"/>
  <c r="AT793" i="1"/>
  <c r="BG792" i="1"/>
  <c r="BF792" i="1"/>
  <c r="BD792" i="1"/>
  <c r="BC792" i="1"/>
  <c r="BA792" i="1"/>
  <c r="AZ792" i="1"/>
  <c r="AX792" i="1"/>
  <c r="AW792" i="1"/>
  <c r="AU792" i="1"/>
  <c r="AT792" i="1"/>
  <c r="BG791" i="1"/>
  <c r="BF791" i="1"/>
  <c r="BD791" i="1"/>
  <c r="BC791" i="1"/>
  <c r="BA791" i="1"/>
  <c r="AZ791" i="1"/>
  <c r="AX791" i="1"/>
  <c r="AW791" i="1"/>
  <c r="AU791" i="1"/>
  <c r="AT791" i="1"/>
  <c r="BG790" i="1"/>
  <c r="BF790" i="1"/>
  <c r="BD790" i="1"/>
  <c r="BC790" i="1"/>
  <c r="BA790" i="1"/>
  <c r="AZ790" i="1"/>
  <c r="AX790" i="1"/>
  <c r="AW790" i="1"/>
  <c r="AU790" i="1"/>
  <c r="AT790" i="1"/>
  <c r="BG789" i="1"/>
  <c r="BF789" i="1"/>
  <c r="BD789" i="1"/>
  <c r="BC789" i="1"/>
  <c r="BA789" i="1"/>
  <c r="AZ789" i="1"/>
  <c r="AX789" i="1"/>
  <c r="AW789" i="1"/>
  <c r="AU789" i="1"/>
  <c r="AT789" i="1"/>
  <c r="BG788" i="1"/>
  <c r="BF788" i="1"/>
  <c r="BD788" i="1"/>
  <c r="BC788" i="1"/>
  <c r="BA788" i="1"/>
  <c r="AZ788" i="1"/>
  <c r="AX788" i="1"/>
  <c r="AW788" i="1"/>
  <c r="AU788" i="1"/>
  <c r="AT788" i="1"/>
  <c r="BG787" i="1" l="1"/>
  <c r="BF787" i="1"/>
  <c r="BD787" i="1"/>
  <c r="BC787" i="1"/>
  <c r="BA787" i="1"/>
  <c r="AZ787" i="1"/>
  <c r="AX787" i="1"/>
  <c r="AW787" i="1"/>
  <c r="AU787" i="1"/>
  <c r="AT787" i="1"/>
  <c r="BG786" i="1"/>
  <c r="BF786" i="1"/>
  <c r="BD786" i="1"/>
  <c r="BC786" i="1"/>
  <c r="BA786" i="1"/>
  <c r="AZ786" i="1"/>
  <c r="AX786" i="1"/>
  <c r="AW786" i="1"/>
  <c r="AU786" i="1"/>
  <c r="AT786" i="1"/>
  <c r="BG785" i="1"/>
  <c r="BF785" i="1"/>
  <c r="BD785" i="1"/>
  <c r="BC785" i="1"/>
  <c r="BA785" i="1"/>
  <c r="AZ785" i="1"/>
  <c r="AX785" i="1"/>
  <c r="AW785" i="1"/>
  <c r="AU785" i="1"/>
  <c r="AT785" i="1"/>
  <c r="BG784" i="1"/>
  <c r="BF784" i="1"/>
  <c r="BD784" i="1"/>
  <c r="BC784" i="1"/>
  <c r="BA784" i="1"/>
  <c r="AZ784" i="1"/>
  <c r="AX784" i="1"/>
  <c r="AW784" i="1"/>
  <c r="AU784" i="1"/>
  <c r="AT784" i="1"/>
  <c r="BG783" i="1"/>
  <c r="BF783" i="1"/>
  <c r="BD783" i="1"/>
  <c r="BC783" i="1"/>
  <c r="BA783" i="1"/>
  <c r="AZ783" i="1"/>
  <c r="AX783" i="1"/>
  <c r="AW783" i="1"/>
  <c r="AU783" i="1"/>
  <c r="AT783" i="1"/>
  <c r="BG782" i="1"/>
  <c r="BF782" i="1"/>
  <c r="BD782" i="1"/>
  <c r="BC782" i="1"/>
  <c r="BA782" i="1"/>
  <c r="AZ782" i="1"/>
  <c r="AX782" i="1"/>
  <c r="AW782" i="1"/>
  <c r="AU782" i="1"/>
  <c r="AT782" i="1"/>
  <c r="BG781" i="1"/>
  <c r="BF781" i="1"/>
  <c r="BD781" i="1"/>
  <c r="BC781" i="1"/>
  <c r="BA781" i="1"/>
  <c r="AZ781" i="1"/>
  <c r="AX781" i="1"/>
  <c r="AW781" i="1"/>
  <c r="AU781" i="1"/>
  <c r="AT781" i="1"/>
  <c r="BG780" i="1"/>
  <c r="BF780" i="1"/>
  <c r="BD780" i="1"/>
  <c r="BC780" i="1"/>
  <c r="BA780" i="1"/>
  <c r="AZ780" i="1"/>
  <c r="AX780" i="1"/>
  <c r="AW780" i="1"/>
  <c r="AU780" i="1"/>
  <c r="AT780" i="1"/>
  <c r="BG779" i="1"/>
  <c r="BF779" i="1"/>
  <c r="BD779" i="1"/>
  <c r="BC779" i="1"/>
  <c r="BA779" i="1"/>
  <c r="AZ779" i="1"/>
  <c r="AX779" i="1"/>
  <c r="AW779" i="1"/>
  <c r="AU779" i="1"/>
  <c r="AT779" i="1"/>
  <c r="BG778" i="1"/>
  <c r="BF778" i="1"/>
  <c r="BD778" i="1"/>
  <c r="BC778" i="1"/>
  <c r="BA778" i="1"/>
  <c r="AZ778" i="1"/>
  <c r="AX778" i="1"/>
  <c r="AW778" i="1"/>
  <c r="AU778" i="1"/>
  <c r="AT778" i="1"/>
  <c r="BG777" i="1"/>
  <c r="BF777" i="1"/>
  <c r="BD777" i="1"/>
  <c r="BC777" i="1"/>
  <c r="BA777" i="1"/>
  <c r="AZ777" i="1"/>
  <c r="AX777" i="1"/>
  <c r="AW777" i="1"/>
  <c r="AU777" i="1"/>
  <c r="AT777" i="1"/>
  <c r="BG776" i="1"/>
  <c r="BF776" i="1"/>
  <c r="BD776" i="1"/>
  <c r="BC776" i="1"/>
  <c r="BA776" i="1"/>
  <c r="AZ776" i="1"/>
  <c r="AX776" i="1"/>
  <c r="AW776" i="1"/>
  <c r="AU776" i="1"/>
  <c r="AT776" i="1"/>
  <c r="BG775" i="1"/>
  <c r="BF775" i="1"/>
  <c r="BD775" i="1"/>
  <c r="BC775" i="1"/>
  <c r="BA775" i="1"/>
  <c r="AZ775" i="1"/>
  <c r="AX775" i="1"/>
  <c r="AW775" i="1"/>
  <c r="AU775" i="1"/>
  <c r="AT775" i="1"/>
  <c r="BG774" i="1"/>
  <c r="BF774" i="1"/>
  <c r="BD774" i="1"/>
  <c r="BC774" i="1"/>
  <c r="BA774" i="1"/>
  <c r="AZ774" i="1"/>
  <c r="AX774" i="1"/>
  <c r="AW774" i="1"/>
  <c r="AU774" i="1"/>
  <c r="AT774" i="1"/>
  <c r="BG773" i="1"/>
  <c r="BF773" i="1"/>
  <c r="BD773" i="1"/>
  <c r="BC773" i="1"/>
  <c r="BA773" i="1"/>
  <c r="AZ773" i="1"/>
  <c r="AX773" i="1"/>
  <c r="AW773" i="1"/>
  <c r="AU773" i="1"/>
  <c r="AT773" i="1"/>
  <c r="BG772" i="1"/>
  <c r="BF772" i="1"/>
  <c r="BD772" i="1"/>
  <c r="BC772" i="1"/>
  <c r="BA772" i="1"/>
  <c r="AZ772" i="1"/>
  <c r="AX772" i="1"/>
  <c r="AW772" i="1"/>
  <c r="AU772" i="1"/>
  <c r="AT772" i="1"/>
  <c r="BG771" i="1"/>
  <c r="BF771" i="1"/>
  <c r="BD771" i="1"/>
  <c r="BC771" i="1"/>
  <c r="BA771" i="1"/>
  <c r="AZ771" i="1"/>
  <c r="AX771" i="1"/>
  <c r="AW771" i="1"/>
  <c r="AU771" i="1"/>
  <c r="AT771" i="1"/>
  <c r="BG770" i="1"/>
  <c r="BF770" i="1"/>
  <c r="BD770" i="1"/>
  <c r="BC770" i="1"/>
  <c r="BA770" i="1"/>
  <c r="AZ770" i="1"/>
  <c r="AX770" i="1"/>
  <c r="AW770" i="1"/>
  <c r="AU770" i="1"/>
  <c r="AT770" i="1"/>
  <c r="BG769" i="1"/>
  <c r="BF769" i="1"/>
  <c r="BD769" i="1"/>
  <c r="BC769" i="1"/>
  <c r="BA769" i="1"/>
  <c r="AZ769" i="1"/>
  <c r="AX769" i="1"/>
  <c r="AW769" i="1"/>
  <c r="AU769" i="1"/>
  <c r="AT769" i="1"/>
  <c r="BG768" i="1"/>
  <c r="BF768" i="1"/>
  <c r="BD768" i="1"/>
  <c r="BC768" i="1"/>
  <c r="BA768" i="1"/>
  <c r="AZ768" i="1"/>
  <c r="AX768" i="1"/>
  <c r="AW768" i="1"/>
  <c r="AU768" i="1"/>
  <c r="AT768" i="1"/>
  <c r="BG767" i="1"/>
  <c r="BF767" i="1"/>
  <c r="BD767" i="1"/>
  <c r="BC767" i="1"/>
  <c r="BA767" i="1"/>
  <c r="AZ767" i="1"/>
  <c r="AX767" i="1"/>
  <c r="AW767" i="1"/>
  <c r="AU767" i="1"/>
  <c r="AT767" i="1"/>
  <c r="BG766" i="1"/>
  <c r="BF766" i="1"/>
  <c r="BD766" i="1"/>
  <c r="BC766" i="1"/>
  <c r="BA766" i="1"/>
  <c r="AZ766" i="1"/>
  <c r="AX766" i="1"/>
  <c r="AW766" i="1"/>
  <c r="AU766" i="1"/>
  <c r="AT766" i="1"/>
  <c r="BG765" i="1"/>
  <c r="BF765" i="1"/>
  <c r="BD765" i="1"/>
  <c r="BC765" i="1"/>
  <c r="BA765" i="1"/>
  <c r="AZ765" i="1"/>
  <c r="AX765" i="1"/>
  <c r="AW765" i="1"/>
  <c r="AU765" i="1"/>
  <c r="AT765" i="1"/>
  <c r="BG764" i="1"/>
  <c r="BF764" i="1"/>
  <c r="BD764" i="1"/>
  <c r="BC764" i="1"/>
  <c r="BA764" i="1"/>
  <c r="AZ764" i="1"/>
  <c r="AX764" i="1"/>
  <c r="AW764" i="1"/>
  <c r="AU764" i="1"/>
  <c r="AT764" i="1"/>
  <c r="BG763" i="1"/>
  <c r="BF763" i="1"/>
  <c r="BD763" i="1"/>
  <c r="BC763" i="1"/>
  <c r="BA763" i="1"/>
  <c r="AZ763" i="1"/>
  <c r="AX763" i="1"/>
  <c r="AW763" i="1"/>
  <c r="AU763" i="1"/>
  <c r="AT763" i="1"/>
  <c r="BG762" i="1"/>
  <c r="BF762" i="1"/>
  <c r="BD762" i="1"/>
  <c r="BC762" i="1"/>
  <c r="BA762" i="1"/>
  <c r="AZ762" i="1"/>
  <c r="AX762" i="1"/>
  <c r="AW762" i="1"/>
  <c r="AU762" i="1"/>
  <c r="AT762" i="1"/>
  <c r="BG761" i="1"/>
  <c r="BF761" i="1"/>
  <c r="BD761" i="1"/>
  <c r="BC761" i="1"/>
  <c r="BA761" i="1"/>
  <c r="AZ761" i="1"/>
  <c r="AX761" i="1"/>
  <c r="AW761" i="1"/>
  <c r="AU761" i="1"/>
  <c r="AT761" i="1"/>
  <c r="BG760" i="1"/>
  <c r="BF760" i="1"/>
  <c r="BD760" i="1"/>
  <c r="BC760" i="1"/>
  <c r="BA760" i="1"/>
  <c r="AZ760" i="1"/>
  <c r="AX760" i="1"/>
  <c r="AW760" i="1"/>
  <c r="AU760" i="1"/>
  <c r="AT760" i="1"/>
  <c r="BG759" i="1"/>
  <c r="BF759" i="1"/>
  <c r="BD759" i="1"/>
  <c r="BC759" i="1"/>
  <c r="BA759" i="1"/>
  <c r="AZ759" i="1"/>
  <c r="AX759" i="1"/>
  <c r="AW759" i="1"/>
  <c r="AU759" i="1"/>
  <c r="AT759" i="1"/>
  <c r="BG758" i="1"/>
  <c r="BF758" i="1"/>
  <c r="BD758" i="1"/>
  <c r="BC758" i="1"/>
  <c r="BA758" i="1"/>
  <c r="AZ758" i="1"/>
  <c r="AX758" i="1"/>
  <c r="AW758" i="1"/>
  <c r="AU758" i="1"/>
  <c r="AT758" i="1"/>
  <c r="BG757" i="1"/>
  <c r="BF757" i="1"/>
  <c r="BD757" i="1"/>
  <c r="BC757" i="1"/>
  <c r="BA757" i="1"/>
  <c r="AZ757" i="1"/>
  <c r="AX757" i="1"/>
  <c r="AW757" i="1"/>
  <c r="AU757" i="1"/>
  <c r="AT757" i="1"/>
  <c r="BG756" i="1"/>
  <c r="BF756" i="1"/>
  <c r="BD756" i="1"/>
  <c r="BC756" i="1"/>
  <c r="BA756" i="1"/>
  <c r="AZ756" i="1"/>
  <c r="AX756" i="1"/>
  <c r="AW756" i="1"/>
  <c r="AU756" i="1"/>
  <c r="AT756" i="1"/>
  <c r="BG755" i="1"/>
  <c r="BF755" i="1"/>
  <c r="BD755" i="1"/>
  <c r="BC755" i="1"/>
  <c r="BA755" i="1"/>
  <c r="AZ755" i="1"/>
  <c r="AX755" i="1"/>
  <c r="AW755" i="1"/>
  <c r="AU755" i="1"/>
  <c r="AT755" i="1"/>
  <c r="BG754" i="1"/>
  <c r="BF754" i="1"/>
  <c r="BD754" i="1"/>
  <c r="BC754" i="1"/>
  <c r="BA754" i="1"/>
  <c r="AZ754" i="1"/>
  <c r="AX754" i="1"/>
  <c r="AW754" i="1"/>
  <c r="AU754" i="1"/>
  <c r="AT754" i="1"/>
  <c r="BG753" i="1"/>
  <c r="BF753" i="1"/>
  <c r="BD753" i="1"/>
  <c r="BC753" i="1"/>
  <c r="BA753" i="1"/>
  <c r="AZ753" i="1"/>
  <c r="AX753" i="1"/>
  <c r="AW753" i="1"/>
  <c r="AU753" i="1"/>
  <c r="AT753" i="1"/>
  <c r="BG752" i="1"/>
  <c r="BF752" i="1"/>
  <c r="BD752" i="1"/>
  <c r="BC752" i="1"/>
  <c r="BA752" i="1"/>
  <c r="AZ752" i="1"/>
  <c r="AX752" i="1"/>
  <c r="AW752" i="1"/>
  <c r="AU752" i="1"/>
  <c r="AT752" i="1"/>
  <c r="BG751" i="1"/>
  <c r="BF751" i="1"/>
  <c r="BD751" i="1"/>
  <c r="BC751" i="1"/>
  <c r="BA751" i="1"/>
  <c r="AZ751" i="1"/>
  <c r="AX751" i="1"/>
  <c r="AW751" i="1"/>
  <c r="AU751" i="1"/>
  <c r="AT751" i="1"/>
  <c r="BG750" i="1"/>
  <c r="BF750" i="1"/>
  <c r="BD750" i="1"/>
  <c r="BC750" i="1"/>
  <c r="BA750" i="1"/>
  <c r="AZ750" i="1"/>
  <c r="AX750" i="1"/>
  <c r="AW750" i="1"/>
  <c r="AU750" i="1"/>
  <c r="AT750" i="1"/>
  <c r="BG749" i="1"/>
  <c r="BF749" i="1"/>
  <c r="BD749" i="1"/>
  <c r="BC749" i="1"/>
  <c r="BA749" i="1"/>
  <c r="AZ749" i="1"/>
  <c r="AX749" i="1"/>
  <c r="AW749" i="1"/>
  <c r="AU749" i="1"/>
  <c r="AT749" i="1"/>
  <c r="BG748" i="1"/>
  <c r="BF748" i="1"/>
  <c r="BD748" i="1"/>
  <c r="BC748" i="1"/>
  <c r="BA748" i="1"/>
  <c r="AZ748" i="1"/>
  <c r="AX748" i="1"/>
  <c r="AW748" i="1"/>
  <c r="AU748" i="1"/>
  <c r="AT748" i="1"/>
  <c r="BG747" i="1"/>
  <c r="BF747" i="1"/>
  <c r="BD747" i="1"/>
  <c r="BC747" i="1"/>
  <c r="BA747" i="1"/>
  <c r="AZ747" i="1"/>
  <c r="AX747" i="1"/>
  <c r="AW747" i="1"/>
  <c r="AU747" i="1"/>
  <c r="AT747" i="1"/>
  <c r="BG746" i="1"/>
  <c r="BF746" i="1"/>
  <c r="BD746" i="1"/>
  <c r="BC746" i="1"/>
  <c r="BA746" i="1"/>
  <c r="AZ746" i="1"/>
  <c r="AX746" i="1"/>
  <c r="AW746" i="1"/>
  <c r="AU746" i="1"/>
  <c r="AT746" i="1"/>
  <c r="BG745" i="1"/>
  <c r="BF745" i="1"/>
  <c r="BD745" i="1"/>
  <c r="BC745" i="1"/>
  <c r="BA745" i="1"/>
  <c r="AZ745" i="1"/>
  <c r="AX745" i="1"/>
  <c r="AW745" i="1"/>
  <c r="AU745" i="1"/>
  <c r="AT745" i="1"/>
  <c r="BG744" i="1"/>
  <c r="BF744" i="1"/>
  <c r="BD744" i="1"/>
  <c r="BC744" i="1"/>
  <c r="BA744" i="1"/>
  <c r="AZ744" i="1"/>
  <c r="AX744" i="1"/>
  <c r="AW744" i="1"/>
  <c r="AU744" i="1"/>
  <c r="AT744" i="1"/>
  <c r="BG743" i="1"/>
  <c r="BF743" i="1"/>
  <c r="BD743" i="1"/>
  <c r="BC743" i="1"/>
  <c r="BA743" i="1"/>
  <c r="AZ743" i="1"/>
  <c r="AX743" i="1"/>
  <c r="AW743" i="1"/>
  <c r="AU743" i="1"/>
  <c r="AT743" i="1"/>
  <c r="BG742" i="1"/>
  <c r="BF742" i="1"/>
  <c r="BD742" i="1"/>
  <c r="BC742" i="1"/>
  <c r="BA742" i="1"/>
  <c r="AZ742" i="1"/>
  <c r="AX742" i="1"/>
  <c r="AW742" i="1"/>
  <c r="AU742" i="1"/>
  <c r="AT742" i="1"/>
  <c r="BG741" i="1"/>
  <c r="BF741" i="1"/>
  <c r="BD741" i="1"/>
  <c r="BC741" i="1"/>
  <c r="BA741" i="1"/>
  <c r="AZ741" i="1"/>
  <c r="AX741" i="1"/>
  <c r="AW741" i="1"/>
  <c r="AU741" i="1"/>
  <c r="AT741" i="1"/>
  <c r="BG740" i="1"/>
  <c r="BF740" i="1"/>
  <c r="BD740" i="1"/>
  <c r="BC740" i="1"/>
  <c r="BA740" i="1"/>
  <c r="AZ740" i="1"/>
  <c r="AX740" i="1"/>
  <c r="AW740" i="1"/>
  <c r="AU740" i="1"/>
  <c r="AT740" i="1"/>
  <c r="BG739" i="1"/>
  <c r="BF739" i="1"/>
  <c r="BD739" i="1"/>
  <c r="BC739" i="1"/>
  <c r="BA739" i="1"/>
  <c r="AZ739" i="1"/>
  <c r="AX739" i="1"/>
  <c r="AW739" i="1"/>
  <c r="AU739" i="1"/>
  <c r="AT739" i="1"/>
  <c r="BG738" i="1"/>
  <c r="BF738" i="1"/>
  <c r="BD738" i="1"/>
  <c r="BC738" i="1"/>
  <c r="BA738" i="1"/>
  <c r="AZ738" i="1"/>
  <c r="AX738" i="1"/>
  <c r="AW738" i="1"/>
  <c r="AU738" i="1"/>
  <c r="AT738" i="1"/>
  <c r="BG737" i="1"/>
  <c r="BF737" i="1"/>
  <c r="BD737" i="1"/>
  <c r="BC737" i="1"/>
  <c r="BA737" i="1"/>
  <c r="AZ737" i="1"/>
  <c r="AX737" i="1"/>
  <c r="AW737" i="1"/>
  <c r="AU737" i="1"/>
  <c r="AT737" i="1"/>
  <c r="BG736" i="1" l="1"/>
  <c r="BF736" i="1"/>
  <c r="BD736" i="1"/>
  <c r="BC736" i="1"/>
  <c r="BA736" i="1"/>
  <c r="AZ736" i="1"/>
  <c r="AX736" i="1"/>
  <c r="AW736" i="1"/>
  <c r="AU736" i="1"/>
  <c r="AT736" i="1"/>
  <c r="BG735" i="1"/>
  <c r="BF735" i="1"/>
  <c r="BD735" i="1"/>
  <c r="BC735" i="1"/>
  <c r="BA735" i="1"/>
  <c r="AZ735" i="1"/>
  <c r="AX735" i="1"/>
  <c r="AW735" i="1"/>
  <c r="AU735" i="1"/>
  <c r="AT735" i="1"/>
  <c r="BG734" i="1"/>
  <c r="BF734" i="1"/>
  <c r="BD734" i="1"/>
  <c r="BC734" i="1"/>
  <c r="BA734" i="1"/>
  <c r="AZ734" i="1"/>
  <c r="AX734" i="1"/>
  <c r="AW734" i="1"/>
  <c r="AU734" i="1"/>
  <c r="AT734" i="1"/>
  <c r="BG733" i="1"/>
  <c r="BF733" i="1"/>
  <c r="BD733" i="1"/>
  <c r="BC733" i="1"/>
  <c r="BA733" i="1"/>
  <c r="AZ733" i="1"/>
  <c r="AX733" i="1"/>
  <c r="AW733" i="1"/>
  <c r="AU733" i="1"/>
  <c r="AT733" i="1"/>
  <c r="BG732" i="1"/>
  <c r="BF732" i="1"/>
  <c r="BD732" i="1"/>
  <c r="BC732" i="1"/>
  <c r="BA732" i="1"/>
  <c r="AZ732" i="1"/>
  <c r="AX732" i="1"/>
  <c r="AW732" i="1"/>
  <c r="AU732" i="1"/>
  <c r="AT732" i="1"/>
  <c r="BG731" i="1"/>
  <c r="BF731" i="1"/>
  <c r="BD731" i="1"/>
  <c r="BC731" i="1"/>
  <c r="BA731" i="1"/>
  <c r="AZ731" i="1"/>
  <c r="AX731" i="1"/>
  <c r="AW731" i="1"/>
  <c r="AU731" i="1"/>
  <c r="AT731" i="1"/>
  <c r="BG730" i="1"/>
  <c r="BF730" i="1"/>
  <c r="BD730" i="1"/>
  <c r="BC730" i="1"/>
  <c r="BA730" i="1"/>
  <c r="AZ730" i="1"/>
  <c r="AX730" i="1"/>
  <c r="AW730" i="1"/>
  <c r="AU730" i="1"/>
  <c r="AT730" i="1"/>
  <c r="BG729" i="1"/>
  <c r="BF729" i="1"/>
  <c r="BD729" i="1"/>
  <c r="BC729" i="1"/>
  <c r="BA729" i="1"/>
  <c r="AZ729" i="1"/>
  <c r="AX729" i="1"/>
  <c r="AW729" i="1"/>
  <c r="AU729" i="1"/>
  <c r="AT729" i="1"/>
  <c r="BG728" i="1"/>
  <c r="BF728" i="1"/>
  <c r="BD728" i="1"/>
  <c r="BC728" i="1"/>
  <c r="BA728" i="1"/>
  <c r="AZ728" i="1"/>
  <c r="AX728" i="1"/>
  <c r="AW728" i="1"/>
  <c r="AU728" i="1"/>
  <c r="AT728" i="1"/>
  <c r="BG727" i="1"/>
  <c r="BF727" i="1"/>
  <c r="BD727" i="1"/>
  <c r="BC727" i="1"/>
  <c r="BA727" i="1"/>
  <c r="AZ727" i="1"/>
  <c r="AX727" i="1"/>
  <c r="AW727" i="1"/>
  <c r="AU727" i="1"/>
  <c r="AT727" i="1"/>
  <c r="BG726" i="1"/>
  <c r="BF726" i="1"/>
  <c r="BD726" i="1"/>
  <c r="BC726" i="1"/>
  <c r="BA726" i="1"/>
  <c r="AZ726" i="1"/>
  <c r="AX726" i="1"/>
  <c r="AW726" i="1"/>
  <c r="AU726" i="1"/>
  <c r="AT726" i="1"/>
  <c r="BG725" i="1"/>
  <c r="BF725" i="1"/>
  <c r="BD725" i="1"/>
  <c r="BC725" i="1"/>
  <c r="BA725" i="1"/>
  <c r="AZ725" i="1"/>
  <c r="AX725" i="1"/>
  <c r="AW725" i="1"/>
  <c r="AU725" i="1"/>
  <c r="AT725" i="1"/>
  <c r="BG724" i="1"/>
  <c r="BF724" i="1"/>
  <c r="BD724" i="1"/>
  <c r="BC724" i="1"/>
  <c r="BA724" i="1"/>
  <c r="AZ724" i="1"/>
  <c r="AX724" i="1"/>
  <c r="AW724" i="1"/>
  <c r="AU724" i="1"/>
  <c r="AT724" i="1"/>
  <c r="BG723" i="1"/>
  <c r="BF723" i="1"/>
  <c r="BD723" i="1"/>
  <c r="BC723" i="1"/>
  <c r="BA723" i="1"/>
  <c r="AZ723" i="1"/>
  <c r="AX723" i="1"/>
  <c r="AW723" i="1"/>
  <c r="AU723" i="1"/>
  <c r="AT723" i="1"/>
  <c r="BG722" i="1"/>
  <c r="BF722" i="1"/>
  <c r="BD722" i="1"/>
  <c r="BC722" i="1"/>
  <c r="BA722" i="1"/>
  <c r="AZ722" i="1"/>
  <c r="AX722" i="1"/>
  <c r="AW722" i="1"/>
  <c r="AU722" i="1"/>
  <c r="AT722" i="1"/>
  <c r="BG721" i="1"/>
  <c r="BF721" i="1"/>
  <c r="BD721" i="1"/>
  <c r="BC721" i="1"/>
  <c r="BA721" i="1"/>
  <c r="AZ721" i="1"/>
  <c r="AX721" i="1"/>
  <c r="AW721" i="1"/>
  <c r="AU721" i="1"/>
  <c r="AT721" i="1"/>
  <c r="BG720" i="1"/>
  <c r="BF720" i="1"/>
  <c r="BD720" i="1"/>
  <c r="BC720" i="1"/>
  <c r="BA720" i="1"/>
  <c r="AZ720" i="1"/>
  <c r="AX720" i="1"/>
  <c r="AW720" i="1"/>
  <c r="AU720" i="1"/>
  <c r="AT720" i="1"/>
  <c r="BG719" i="1"/>
  <c r="BF719" i="1"/>
  <c r="BD719" i="1"/>
  <c r="BC719" i="1"/>
  <c r="BA719" i="1"/>
  <c r="AZ719" i="1"/>
  <c r="AX719" i="1"/>
  <c r="AW719" i="1"/>
  <c r="AU719" i="1"/>
  <c r="AT719" i="1"/>
  <c r="BG718" i="1"/>
  <c r="BF718" i="1"/>
  <c r="BD718" i="1"/>
  <c r="BC718" i="1"/>
  <c r="BA718" i="1"/>
  <c r="AZ718" i="1"/>
  <c r="AX718" i="1"/>
  <c r="AW718" i="1"/>
  <c r="AU718" i="1"/>
  <c r="AT718" i="1"/>
  <c r="BG717" i="1"/>
  <c r="BF717" i="1"/>
  <c r="BD717" i="1"/>
  <c r="BC717" i="1"/>
  <c r="BA717" i="1"/>
  <c r="AZ717" i="1"/>
  <c r="AX717" i="1"/>
  <c r="AW717" i="1"/>
  <c r="AU717" i="1"/>
  <c r="AT717" i="1"/>
  <c r="BG716" i="1"/>
  <c r="BF716" i="1"/>
  <c r="BD716" i="1"/>
  <c r="BC716" i="1"/>
  <c r="BA716" i="1"/>
  <c r="AZ716" i="1"/>
  <c r="AX716" i="1"/>
  <c r="AW716" i="1"/>
  <c r="AU716" i="1"/>
  <c r="AT716" i="1"/>
  <c r="BG715" i="1"/>
  <c r="BF715" i="1"/>
  <c r="BD715" i="1"/>
  <c r="BC715" i="1"/>
  <c r="BA715" i="1"/>
  <c r="AZ715" i="1"/>
  <c r="AX715" i="1"/>
  <c r="AW715" i="1"/>
  <c r="AU715" i="1"/>
  <c r="AT715" i="1"/>
  <c r="BG714" i="1"/>
  <c r="BF714" i="1"/>
  <c r="BD714" i="1"/>
  <c r="BC714" i="1"/>
  <c r="BA714" i="1"/>
  <c r="AZ714" i="1"/>
  <c r="AX714" i="1"/>
  <c r="AW714" i="1"/>
  <c r="AU714" i="1"/>
  <c r="AT714" i="1"/>
  <c r="BG713" i="1"/>
  <c r="BF713" i="1"/>
  <c r="BD713" i="1"/>
  <c r="BC713" i="1"/>
  <c r="BA713" i="1"/>
  <c r="AZ713" i="1"/>
  <c r="AX713" i="1"/>
  <c r="AW713" i="1"/>
  <c r="AU713" i="1"/>
  <c r="AT713" i="1"/>
  <c r="BG712" i="1"/>
  <c r="BF712" i="1"/>
  <c r="BD712" i="1"/>
  <c r="BC712" i="1"/>
  <c r="BA712" i="1"/>
  <c r="AZ712" i="1"/>
  <c r="AX712" i="1"/>
  <c r="AW712" i="1"/>
  <c r="AU712" i="1"/>
  <c r="AT712" i="1"/>
  <c r="BG711" i="1"/>
  <c r="BF711" i="1"/>
  <c r="BD711" i="1"/>
  <c r="BC711" i="1"/>
  <c r="BA711" i="1"/>
  <c r="AZ711" i="1"/>
  <c r="AX711" i="1"/>
  <c r="AW711" i="1"/>
  <c r="AU711" i="1"/>
  <c r="AT711" i="1"/>
  <c r="BG710" i="1"/>
  <c r="BF710" i="1"/>
  <c r="BD710" i="1"/>
  <c r="BC710" i="1"/>
  <c r="BA710" i="1"/>
  <c r="AZ710" i="1"/>
  <c r="AX710" i="1"/>
  <c r="AW710" i="1"/>
  <c r="AU710" i="1"/>
  <c r="AT710" i="1"/>
  <c r="BG709" i="1"/>
  <c r="BF709" i="1"/>
  <c r="BD709" i="1"/>
  <c r="BC709" i="1"/>
  <c r="BA709" i="1"/>
  <c r="AZ709" i="1"/>
  <c r="AX709" i="1"/>
  <c r="AW709" i="1"/>
  <c r="AU709" i="1"/>
  <c r="AT709" i="1"/>
  <c r="AH639" i="4" l="1"/>
  <c r="AO639" i="4"/>
  <c r="AV639" i="4"/>
  <c r="AH640" i="4"/>
  <c r="AO640" i="4"/>
  <c r="AV640" i="4"/>
  <c r="AH641" i="4"/>
  <c r="AO641" i="4"/>
  <c r="AV641" i="4"/>
  <c r="AH642" i="4"/>
  <c r="AO642" i="4"/>
  <c r="AV642" i="4"/>
  <c r="AH643" i="4"/>
  <c r="AO643" i="4"/>
  <c r="AV643" i="4"/>
  <c r="AH644" i="4"/>
  <c r="AO644" i="4"/>
  <c r="AV644" i="4"/>
  <c r="AH645" i="4"/>
  <c r="AO645" i="4"/>
  <c r="AV645" i="4"/>
  <c r="AH646" i="4"/>
  <c r="AO646" i="4"/>
  <c r="AV646" i="4"/>
  <c r="AH647" i="4"/>
  <c r="AO647" i="4"/>
  <c r="AV647" i="4"/>
  <c r="AH648" i="4"/>
  <c r="AO648" i="4"/>
  <c r="AV648" i="4"/>
  <c r="AH649" i="4"/>
  <c r="AO649" i="4"/>
  <c r="AV649" i="4"/>
  <c r="AH650" i="4"/>
  <c r="AO650" i="4"/>
  <c r="AV650" i="4"/>
  <c r="AH651" i="4"/>
  <c r="AO651" i="4"/>
  <c r="AV651" i="4"/>
  <c r="AH652" i="4"/>
  <c r="AO652" i="4"/>
  <c r="AV652" i="4"/>
  <c r="AH653" i="4"/>
  <c r="AO653" i="4"/>
  <c r="AV653" i="4"/>
  <c r="AH654" i="4"/>
  <c r="AO654" i="4"/>
  <c r="AV654" i="4"/>
  <c r="AH655" i="4"/>
  <c r="AO655" i="4"/>
  <c r="AV655" i="4"/>
  <c r="AH656" i="4"/>
  <c r="AO656" i="4"/>
  <c r="AV656" i="4"/>
  <c r="AH657" i="4"/>
  <c r="AO657" i="4"/>
  <c r="AV657" i="4"/>
  <c r="AH658" i="4"/>
  <c r="AO658" i="4"/>
  <c r="AV658" i="4"/>
  <c r="AH659" i="4"/>
  <c r="AO659" i="4"/>
  <c r="AV659" i="4"/>
  <c r="AH660" i="4"/>
  <c r="AO660" i="4"/>
  <c r="AV660" i="4"/>
  <c r="AH661" i="4"/>
  <c r="AO661" i="4"/>
  <c r="AV661" i="4"/>
  <c r="AH662" i="4"/>
  <c r="AO662" i="4"/>
  <c r="AV662" i="4"/>
  <c r="AH663" i="4"/>
  <c r="AO663" i="4"/>
  <c r="AV663" i="4"/>
  <c r="AH664" i="4"/>
  <c r="AO664" i="4"/>
  <c r="AV664" i="4"/>
  <c r="AH665" i="4"/>
  <c r="AO665" i="4"/>
  <c r="AV665" i="4"/>
  <c r="AH666" i="4"/>
  <c r="AO666" i="4"/>
  <c r="AV666" i="4"/>
  <c r="AH667" i="4"/>
  <c r="AO667" i="4"/>
  <c r="AV667" i="4"/>
  <c r="AH668" i="4"/>
  <c r="AO668" i="4"/>
  <c r="AV668" i="4"/>
  <c r="AH669" i="4"/>
  <c r="AO669" i="4"/>
  <c r="AV669" i="4"/>
  <c r="AH670" i="4"/>
  <c r="AO670" i="4"/>
  <c r="AV670" i="4"/>
  <c r="AH671" i="4"/>
  <c r="AO671" i="4"/>
  <c r="AV671" i="4"/>
  <c r="AH672" i="4"/>
  <c r="AO672" i="4"/>
  <c r="AV672" i="4"/>
  <c r="AH673" i="4"/>
  <c r="AO673" i="4"/>
  <c r="AV673" i="4"/>
  <c r="AH674" i="4"/>
  <c r="AO674" i="4"/>
  <c r="AV674" i="4"/>
  <c r="AH675" i="4"/>
  <c r="AO675" i="4"/>
  <c r="AV675" i="4"/>
  <c r="AH676" i="4"/>
  <c r="AO676" i="4"/>
  <c r="AV676" i="4"/>
  <c r="AH677" i="4"/>
  <c r="AO677" i="4"/>
  <c r="AV677" i="4"/>
  <c r="AH678" i="4"/>
  <c r="AO678" i="4"/>
  <c r="AV678" i="4"/>
  <c r="AH679" i="4"/>
  <c r="AO679" i="4"/>
  <c r="AV679" i="4"/>
  <c r="AH680" i="4"/>
  <c r="AO680" i="4"/>
  <c r="AV680" i="4"/>
  <c r="AH681" i="4"/>
  <c r="AO681" i="4"/>
  <c r="AV681" i="4"/>
  <c r="AH682" i="4"/>
  <c r="AO682" i="4"/>
  <c r="AV682" i="4"/>
  <c r="AH683" i="4"/>
  <c r="AO683" i="4"/>
  <c r="AV683" i="4"/>
  <c r="AH684" i="4"/>
  <c r="AO684" i="4"/>
  <c r="AV684" i="4"/>
  <c r="AH685" i="4"/>
  <c r="AO685" i="4"/>
  <c r="AV685" i="4"/>
  <c r="AH686" i="4"/>
  <c r="AO686" i="4"/>
  <c r="AV686" i="4"/>
  <c r="AH687" i="4"/>
  <c r="AO687" i="4"/>
  <c r="AV687" i="4"/>
  <c r="AH688" i="4"/>
  <c r="AO688" i="4"/>
  <c r="AV688" i="4"/>
  <c r="AH689" i="4"/>
  <c r="AO689" i="4"/>
  <c r="AV689" i="4"/>
  <c r="AH690" i="4"/>
  <c r="AO690" i="4"/>
  <c r="AV690" i="4"/>
  <c r="AH691" i="4"/>
  <c r="AO691" i="4"/>
  <c r="AV691" i="4"/>
  <c r="AH692" i="4"/>
  <c r="AO692" i="4"/>
  <c r="AV692" i="4"/>
  <c r="AH693" i="4"/>
  <c r="AO693" i="4"/>
  <c r="AV693" i="4"/>
  <c r="AH694" i="4"/>
  <c r="AO694" i="4"/>
  <c r="AV694" i="4"/>
  <c r="AH695" i="4"/>
  <c r="AO695" i="4"/>
  <c r="AV695" i="4"/>
  <c r="AH696" i="4"/>
  <c r="AO696" i="4"/>
  <c r="AV696" i="4"/>
  <c r="AH697" i="4"/>
  <c r="AO697" i="4"/>
  <c r="AV697" i="4"/>
  <c r="AH698" i="4"/>
  <c r="AO698" i="4"/>
  <c r="AV698" i="4"/>
  <c r="AH699" i="4"/>
  <c r="AO699" i="4"/>
  <c r="AV699" i="4"/>
  <c r="AH700" i="4"/>
  <c r="AO700" i="4"/>
  <c r="AV700" i="4"/>
  <c r="AH701" i="4"/>
  <c r="AO701" i="4"/>
  <c r="AV701" i="4"/>
  <c r="AH702" i="4"/>
  <c r="AO702" i="4"/>
  <c r="AV702" i="4"/>
  <c r="AH703" i="4"/>
  <c r="AO703" i="4"/>
  <c r="AV703" i="4"/>
  <c r="AH704" i="4"/>
  <c r="AO704" i="4"/>
  <c r="AV704" i="4"/>
  <c r="AH705" i="4"/>
  <c r="AO705" i="4"/>
  <c r="AV705" i="4"/>
  <c r="AH706" i="4"/>
  <c r="AO706" i="4"/>
  <c r="AV706" i="4"/>
  <c r="AH707" i="4"/>
  <c r="AO707" i="4"/>
  <c r="AV707" i="4"/>
  <c r="AH708" i="4"/>
  <c r="AO708" i="4"/>
  <c r="AV708" i="4"/>
  <c r="AH709" i="4"/>
  <c r="AO709" i="4"/>
  <c r="AV709" i="4"/>
  <c r="AH710" i="4"/>
  <c r="AO710" i="4"/>
  <c r="AV710" i="4"/>
  <c r="AH711" i="4"/>
  <c r="AO711" i="4"/>
  <c r="AV711" i="4"/>
  <c r="AH712" i="4"/>
  <c r="AO712" i="4"/>
  <c r="AV712" i="4"/>
  <c r="AH713" i="4"/>
  <c r="AO713" i="4"/>
  <c r="AV713" i="4"/>
  <c r="AH714" i="4"/>
  <c r="AO714" i="4"/>
  <c r="AV714" i="4"/>
  <c r="AH715" i="4"/>
  <c r="AO715" i="4"/>
  <c r="AV715" i="4"/>
  <c r="AH716" i="4"/>
  <c r="AO716" i="4"/>
  <c r="AV716" i="4"/>
  <c r="AH717" i="4"/>
  <c r="AO717" i="4"/>
  <c r="AV717" i="4"/>
  <c r="AH718" i="4"/>
  <c r="AO718" i="4"/>
  <c r="AV718" i="4"/>
  <c r="AH719" i="4"/>
  <c r="AO719" i="4"/>
  <c r="AV719" i="4"/>
  <c r="AH720" i="4"/>
  <c r="AO720" i="4"/>
  <c r="AV720" i="4"/>
  <c r="AH721" i="4"/>
  <c r="AO721" i="4"/>
  <c r="AV721" i="4"/>
  <c r="AH722" i="4"/>
  <c r="AO722" i="4"/>
  <c r="AV722" i="4"/>
  <c r="AH723" i="4"/>
  <c r="AO723" i="4"/>
  <c r="AV723" i="4"/>
  <c r="AH724" i="4"/>
  <c r="AO724" i="4"/>
  <c r="AV724" i="4"/>
  <c r="AH725" i="4"/>
  <c r="AO725" i="4"/>
  <c r="AV725" i="4"/>
  <c r="AH726" i="4"/>
  <c r="AO726" i="4"/>
  <c r="AV726" i="4"/>
  <c r="AH727" i="4"/>
  <c r="AO727" i="4"/>
  <c r="AV727" i="4"/>
  <c r="AH728" i="4"/>
  <c r="AO728" i="4"/>
  <c r="AV728" i="4"/>
  <c r="AH729" i="4"/>
  <c r="AO729" i="4"/>
  <c r="AV729" i="4"/>
  <c r="AH730" i="4"/>
  <c r="AO730" i="4"/>
  <c r="AV730" i="4"/>
  <c r="AH731" i="4"/>
  <c r="AO731" i="4"/>
  <c r="AV731" i="4"/>
  <c r="AH732" i="4"/>
  <c r="AO732" i="4"/>
  <c r="AV732" i="4"/>
  <c r="AH733" i="4"/>
  <c r="AO733" i="4"/>
  <c r="AV733" i="4"/>
  <c r="AH734" i="4"/>
  <c r="AO734" i="4"/>
  <c r="AV734" i="4"/>
  <c r="AH735" i="4"/>
  <c r="AO735" i="4"/>
  <c r="AV735" i="4"/>
  <c r="AH736" i="4"/>
  <c r="AO736" i="4"/>
  <c r="AV736" i="4"/>
  <c r="AH737" i="4"/>
  <c r="AO737" i="4"/>
  <c r="AV737" i="4"/>
  <c r="AH738" i="4"/>
  <c r="AO738" i="4"/>
  <c r="AV738" i="4"/>
  <c r="AH739" i="4"/>
  <c r="AO739" i="4"/>
  <c r="AV739" i="4"/>
  <c r="AH740" i="4"/>
  <c r="AO740" i="4"/>
  <c r="AV740" i="4"/>
  <c r="AH741" i="4"/>
  <c r="AO741" i="4"/>
  <c r="AV741" i="4"/>
  <c r="AH742" i="4"/>
  <c r="AO742" i="4"/>
  <c r="AV742" i="4"/>
  <c r="AH743" i="4"/>
  <c r="AO743" i="4"/>
  <c r="AV743" i="4"/>
  <c r="AH744" i="4"/>
  <c r="AO744" i="4"/>
  <c r="AV744" i="4"/>
  <c r="AH745" i="4"/>
  <c r="AO745" i="4"/>
  <c r="AV745" i="4"/>
  <c r="AH746" i="4"/>
  <c r="AO746" i="4"/>
  <c r="AV746" i="4"/>
  <c r="AH747" i="4"/>
  <c r="AO747" i="4"/>
  <c r="AV747" i="4"/>
  <c r="AH748" i="4"/>
  <c r="AO748" i="4"/>
  <c r="AV748" i="4"/>
  <c r="AH749" i="4"/>
  <c r="AO749" i="4"/>
  <c r="AV749" i="4"/>
  <c r="AH750" i="4"/>
  <c r="AO750" i="4"/>
  <c r="AV750" i="4"/>
  <c r="AH751" i="4"/>
  <c r="AO751" i="4"/>
  <c r="AV751" i="4"/>
  <c r="AH752" i="4"/>
  <c r="AO752" i="4"/>
  <c r="AV752" i="4"/>
  <c r="AH753" i="4"/>
  <c r="AO753" i="4"/>
  <c r="AV753" i="4"/>
  <c r="AH754" i="4"/>
  <c r="AO754" i="4"/>
  <c r="AV754" i="4"/>
  <c r="AH755" i="4"/>
  <c r="AO755" i="4"/>
  <c r="AV755" i="4"/>
  <c r="AH756" i="4"/>
  <c r="AO756" i="4"/>
  <c r="AV756" i="4"/>
  <c r="AH757" i="4"/>
  <c r="AO757" i="4"/>
  <c r="AV757" i="4"/>
  <c r="AH758" i="4"/>
  <c r="AO758" i="4"/>
  <c r="AV758" i="4"/>
  <c r="AH759" i="4"/>
  <c r="AO759" i="4"/>
  <c r="AV759" i="4"/>
  <c r="AH760" i="4"/>
  <c r="AO760" i="4"/>
  <c r="AV760" i="4"/>
  <c r="AH761" i="4"/>
  <c r="AO761" i="4"/>
  <c r="AV761" i="4"/>
  <c r="AH762" i="4"/>
  <c r="AO762" i="4"/>
  <c r="AV762" i="4"/>
  <c r="AH763" i="4"/>
  <c r="AO763" i="4"/>
  <c r="AV763" i="4"/>
  <c r="AH764" i="4"/>
  <c r="AO764" i="4"/>
  <c r="AV764" i="4"/>
  <c r="AH765" i="4"/>
  <c r="AO765" i="4"/>
  <c r="AV765" i="4"/>
  <c r="AH766" i="4"/>
  <c r="AO766" i="4"/>
  <c r="AV766" i="4"/>
  <c r="AH767" i="4"/>
  <c r="AO767" i="4"/>
  <c r="AV767" i="4"/>
  <c r="AH768" i="4"/>
  <c r="AO768" i="4"/>
  <c r="AV768" i="4"/>
  <c r="AH769" i="4"/>
  <c r="AO769" i="4"/>
  <c r="AV769" i="4"/>
  <c r="AH770" i="4"/>
  <c r="AO770" i="4"/>
  <c r="AV770" i="4"/>
  <c r="AH771" i="4"/>
  <c r="AO771" i="4"/>
  <c r="AV771" i="4"/>
  <c r="AH772" i="4"/>
  <c r="AO772" i="4"/>
  <c r="AV772" i="4"/>
  <c r="AH773" i="4"/>
  <c r="AO773" i="4"/>
  <c r="AV773" i="4"/>
  <c r="AH774" i="4"/>
  <c r="AO774" i="4"/>
  <c r="AV774" i="4"/>
  <c r="AH775" i="4"/>
  <c r="AO775" i="4"/>
  <c r="AV775" i="4"/>
  <c r="AH776" i="4"/>
  <c r="AO776" i="4"/>
  <c r="AV776" i="4"/>
  <c r="AH777" i="4"/>
  <c r="AO777" i="4"/>
  <c r="AV777" i="4"/>
  <c r="AH778" i="4"/>
  <c r="AO778" i="4"/>
  <c r="AV778" i="4"/>
  <c r="AH779" i="4"/>
  <c r="AO779" i="4"/>
  <c r="AV779" i="4"/>
  <c r="AH780" i="4"/>
  <c r="AO780" i="4"/>
  <c r="AV780" i="4"/>
  <c r="AH781" i="4"/>
  <c r="AO781" i="4"/>
  <c r="AV781" i="4"/>
  <c r="AH782" i="4"/>
  <c r="AO782" i="4"/>
  <c r="AV782" i="4"/>
  <c r="AH783" i="4"/>
  <c r="AO783" i="4"/>
  <c r="AV783" i="4"/>
  <c r="AH784" i="4"/>
  <c r="AO784" i="4"/>
  <c r="AV784" i="4"/>
  <c r="AH785" i="4"/>
  <c r="AO785" i="4"/>
  <c r="AV785" i="4"/>
  <c r="AH786" i="4"/>
  <c r="AO786" i="4"/>
  <c r="AV786" i="4"/>
  <c r="AH787" i="4"/>
  <c r="AO787" i="4"/>
  <c r="AV787" i="4"/>
  <c r="AH788" i="4"/>
  <c r="AO788" i="4"/>
  <c r="AV788" i="4"/>
  <c r="AH789" i="4"/>
  <c r="AO789" i="4"/>
  <c r="AV789" i="4"/>
  <c r="AH790" i="4"/>
  <c r="AO790" i="4"/>
  <c r="AV790" i="4"/>
  <c r="AH791" i="4"/>
  <c r="AO791" i="4"/>
  <c r="AV791" i="4"/>
  <c r="AH792" i="4"/>
  <c r="AO792" i="4"/>
  <c r="AV792" i="4"/>
  <c r="AH793" i="4"/>
  <c r="AO793" i="4"/>
  <c r="AV793" i="4"/>
  <c r="AH794" i="4"/>
  <c r="AO794" i="4"/>
  <c r="AV794" i="4"/>
  <c r="AH795" i="4"/>
  <c r="AO795" i="4"/>
  <c r="AV795" i="4"/>
  <c r="AH796" i="4"/>
  <c r="AO796" i="4"/>
  <c r="AV796" i="4"/>
  <c r="AH797" i="4"/>
  <c r="AO797" i="4"/>
  <c r="AV797" i="4"/>
  <c r="AH798" i="4"/>
  <c r="AO798" i="4"/>
  <c r="AV798" i="4"/>
  <c r="AH799" i="4"/>
  <c r="AO799" i="4"/>
  <c r="AV799" i="4"/>
  <c r="AH800" i="4"/>
  <c r="AO800" i="4"/>
  <c r="AV800" i="4"/>
  <c r="AH801" i="4"/>
  <c r="AO801" i="4"/>
  <c r="AV801" i="4"/>
  <c r="AH802" i="4"/>
  <c r="AO802" i="4"/>
  <c r="AV802" i="4"/>
  <c r="AH803" i="4"/>
  <c r="AO803" i="4"/>
  <c r="AV803" i="4"/>
  <c r="AH804" i="4"/>
  <c r="AO804" i="4"/>
  <c r="AV804" i="4"/>
  <c r="AH805" i="4"/>
  <c r="AO805" i="4"/>
  <c r="AV805" i="4"/>
  <c r="AH806" i="4"/>
  <c r="AO806" i="4"/>
  <c r="AV806" i="4"/>
  <c r="AH807" i="4"/>
  <c r="AO807" i="4"/>
  <c r="AV807" i="4"/>
  <c r="AH808" i="4"/>
  <c r="AO808" i="4"/>
  <c r="AV808" i="4"/>
  <c r="AH809" i="4"/>
  <c r="AO809" i="4"/>
  <c r="AV809" i="4"/>
  <c r="AH810" i="4"/>
  <c r="AO810" i="4"/>
  <c r="AV810" i="4"/>
  <c r="AH811" i="4"/>
  <c r="AO811" i="4"/>
  <c r="AV811" i="4"/>
  <c r="AH812" i="4"/>
  <c r="AO812" i="4"/>
  <c r="AV812" i="4"/>
  <c r="AH813" i="4"/>
  <c r="AO813" i="4"/>
  <c r="AV813" i="4"/>
  <c r="AH814" i="4"/>
  <c r="AO814" i="4"/>
  <c r="AV814" i="4"/>
  <c r="AH815" i="4"/>
  <c r="AO815" i="4"/>
  <c r="AV815" i="4"/>
  <c r="AH816" i="4"/>
  <c r="AO816" i="4"/>
  <c r="AV816" i="4"/>
  <c r="AH817" i="4"/>
  <c r="AO817" i="4"/>
  <c r="AV817" i="4"/>
  <c r="AH818" i="4"/>
  <c r="AO818" i="4"/>
  <c r="AV818" i="4"/>
  <c r="AH819" i="4"/>
  <c r="AO819" i="4"/>
  <c r="AV819" i="4"/>
  <c r="AH820" i="4"/>
  <c r="AO820" i="4"/>
  <c r="AV820" i="4"/>
  <c r="AH821" i="4"/>
  <c r="AO821" i="4"/>
  <c r="AV821" i="4"/>
  <c r="AH822" i="4"/>
  <c r="AO822" i="4"/>
  <c r="AV822" i="4"/>
  <c r="AH823" i="4"/>
  <c r="AO823" i="4"/>
  <c r="AV823" i="4"/>
  <c r="AH824" i="4"/>
  <c r="AO824" i="4"/>
  <c r="AV824" i="4"/>
  <c r="AH825" i="4"/>
  <c r="AO825" i="4"/>
  <c r="AV825" i="4"/>
  <c r="AH826" i="4"/>
  <c r="AO826" i="4"/>
  <c r="AV826" i="4"/>
  <c r="AH827" i="4"/>
  <c r="AO827" i="4"/>
  <c r="AV827" i="4"/>
  <c r="AH828" i="4"/>
  <c r="AO828" i="4"/>
  <c r="AV828" i="4"/>
  <c r="AH829" i="4"/>
  <c r="AO829" i="4"/>
  <c r="AV829" i="4"/>
  <c r="AH830" i="4"/>
  <c r="AO830" i="4"/>
  <c r="AV830" i="4"/>
  <c r="AH831" i="4"/>
  <c r="AO831" i="4"/>
  <c r="AV831" i="4"/>
  <c r="AH832" i="4"/>
  <c r="AO832" i="4"/>
  <c r="AV832" i="4"/>
  <c r="AH833" i="4"/>
  <c r="AO833" i="4"/>
  <c r="AV833" i="4"/>
  <c r="AH834" i="4"/>
  <c r="AO834" i="4"/>
  <c r="AV834" i="4"/>
  <c r="AH835" i="4"/>
  <c r="AO835" i="4"/>
  <c r="AV835" i="4"/>
  <c r="AH836" i="4"/>
  <c r="AO836" i="4"/>
  <c r="AV836" i="4"/>
  <c r="AH837" i="4"/>
  <c r="AO837" i="4"/>
  <c r="AV837" i="4"/>
  <c r="AH838" i="4"/>
  <c r="AO838" i="4"/>
  <c r="AV838" i="4"/>
  <c r="AH839" i="4"/>
  <c r="AO839" i="4"/>
  <c r="AV839" i="4"/>
  <c r="AH840" i="4"/>
  <c r="AO840" i="4"/>
  <c r="AV840" i="4"/>
  <c r="AH841" i="4"/>
  <c r="AO841" i="4"/>
  <c r="AV841" i="4"/>
  <c r="AH842" i="4"/>
  <c r="AO842" i="4"/>
  <c r="AV842" i="4"/>
  <c r="AH843" i="4"/>
  <c r="AO843" i="4"/>
  <c r="AV843" i="4"/>
  <c r="AH844" i="4"/>
  <c r="AO844" i="4"/>
  <c r="AV844" i="4"/>
  <c r="AH845" i="4"/>
  <c r="AO845" i="4"/>
  <c r="AV845" i="4"/>
  <c r="AH846" i="4"/>
  <c r="AO846" i="4"/>
  <c r="AV846" i="4"/>
  <c r="AH847" i="4"/>
  <c r="AO847" i="4"/>
  <c r="AV847" i="4"/>
  <c r="AH848" i="4"/>
  <c r="AO848" i="4"/>
  <c r="AV848" i="4"/>
  <c r="AH849" i="4"/>
  <c r="AO849" i="4"/>
  <c r="AV849" i="4"/>
  <c r="AH850" i="4"/>
  <c r="AO850" i="4"/>
  <c r="AV850" i="4"/>
  <c r="AH851" i="4"/>
  <c r="AO851" i="4"/>
  <c r="AV851" i="4"/>
  <c r="AH852" i="4"/>
  <c r="AO852" i="4"/>
  <c r="AV852" i="4"/>
  <c r="AH853" i="4"/>
  <c r="AO853" i="4"/>
  <c r="AV853" i="4"/>
  <c r="AH854" i="4"/>
  <c r="AO854" i="4"/>
  <c r="AV854" i="4"/>
  <c r="AH855" i="4"/>
  <c r="AO855" i="4"/>
  <c r="AV855" i="4"/>
  <c r="AH856" i="4"/>
  <c r="AO856" i="4"/>
  <c r="AV856" i="4"/>
  <c r="AH857" i="4"/>
  <c r="AO857" i="4"/>
  <c r="AV857" i="4"/>
  <c r="AH858" i="4"/>
  <c r="AO858" i="4"/>
  <c r="AV858" i="4"/>
  <c r="AH859" i="4"/>
  <c r="AO859" i="4"/>
  <c r="AV859" i="4"/>
  <c r="AH860" i="4"/>
  <c r="AO860" i="4"/>
  <c r="AV860" i="4"/>
  <c r="AH861" i="4"/>
  <c r="AO861" i="4"/>
  <c r="AV861" i="4"/>
  <c r="AH862" i="4"/>
  <c r="AO862" i="4"/>
  <c r="AV862" i="4"/>
  <c r="AH863" i="4"/>
  <c r="AO863" i="4"/>
  <c r="AV863" i="4"/>
  <c r="AH864" i="4"/>
  <c r="AO864" i="4"/>
  <c r="AV864" i="4"/>
  <c r="AH865" i="4"/>
  <c r="AO865" i="4"/>
  <c r="AV865" i="4"/>
  <c r="AH866" i="4"/>
  <c r="AO866" i="4"/>
  <c r="AV866" i="4"/>
  <c r="AH867" i="4"/>
  <c r="AO867" i="4"/>
  <c r="AV867" i="4"/>
  <c r="AH868" i="4"/>
  <c r="AO868" i="4"/>
  <c r="AV868" i="4"/>
  <c r="AH869" i="4"/>
  <c r="AO869" i="4"/>
  <c r="AV869" i="4"/>
  <c r="AH870" i="4"/>
  <c r="AO870" i="4"/>
  <c r="AV870" i="4"/>
  <c r="AH871" i="4"/>
  <c r="AO871" i="4"/>
  <c r="AV871" i="4"/>
  <c r="AH872" i="4"/>
  <c r="AO872" i="4"/>
  <c r="AV872" i="4"/>
  <c r="AH873" i="4"/>
  <c r="AO873" i="4"/>
  <c r="AV873" i="4"/>
  <c r="AH874" i="4"/>
  <c r="AO874" i="4"/>
  <c r="AV874" i="4"/>
  <c r="AH875" i="4"/>
  <c r="AO875" i="4"/>
  <c r="AV875" i="4"/>
  <c r="AH876" i="4"/>
  <c r="AO876" i="4"/>
  <c r="AV876" i="4"/>
  <c r="AH877" i="4"/>
  <c r="AO877" i="4"/>
  <c r="AV877" i="4"/>
  <c r="AH878" i="4"/>
  <c r="AO878" i="4"/>
  <c r="AV878" i="4"/>
  <c r="AH879" i="4"/>
  <c r="AO879" i="4"/>
  <c r="AV879" i="4"/>
  <c r="AH880" i="4"/>
  <c r="AO880" i="4"/>
  <c r="AV880" i="4"/>
  <c r="AH881" i="4"/>
  <c r="AO881" i="4"/>
  <c r="AV881" i="4"/>
  <c r="AH882" i="4"/>
  <c r="AO882" i="4"/>
  <c r="AV882" i="4"/>
  <c r="AH883" i="4"/>
  <c r="AO883" i="4"/>
  <c r="AV883" i="4"/>
  <c r="AH884" i="4"/>
  <c r="AO884" i="4"/>
  <c r="AV884" i="4"/>
  <c r="AH885" i="4"/>
  <c r="AO885" i="4"/>
  <c r="AV885" i="4"/>
  <c r="AH886" i="4"/>
  <c r="AO886" i="4"/>
  <c r="AV886" i="4"/>
  <c r="AH887" i="4"/>
  <c r="AO887" i="4"/>
  <c r="AV887" i="4"/>
  <c r="AH888" i="4"/>
  <c r="AO888" i="4"/>
  <c r="AV888" i="4"/>
  <c r="AH889" i="4"/>
  <c r="AO889" i="4"/>
  <c r="AV889" i="4"/>
  <c r="AH890" i="4"/>
  <c r="AO890" i="4"/>
  <c r="AV890" i="4"/>
  <c r="AH891" i="4"/>
  <c r="AO891" i="4"/>
  <c r="AV891" i="4"/>
  <c r="AH892" i="4"/>
  <c r="AO892" i="4"/>
  <c r="AV892" i="4"/>
  <c r="AH893" i="4"/>
  <c r="AO893" i="4"/>
  <c r="AV893" i="4"/>
  <c r="AH894" i="4"/>
  <c r="AO894" i="4"/>
  <c r="AV894" i="4"/>
  <c r="AH895" i="4"/>
  <c r="AO895" i="4"/>
  <c r="AV895" i="4"/>
  <c r="AH896" i="4"/>
  <c r="AO896" i="4"/>
  <c r="AV896" i="4"/>
  <c r="AH897" i="4"/>
  <c r="AO897" i="4"/>
  <c r="AV897" i="4"/>
  <c r="AH898" i="4"/>
  <c r="AO898" i="4"/>
  <c r="AV898" i="4"/>
  <c r="AH899" i="4"/>
  <c r="AO899" i="4"/>
  <c r="AV899" i="4"/>
  <c r="AH900" i="4"/>
  <c r="AO900" i="4"/>
  <c r="AV900" i="4"/>
  <c r="AH901" i="4"/>
  <c r="AO901" i="4"/>
  <c r="AV901" i="4"/>
  <c r="AH902" i="4"/>
  <c r="AO902" i="4"/>
  <c r="AV902" i="4"/>
  <c r="AH903" i="4"/>
  <c r="AO903" i="4"/>
  <c r="AV903" i="4"/>
  <c r="AH904" i="4"/>
  <c r="AO904" i="4"/>
  <c r="AV904" i="4"/>
  <c r="AH905" i="4"/>
  <c r="AO905" i="4"/>
  <c r="AV905" i="4"/>
  <c r="AH906" i="4"/>
  <c r="AO906" i="4"/>
  <c r="AV906" i="4"/>
  <c r="AH907" i="4"/>
  <c r="AO907" i="4"/>
  <c r="AV907" i="4"/>
  <c r="AH908" i="4"/>
  <c r="AO908" i="4"/>
  <c r="AV908" i="4"/>
  <c r="AH909" i="4"/>
  <c r="AO909" i="4"/>
  <c r="AV909" i="4"/>
  <c r="AH910" i="4"/>
  <c r="AO910" i="4"/>
  <c r="AV910" i="4"/>
  <c r="AH911" i="4"/>
  <c r="AO911" i="4"/>
  <c r="AV911" i="4"/>
  <c r="AH912" i="4"/>
  <c r="AO912" i="4"/>
  <c r="AV912" i="4"/>
  <c r="AH913" i="4"/>
  <c r="AO913" i="4"/>
  <c r="AV913" i="4"/>
  <c r="AH914" i="4"/>
  <c r="AO914" i="4"/>
  <c r="AV914" i="4"/>
  <c r="AH915" i="4"/>
  <c r="AO915" i="4"/>
  <c r="AV915" i="4"/>
  <c r="AH916" i="4"/>
  <c r="AO916" i="4"/>
  <c r="AV916" i="4"/>
  <c r="AH917" i="4"/>
  <c r="AO917" i="4"/>
  <c r="AV917" i="4"/>
  <c r="AH918" i="4"/>
  <c r="AO918" i="4"/>
  <c r="AV918" i="4"/>
  <c r="AH919" i="4"/>
  <c r="AO919" i="4"/>
  <c r="AV919" i="4"/>
  <c r="AH920" i="4"/>
  <c r="AO920" i="4"/>
  <c r="AV920" i="4"/>
  <c r="AH921" i="4"/>
  <c r="AO921" i="4"/>
  <c r="AV921" i="4"/>
  <c r="AH922" i="4"/>
  <c r="AO922" i="4"/>
  <c r="AV922" i="4"/>
  <c r="AH923" i="4"/>
  <c r="AO923" i="4"/>
  <c r="AV923" i="4"/>
  <c r="AH924" i="4"/>
  <c r="AO924" i="4"/>
  <c r="AV924" i="4"/>
  <c r="AH925" i="4"/>
  <c r="AO925" i="4"/>
  <c r="AV925" i="4"/>
  <c r="AH926" i="4"/>
  <c r="AO926" i="4"/>
  <c r="AV926" i="4"/>
  <c r="AH927" i="4"/>
  <c r="AO927" i="4"/>
  <c r="AV927" i="4"/>
  <c r="AH928" i="4"/>
  <c r="AO928" i="4"/>
  <c r="AV928" i="4"/>
  <c r="AH929" i="4"/>
  <c r="AO929" i="4"/>
  <c r="AV929" i="4"/>
  <c r="AH930" i="4"/>
  <c r="AO930" i="4"/>
  <c r="AV930" i="4"/>
  <c r="AH931" i="4"/>
  <c r="AO931" i="4"/>
  <c r="AV931" i="4"/>
  <c r="AH932" i="4"/>
  <c r="AO932" i="4"/>
  <c r="AV932" i="4"/>
  <c r="AH933" i="4"/>
  <c r="AO933" i="4"/>
  <c r="AV933" i="4"/>
  <c r="AH934" i="4"/>
  <c r="AO934" i="4"/>
  <c r="AV934" i="4"/>
  <c r="AH935" i="4"/>
  <c r="AO935" i="4"/>
  <c r="AV935" i="4"/>
  <c r="AH936" i="4"/>
  <c r="AO936" i="4"/>
  <c r="AV936" i="4"/>
  <c r="AH937" i="4"/>
  <c r="AO937" i="4"/>
  <c r="AV937" i="4"/>
  <c r="AH938" i="4"/>
  <c r="AO938" i="4"/>
  <c r="AV938" i="4"/>
  <c r="AH939" i="4"/>
  <c r="AO939" i="4"/>
  <c r="AV939" i="4"/>
  <c r="AH940" i="4"/>
  <c r="AO940" i="4"/>
  <c r="AV940" i="4"/>
  <c r="AH941" i="4"/>
  <c r="AO941" i="4"/>
  <c r="AV941" i="4"/>
  <c r="AH942" i="4"/>
  <c r="AO942" i="4"/>
  <c r="AV942" i="4"/>
  <c r="AH943" i="4"/>
  <c r="AO943" i="4"/>
  <c r="AV943" i="4"/>
  <c r="AH944" i="4"/>
  <c r="AO944" i="4"/>
  <c r="AV944" i="4"/>
  <c r="AH945" i="4"/>
  <c r="AO945" i="4"/>
  <c r="AV945" i="4"/>
  <c r="AH946" i="4"/>
  <c r="AO946" i="4"/>
  <c r="AV946" i="4"/>
  <c r="AH947" i="4"/>
  <c r="AO947" i="4"/>
  <c r="AV947" i="4"/>
  <c r="W639" i="4"/>
  <c r="Y639" i="4"/>
  <c r="AA639" i="4"/>
  <c r="W640" i="4"/>
  <c r="Y640" i="4"/>
  <c r="AA640" i="4"/>
  <c r="W641" i="4"/>
  <c r="AC641" i="4" s="1"/>
  <c r="AD641" i="4" s="1"/>
  <c r="Y641" i="4"/>
  <c r="AA641" i="4"/>
  <c r="W642" i="4"/>
  <c r="AC642" i="4" s="1"/>
  <c r="Y642" i="4"/>
  <c r="AA642" i="4"/>
  <c r="W643" i="4"/>
  <c r="Y643" i="4"/>
  <c r="AA643" i="4"/>
  <c r="W644" i="4"/>
  <c r="Y644" i="4"/>
  <c r="AA644" i="4"/>
  <c r="W645" i="4"/>
  <c r="Y645" i="4"/>
  <c r="AA645" i="4"/>
  <c r="W646" i="4"/>
  <c r="Y646" i="4"/>
  <c r="AA646" i="4"/>
  <c r="W647" i="4"/>
  <c r="AJ647" i="4" s="1"/>
  <c r="AK647" i="4" s="1"/>
  <c r="Y647" i="4"/>
  <c r="AA647" i="4"/>
  <c r="W648" i="4"/>
  <c r="Y648" i="4"/>
  <c r="AA648" i="4"/>
  <c r="W649" i="4"/>
  <c r="Y649" i="4"/>
  <c r="AA649" i="4"/>
  <c r="W650" i="4"/>
  <c r="AC650" i="4" s="1"/>
  <c r="Y650" i="4"/>
  <c r="AA650" i="4"/>
  <c r="W651" i="4"/>
  <c r="Y651" i="4"/>
  <c r="AA651" i="4"/>
  <c r="W652" i="4"/>
  <c r="Y652" i="4"/>
  <c r="AA652" i="4"/>
  <c r="W653" i="4"/>
  <c r="Y653" i="4"/>
  <c r="AA653" i="4"/>
  <c r="W654" i="4"/>
  <c r="Y654" i="4"/>
  <c r="AA654" i="4"/>
  <c r="W655" i="4"/>
  <c r="Y655" i="4"/>
  <c r="AA655" i="4"/>
  <c r="W656" i="4"/>
  <c r="Y656" i="4"/>
  <c r="AA656" i="4"/>
  <c r="W657" i="4"/>
  <c r="Y657" i="4"/>
  <c r="AA657" i="4"/>
  <c r="W658" i="4"/>
  <c r="AC658" i="4" s="1"/>
  <c r="Y658" i="4"/>
  <c r="AA658" i="4"/>
  <c r="W659" i="4"/>
  <c r="Y659" i="4"/>
  <c r="AA659" i="4"/>
  <c r="W660" i="4"/>
  <c r="Y660" i="4"/>
  <c r="AA660" i="4"/>
  <c r="W661" i="4"/>
  <c r="Y661" i="4"/>
  <c r="AA661" i="4"/>
  <c r="W662" i="4"/>
  <c r="AJ662" i="4" s="1"/>
  <c r="AK662" i="4" s="1"/>
  <c r="Y662" i="4"/>
  <c r="AA662" i="4"/>
  <c r="W663" i="4"/>
  <c r="Y663" i="4"/>
  <c r="AA663" i="4"/>
  <c r="W664" i="4"/>
  <c r="AQ664" i="4" s="1"/>
  <c r="AR664" i="4" s="1"/>
  <c r="Y664" i="4"/>
  <c r="AA664" i="4"/>
  <c r="W665" i="4"/>
  <c r="Y665" i="4"/>
  <c r="AA665" i="4"/>
  <c r="W666" i="4"/>
  <c r="Y666" i="4"/>
  <c r="AA666" i="4"/>
  <c r="W667" i="4"/>
  <c r="AC667" i="4" s="1"/>
  <c r="Y667" i="4"/>
  <c r="AA667" i="4"/>
  <c r="W668" i="4"/>
  <c r="Y668" i="4"/>
  <c r="AA668" i="4"/>
  <c r="W669" i="4"/>
  <c r="Y669" i="4"/>
  <c r="AA669" i="4"/>
  <c r="W670" i="4"/>
  <c r="Y670" i="4"/>
  <c r="AA670" i="4"/>
  <c r="W671" i="4"/>
  <c r="AC671" i="4" s="1"/>
  <c r="Y671" i="4"/>
  <c r="AA671" i="4"/>
  <c r="W672" i="4"/>
  <c r="AJ672" i="4" s="1"/>
  <c r="Y672" i="4"/>
  <c r="AA672" i="4"/>
  <c r="W673" i="4"/>
  <c r="Y673" i="4"/>
  <c r="AA673" i="4"/>
  <c r="W674" i="4"/>
  <c r="AJ674" i="4" s="1"/>
  <c r="Y674" i="4"/>
  <c r="AA674" i="4"/>
  <c r="W675" i="4"/>
  <c r="Y675" i="4"/>
  <c r="AA675" i="4"/>
  <c r="W676" i="4"/>
  <c r="Y676" i="4"/>
  <c r="AA676" i="4"/>
  <c r="W677" i="4"/>
  <c r="AC677" i="4" s="1"/>
  <c r="Y677" i="4"/>
  <c r="AA677" i="4"/>
  <c r="W678" i="4"/>
  <c r="Y678" i="4"/>
  <c r="AA678" i="4"/>
  <c r="W679" i="4"/>
  <c r="Y679" i="4"/>
  <c r="AA679" i="4"/>
  <c r="W680" i="4"/>
  <c r="AQ680" i="4" s="1"/>
  <c r="Y680" i="4"/>
  <c r="AA680" i="4"/>
  <c r="W681" i="4"/>
  <c r="Y681" i="4"/>
  <c r="AA681" i="4"/>
  <c r="W682" i="4"/>
  <c r="Y682" i="4"/>
  <c r="AA682" i="4"/>
  <c r="W683" i="4"/>
  <c r="Y683" i="4"/>
  <c r="AA683" i="4"/>
  <c r="W684" i="4"/>
  <c r="Y684" i="4"/>
  <c r="AA684" i="4"/>
  <c r="W685" i="4"/>
  <c r="AC685" i="4" s="1"/>
  <c r="Y685" i="4"/>
  <c r="AA685" i="4"/>
  <c r="W686" i="4"/>
  <c r="Y686" i="4"/>
  <c r="AA686" i="4"/>
  <c r="W687" i="4"/>
  <c r="AC687" i="4" s="1"/>
  <c r="Y687" i="4"/>
  <c r="AA687" i="4"/>
  <c r="W688" i="4"/>
  <c r="Y688" i="4"/>
  <c r="AA688" i="4"/>
  <c r="W689" i="4"/>
  <c r="AC689" i="4" s="1"/>
  <c r="AD689" i="4" s="1"/>
  <c r="Y689" i="4"/>
  <c r="AA689" i="4"/>
  <c r="W690" i="4"/>
  <c r="AC690" i="4" s="1"/>
  <c r="AD690" i="4" s="1"/>
  <c r="Y690" i="4"/>
  <c r="AA690" i="4"/>
  <c r="W691" i="4"/>
  <c r="Y691" i="4"/>
  <c r="AA691" i="4"/>
  <c r="W692" i="4"/>
  <c r="AQ692" i="4" s="1"/>
  <c r="AR692" i="4" s="1"/>
  <c r="Y692" i="4"/>
  <c r="AA692" i="4"/>
  <c r="W693" i="4"/>
  <c r="Y693" i="4"/>
  <c r="AA693" i="4"/>
  <c r="W694" i="4"/>
  <c r="AC694" i="4" s="1"/>
  <c r="Y694" i="4"/>
  <c r="AA694" i="4"/>
  <c r="W695" i="4"/>
  <c r="Y695" i="4"/>
  <c r="AA695" i="4"/>
  <c r="W696" i="4"/>
  <c r="Y696" i="4"/>
  <c r="AA696" i="4"/>
  <c r="W697" i="4"/>
  <c r="AJ697" i="4" s="1"/>
  <c r="AK697" i="4" s="1"/>
  <c r="Y697" i="4"/>
  <c r="AA697" i="4"/>
  <c r="W698" i="4"/>
  <c r="Y698" i="4"/>
  <c r="AA698" i="4"/>
  <c r="W699" i="4"/>
  <c r="AC699" i="4" s="1"/>
  <c r="Y699" i="4"/>
  <c r="AA699" i="4"/>
  <c r="W700" i="4"/>
  <c r="AC700" i="4" s="1"/>
  <c r="AD700" i="4" s="1"/>
  <c r="Y700" i="4"/>
  <c r="AA700" i="4"/>
  <c r="W701" i="4"/>
  <c r="Y701" i="4"/>
  <c r="AA701" i="4"/>
  <c r="W702" i="4"/>
  <c r="Y702" i="4"/>
  <c r="AA702" i="4"/>
  <c r="W703" i="4"/>
  <c r="Y703" i="4"/>
  <c r="AA703" i="4"/>
  <c r="W704" i="4"/>
  <c r="Y704" i="4"/>
  <c r="AA704" i="4"/>
  <c r="W705" i="4"/>
  <c r="Y705" i="4"/>
  <c r="AA705" i="4"/>
  <c r="W706" i="4"/>
  <c r="AC706" i="4" s="1"/>
  <c r="Y706" i="4"/>
  <c r="AA706" i="4"/>
  <c r="W707" i="4"/>
  <c r="Y707" i="4"/>
  <c r="AA707" i="4"/>
  <c r="W708" i="4"/>
  <c r="AC708" i="4" s="1"/>
  <c r="Y708" i="4"/>
  <c r="AA708" i="4"/>
  <c r="W709" i="4"/>
  <c r="AC709" i="4" s="1"/>
  <c r="Y709" i="4"/>
  <c r="AA709" i="4"/>
  <c r="W710" i="4"/>
  <c r="Y710" i="4"/>
  <c r="AA710" i="4"/>
  <c r="W711" i="4"/>
  <c r="AC711" i="4" s="1"/>
  <c r="Y711" i="4"/>
  <c r="AA711" i="4"/>
  <c r="W712" i="4"/>
  <c r="AC712" i="4" s="1"/>
  <c r="AD712" i="4" s="1"/>
  <c r="Y712" i="4"/>
  <c r="AA712" i="4"/>
  <c r="W713" i="4"/>
  <c r="Y713" i="4"/>
  <c r="AA713" i="4"/>
  <c r="W714" i="4"/>
  <c r="Y714" i="4"/>
  <c r="AA714" i="4"/>
  <c r="W715" i="4"/>
  <c r="AJ715" i="4" s="1"/>
  <c r="Y715" i="4"/>
  <c r="AA715" i="4"/>
  <c r="W716" i="4"/>
  <c r="AC716" i="4" s="1"/>
  <c r="AD716" i="4" s="1"/>
  <c r="Y716" i="4"/>
  <c r="AA716" i="4"/>
  <c r="W717" i="4"/>
  <c r="Y717" i="4"/>
  <c r="AA717" i="4"/>
  <c r="W718" i="4"/>
  <c r="Y718" i="4"/>
  <c r="AA718" i="4"/>
  <c r="W719" i="4"/>
  <c r="AC719" i="4" s="1"/>
  <c r="Y719" i="4"/>
  <c r="AA719" i="4"/>
  <c r="W720" i="4"/>
  <c r="Y720" i="4"/>
  <c r="AA720" i="4"/>
  <c r="W721" i="4"/>
  <c r="Y721" i="4"/>
  <c r="AA721" i="4"/>
  <c r="W722" i="4"/>
  <c r="Y722" i="4"/>
  <c r="AA722" i="4"/>
  <c r="W723" i="4"/>
  <c r="Y723" i="4"/>
  <c r="AA723" i="4"/>
  <c r="W724" i="4"/>
  <c r="Y724" i="4"/>
  <c r="AA724" i="4"/>
  <c r="W725" i="4"/>
  <c r="AC725" i="4" s="1"/>
  <c r="Y725" i="4"/>
  <c r="AA725" i="4"/>
  <c r="W726" i="4"/>
  <c r="Y726" i="4"/>
  <c r="AA726" i="4"/>
  <c r="W727" i="4"/>
  <c r="Y727" i="4"/>
  <c r="AA727" i="4"/>
  <c r="W728" i="4"/>
  <c r="AC728" i="4" s="1"/>
  <c r="AD728" i="4" s="1"/>
  <c r="Y728" i="4"/>
  <c r="AA728" i="4"/>
  <c r="W729" i="4"/>
  <c r="Y729" i="4"/>
  <c r="AA729" i="4"/>
  <c r="W730" i="4"/>
  <c r="Y730" i="4"/>
  <c r="AA730" i="4"/>
  <c r="W731" i="4"/>
  <c r="Y731" i="4"/>
  <c r="AA731" i="4"/>
  <c r="W732" i="4"/>
  <c r="AC732" i="4" s="1"/>
  <c r="AD732" i="4" s="1"/>
  <c r="Y732" i="4"/>
  <c r="AA732" i="4"/>
  <c r="W733" i="4"/>
  <c r="AC733" i="4" s="1"/>
  <c r="Y733" i="4"/>
  <c r="AA733" i="4"/>
  <c r="W734" i="4"/>
  <c r="Y734" i="4"/>
  <c r="AA734" i="4"/>
  <c r="W735" i="4"/>
  <c r="AC735" i="4" s="1"/>
  <c r="Y735" i="4"/>
  <c r="AA735" i="4"/>
  <c r="W736" i="4"/>
  <c r="Y736" i="4"/>
  <c r="AA736" i="4"/>
  <c r="W737" i="4"/>
  <c r="Y737" i="4"/>
  <c r="AA737" i="4"/>
  <c r="W738" i="4"/>
  <c r="Y738" i="4"/>
  <c r="AA738" i="4"/>
  <c r="W739" i="4"/>
  <c r="AC739" i="4" s="1"/>
  <c r="Y739" i="4"/>
  <c r="AA739" i="4"/>
  <c r="W740" i="4"/>
  <c r="AQ740" i="4" s="1"/>
  <c r="AR740" i="4" s="1"/>
  <c r="Y740" i="4"/>
  <c r="AA740" i="4"/>
  <c r="W741" i="4"/>
  <c r="AC741" i="4" s="1"/>
  <c r="Y741" i="4"/>
  <c r="AA741" i="4"/>
  <c r="W742" i="4"/>
  <c r="Y742" i="4"/>
  <c r="AA742" i="4"/>
  <c r="W743" i="4"/>
  <c r="Y743" i="4"/>
  <c r="AA743" i="4"/>
  <c r="W744" i="4"/>
  <c r="AC744" i="4" s="1"/>
  <c r="Y744" i="4"/>
  <c r="AA744" i="4"/>
  <c r="W745" i="4"/>
  <c r="AC745" i="4" s="1"/>
  <c r="Y745" i="4"/>
  <c r="AA745" i="4"/>
  <c r="W746" i="4"/>
  <c r="Y746" i="4"/>
  <c r="AA746" i="4"/>
  <c r="W747" i="4"/>
  <c r="Y747" i="4"/>
  <c r="AA747" i="4"/>
  <c r="W748" i="4"/>
  <c r="Y748" i="4"/>
  <c r="AA748" i="4"/>
  <c r="W749" i="4"/>
  <c r="Y749" i="4"/>
  <c r="AA749" i="4"/>
  <c r="W750" i="4"/>
  <c r="Y750" i="4"/>
  <c r="AA750" i="4"/>
  <c r="W751" i="4"/>
  <c r="Y751" i="4"/>
  <c r="AA751" i="4"/>
  <c r="W752" i="4"/>
  <c r="AC752" i="4" s="1"/>
  <c r="Y752" i="4"/>
  <c r="AA752" i="4"/>
  <c r="W753" i="4"/>
  <c r="AC753" i="4" s="1"/>
  <c r="Y753" i="4"/>
  <c r="AA753" i="4"/>
  <c r="W754" i="4"/>
  <c r="Y754" i="4"/>
  <c r="AA754" i="4"/>
  <c r="W755" i="4"/>
  <c r="AC755" i="4" s="1"/>
  <c r="Y755" i="4"/>
  <c r="AA755" i="4"/>
  <c r="W756" i="4"/>
  <c r="Y756" i="4"/>
  <c r="AA756" i="4"/>
  <c r="W757" i="4"/>
  <c r="AQ757" i="4" s="1"/>
  <c r="Y757" i="4"/>
  <c r="AA757" i="4"/>
  <c r="W758" i="4"/>
  <c r="Y758" i="4"/>
  <c r="AA758" i="4"/>
  <c r="W759" i="4"/>
  <c r="Y759" i="4"/>
  <c r="AA759" i="4"/>
  <c r="W760" i="4"/>
  <c r="AC760" i="4" s="1"/>
  <c r="Y760" i="4"/>
  <c r="AA760" i="4"/>
  <c r="W761" i="4"/>
  <c r="Y761" i="4"/>
  <c r="AA761" i="4"/>
  <c r="W762" i="4"/>
  <c r="Y762" i="4"/>
  <c r="AA762" i="4"/>
  <c r="W763" i="4"/>
  <c r="AC763" i="4" s="1"/>
  <c r="Y763" i="4"/>
  <c r="AA763" i="4"/>
  <c r="W764" i="4"/>
  <c r="Y764" i="4"/>
  <c r="AA764" i="4"/>
  <c r="W765" i="4"/>
  <c r="AC765" i="4" s="1"/>
  <c r="AD765" i="4" s="1"/>
  <c r="Y765" i="4"/>
  <c r="AA765" i="4"/>
  <c r="W766" i="4"/>
  <c r="Y766" i="4"/>
  <c r="AA766" i="4"/>
  <c r="W767" i="4"/>
  <c r="Y767" i="4"/>
  <c r="AA767" i="4"/>
  <c r="W768" i="4"/>
  <c r="Y768" i="4"/>
  <c r="AA768" i="4"/>
  <c r="W769" i="4"/>
  <c r="Y769" i="4"/>
  <c r="AA769" i="4"/>
  <c r="W770" i="4"/>
  <c r="Y770" i="4"/>
  <c r="AA770" i="4"/>
  <c r="W771" i="4"/>
  <c r="Y771" i="4"/>
  <c r="AA771" i="4"/>
  <c r="W772" i="4"/>
  <c r="Y772" i="4"/>
  <c r="AA772" i="4"/>
  <c r="W773" i="4"/>
  <c r="Y773" i="4"/>
  <c r="AA773" i="4"/>
  <c r="W774" i="4"/>
  <c r="AC774" i="4" s="1"/>
  <c r="Y774" i="4"/>
  <c r="AA774" i="4"/>
  <c r="W775" i="4"/>
  <c r="Y775" i="4"/>
  <c r="AA775" i="4"/>
  <c r="W776" i="4"/>
  <c r="Y776" i="4"/>
  <c r="AA776" i="4"/>
  <c r="W777" i="4"/>
  <c r="AQ777" i="4" s="1"/>
  <c r="Y777" i="4"/>
  <c r="AA777" i="4"/>
  <c r="W778" i="4"/>
  <c r="AC778" i="4" s="1"/>
  <c r="AD778" i="4" s="1"/>
  <c r="Y778" i="4"/>
  <c r="AA778" i="4"/>
  <c r="W779" i="4"/>
  <c r="Y779" i="4"/>
  <c r="AA779" i="4"/>
  <c r="W780" i="4"/>
  <c r="Y780" i="4"/>
  <c r="AA780" i="4"/>
  <c r="W781" i="4"/>
  <c r="AQ781" i="4" s="1"/>
  <c r="AR781" i="4" s="1"/>
  <c r="Y781" i="4"/>
  <c r="AA781" i="4"/>
  <c r="W782" i="4"/>
  <c r="Y782" i="4"/>
  <c r="AA782" i="4"/>
  <c r="W783" i="4"/>
  <c r="Y783" i="4"/>
  <c r="AA783" i="4"/>
  <c r="W784" i="4"/>
  <c r="Y784" i="4"/>
  <c r="AA784" i="4"/>
  <c r="W785" i="4"/>
  <c r="Y785" i="4"/>
  <c r="AA785" i="4"/>
  <c r="W786" i="4"/>
  <c r="AC786" i="4" s="1"/>
  <c r="AD786" i="4" s="1"/>
  <c r="Y786" i="4"/>
  <c r="AA786" i="4"/>
  <c r="W787" i="4"/>
  <c r="Y787" i="4"/>
  <c r="AA787" i="4"/>
  <c r="W788" i="4"/>
  <c r="Y788" i="4"/>
  <c r="AA788" i="4"/>
  <c r="W789" i="4"/>
  <c r="AC789" i="4" s="1"/>
  <c r="Y789" i="4"/>
  <c r="AA789" i="4"/>
  <c r="W790" i="4"/>
  <c r="Y790" i="4"/>
  <c r="AA790" i="4"/>
  <c r="W791" i="4"/>
  <c r="Y791" i="4"/>
  <c r="AA791" i="4"/>
  <c r="W792" i="4"/>
  <c r="Y792" i="4"/>
  <c r="AA792" i="4"/>
  <c r="W793" i="4"/>
  <c r="Y793" i="4"/>
  <c r="AA793" i="4"/>
  <c r="W794" i="4"/>
  <c r="Y794" i="4"/>
  <c r="AA794" i="4"/>
  <c r="W795" i="4"/>
  <c r="Y795" i="4"/>
  <c r="AA795" i="4"/>
  <c r="W796" i="4"/>
  <c r="Y796" i="4"/>
  <c r="AA796" i="4"/>
  <c r="W797" i="4"/>
  <c r="AC797" i="4" s="1"/>
  <c r="AD797" i="4" s="1"/>
  <c r="Y797" i="4"/>
  <c r="AA797" i="4"/>
  <c r="W798" i="4"/>
  <c r="Y798" i="4"/>
  <c r="AA798" i="4"/>
  <c r="W799" i="4"/>
  <c r="AC799" i="4" s="1"/>
  <c r="AD799" i="4" s="1"/>
  <c r="Y799" i="4"/>
  <c r="AA799" i="4"/>
  <c r="W800" i="4"/>
  <c r="Y800" i="4"/>
  <c r="AA800" i="4"/>
  <c r="W801" i="4"/>
  <c r="AC801" i="4" s="1"/>
  <c r="Y801" i="4"/>
  <c r="AA801" i="4"/>
  <c r="W802" i="4"/>
  <c r="Y802" i="4"/>
  <c r="AA802" i="4"/>
  <c r="W803" i="4"/>
  <c r="Y803" i="4"/>
  <c r="AA803" i="4"/>
  <c r="W804" i="4"/>
  <c r="Y804" i="4"/>
  <c r="AA804" i="4"/>
  <c r="W805" i="4"/>
  <c r="Y805" i="4"/>
  <c r="AA805" i="4"/>
  <c r="W806" i="4"/>
  <c r="AC806" i="4" s="1"/>
  <c r="AD806" i="4" s="1"/>
  <c r="Y806" i="4"/>
  <c r="AA806" i="4"/>
  <c r="W807" i="4"/>
  <c r="AQ807" i="4" s="1"/>
  <c r="AR807" i="4" s="1"/>
  <c r="Y807" i="4"/>
  <c r="AA807" i="4"/>
  <c r="W808" i="4"/>
  <c r="AQ808" i="4" s="1"/>
  <c r="AR808" i="4" s="1"/>
  <c r="Y808" i="4"/>
  <c r="AA808" i="4"/>
  <c r="W809" i="4"/>
  <c r="Y809" i="4"/>
  <c r="AA809" i="4"/>
  <c r="W810" i="4"/>
  <c r="Y810" i="4"/>
  <c r="AA810" i="4"/>
  <c r="W811" i="4"/>
  <c r="AC811" i="4" s="1"/>
  <c r="Y811" i="4"/>
  <c r="AA811" i="4"/>
  <c r="W812" i="4"/>
  <c r="AQ812" i="4" s="1"/>
  <c r="AR812" i="4" s="1"/>
  <c r="Y812" i="4"/>
  <c r="AA812" i="4"/>
  <c r="W813" i="4"/>
  <c r="AJ813" i="4" s="1"/>
  <c r="Y813" i="4"/>
  <c r="AA813" i="4"/>
  <c r="W814" i="4"/>
  <c r="Y814" i="4"/>
  <c r="AA814" i="4"/>
  <c r="W815" i="4"/>
  <c r="AJ815" i="4" s="1"/>
  <c r="Y815" i="4"/>
  <c r="AA815" i="4"/>
  <c r="W816" i="4"/>
  <c r="Y816" i="4"/>
  <c r="AA816" i="4"/>
  <c r="W817" i="4"/>
  <c r="Y817" i="4"/>
  <c r="AA817" i="4"/>
  <c r="W818" i="4"/>
  <c r="Y818" i="4"/>
  <c r="AA818" i="4"/>
  <c r="W819" i="4"/>
  <c r="Y819" i="4"/>
  <c r="AA819" i="4"/>
  <c r="W820" i="4"/>
  <c r="Y820" i="4"/>
  <c r="AA820" i="4"/>
  <c r="W821" i="4"/>
  <c r="Y821" i="4"/>
  <c r="AA821" i="4"/>
  <c r="W822" i="4"/>
  <c r="AQ822" i="4" s="1"/>
  <c r="Y822" i="4"/>
  <c r="AA822" i="4"/>
  <c r="W823" i="4"/>
  <c r="AJ823" i="4" s="1"/>
  <c r="Y823" i="4"/>
  <c r="AA823" i="4"/>
  <c r="W824" i="4"/>
  <c r="Y824" i="4"/>
  <c r="AA824" i="4"/>
  <c r="W825" i="4"/>
  <c r="AC825" i="4" s="1"/>
  <c r="Y825" i="4"/>
  <c r="AA825" i="4"/>
  <c r="W826" i="4"/>
  <c r="AJ826" i="4" s="1"/>
  <c r="AK826" i="4" s="1"/>
  <c r="Y826" i="4"/>
  <c r="AA826" i="4"/>
  <c r="W827" i="4"/>
  <c r="AC827" i="4" s="1"/>
  <c r="Y827" i="4"/>
  <c r="AA827" i="4"/>
  <c r="W828" i="4"/>
  <c r="Y828" i="4"/>
  <c r="AA828" i="4"/>
  <c r="W829" i="4"/>
  <c r="AJ829" i="4" s="1"/>
  <c r="AK829" i="4" s="1"/>
  <c r="Y829" i="4"/>
  <c r="AA829" i="4"/>
  <c r="W830" i="4"/>
  <c r="AJ830" i="4" s="1"/>
  <c r="Y830" i="4"/>
  <c r="AA830" i="4"/>
  <c r="W831" i="4"/>
  <c r="Y831" i="4"/>
  <c r="AA831" i="4"/>
  <c r="W832" i="4"/>
  <c r="AQ832" i="4" s="1"/>
  <c r="Y832" i="4"/>
  <c r="AA832" i="4"/>
  <c r="W833" i="4"/>
  <c r="Y833" i="4"/>
  <c r="AA833" i="4"/>
  <c r="W834" i="4"/>
  <c r="Y834" i="4"/>
  <c r="AA834" i="4"/>
  <c r="W835" i="4"/>
  <c r="AJ835" i="4" s="1"/>
  <c r="Y835" i="4"/>
  <c r="AA835" i="4"/>
  <c r="W836" i="4"/>
  <c r="Y836" i="4"/>
  <c r="AA836" i="4"/>
  <c r="W837" i="4"/>
  <c r="AJ837" i="4" s="1"/>
  <c r="AK837" i="4" s="1"/>
  <c r="Y837" i="4"/>
  <c r="AA837" i="4"/>
  <c r="W838" i="4"/>
  <c r="AQ838" i="4" s="1"/>
  <c r="AR838" i="4" s="1"/>
  <c r="Y838" i="4"/>
  <c r="AA838" i="4"/>
  <c r="W839" i="4"/>
  <c r="Y839" i="4"/>
  <c r="AA839" i="4"/>
  <c r="W840" i="4"/>
  <c r="Y840" i="4"/>
  <c r="AA840" i="4"/>
  <c r="W841" i="4"/>
  <c r="AC841" i="4" s="1"/>
  <c r="Y841" i="4"/>
  <c r="AA841" i="4"/>
  <c r="W842" i="4"/>
  <c r="Y842" i="4"/>
  <c r="AA842" i="4"/>
  <c r="W843" i="4"/>
  <c r="AJ843" i="4" s="1"/>
  <c r="Y843" i="4"/>
  <c r="AA843" i="4"/>
  <c r="W844" i="4"/>
  <c r="Y844" i="4"/>
  <c r="AA844" i="4"/>
  <c r="W845" i="4"/>
  <c r="AC845" i="4" s="1"/>
  <c r="Y845" i="4"/>
  <c r="AA845" i="4"/>
  <c r="W846" i="4"/>
  <c r="Y846" i="4"/>
  <c r="AA846" i="4"/>
  <c r="W847" i="4"/>
  <c r="AQ847" i="4" s="1"/>
  <c r="AR847" i="4" s="1"/>
  <c r="Y847" i="4"/>
  <c r="AA847" i="4"/>
  <c r="W848" i="4"/>
  <c r="AC848" i="4" s="1"/>
  <c r="Y848" i="4"/>
  <c r="AA848" i="4"/>
  <c r="W849" i="4"/>
  <c r="Y849" i="4"/>
  <c r="AA849" i="4"/>
  <c r="W850" i="4"/>
  <c r="Y850" i="4"/>
  <c r="AA850" i="4"/>
  <c r="W851" i="4"/>
  <c r="AJ851" i="4" s="1"/>
  <c r="AK851" i="4" s="1"/>
  <c r="Y851" i="4"/>
  <c r="AA851" i="4"/>
  <c r="W852" i="4"/>
  <c r="AC852" i="4" s="1"/>
  <c r="Y852" i="4"/>
  <c r="AA852" i="4"/>
  <c r="W853" i="4"/>
  <c r="Y853" i="4"/>
  <c r="AA853" i="4"/>
  <c r="W854" i="4"/>
  <c r="AC854" i="4" s="1"/>
  <c r="Y854" i="4"/>
  <c r="AA854" i="4"/>
  <c r="W855" i="4"/>
  <c r="Y855" i="4"/>
  <c r="AA855" i="4"/>
  <c r="W856" i="4"/>
  <c r="Y856" i="4"/>
  <c r="AA856" i="4"/>
  <c r="W857" i="4"/>
  <c r="AC857" i="4" s="1"/>
  <c r="Y857" i="4"/>
  <c r="AA857" i="4"/>
  <c r="W858" i="4"/>
  <c r="Y858" i="4"/>
  <c r="AA858" i="4"/>
  <c r="W859" i="4"/>
  <c r="Y859" i="4"/>
  <c r="AA859" i="4"/>
  <c r="W860" i="4"/>
  <c r="AQ860" i="4" s="1"/>
  <c r="Y860" i="4"/>
  <c r="AA860" i="4"/>
  <c r="W861" i="4"/>
  <c r="AQ861" i="4" s="1"/>
  <c r="Y861" i="4"/>
  <c r="AA861" i="4"/>
  <c r="W862" i="4"/>
  <c r="Y862" i="4"/>
  <c r="AA862" i="4"/>
  <c r="W863" i="4"/>
  <c r="AC863" i="4" s="1"/>
  <c r="AD863" i="4" s="1"/>
  <c r="Y863" i="4"/>
  <c r="AA863" i="4"/>
  <c r="W864" i="4"/>
  <c r="Y864" i="4"/>
  <c r="AA864" i="4"/>
  <c r="W865" i="4"/>
  <c r="AJ865" i="4" s="1"/>
  <c r="Y865" i="4"/>
  <c r="AA865" i="4"/>
  <c r="W866" i="4"/>
  <c r="Y866" i="4"/>
  <c r="AA866" i="4"/>
  <c r="W867" i="4"/>
  <c r="AQ867" i="4" s="1"/>
  <c r="Y867" i="4"/>
  <c r="AA867" i="4"/>
  <c r="W868" i="4"/>
  <c r="Y868" i="4"/>
  <c r="AA868" i="4"/>
  <c r="W869" i="4"/>
  <c r="Y869" i="4"/>
  <c r="AA869" i="4"/>
  <c r="W870" i="4"/>
  <c r="Y870" i="4"/>
  <c r="AA870" i="4"/>
  <c r="W871" i="4"/>
  <c r="AQ871" i="4" s="1"/>
  <c r="AR871" i="4" s="1"/>
  <c r="Y871" i="4"/>
  <c r="AA871" i="4"/>
  <c r="W872" i="4"/>
  <c r="Y872" i="4"/>
  <c r="AA872" i="4"/>
  <c r="W873" i="4"/>
  <c r="Y873" i="4"/>
  <c r="AA873" i="4"/>
  <c r="W874" i="4"/>
  <c r="AQ874" i="4" s="1"/>
  <c r="AR874" i="4" s="1"/>
  <c r="Y874" i="4"/>
  <c r="AA874" i="4"/>
  <c r="W875" i="4"/>
  <c r="AQ875" i="4" s="1"/>
  <c r="Y875" i="4"/>
  <c r="AA875" i="4"/>
  <c r="W876" i="4"/>
  <c r="Y876" i="4"/>
  <c r="AA876" i="4"/>
  <c r="W877" i="4"/>
  <c r="AC877" i="4" s="1"/>
  <c r="Y877" i="4"/>
  <c r="AA877" i="4"/>
  <c r="W878" i="4"/>
  <c r="AJ878" i="4" s="1"/>
  <c r="Y878" i="4"/>
  <c r="AA878" i="4"/>
  <c r="W879" i="4"/>
  <c r="AQ879" i="4" s="1"/>
  <c r="AR879" i="4" s="1"/>
  <c r="Y879" i="4"/>
  <c r="AA879" i="4"/>
  <c r="W880" i="4"/>
  <c r="Y880" i="4"/>
  <c r="AA880" i="4"/>
  <c r="W881" i="4"/>
  <c r="AJ881" i="4" s="1"/>
  <c r="Y881" i="4"/>
  <c r="AA881" i="4"/>
  <c r="W882" i="4"/>
  <c r="AJ882" i="4" s="1"/>
  <c r="AK882" i="4" s="1"/>
  <c r="Y882" i="4"/>
  <c r="AA882" i="4"/>
  <c r="W883" i="4"/>
  <c r="Y883" i="4"/>
  <c r="AA883" i="4"/>
  <c r="W884" i="4"/>
  <c r="AQ884" i="4" s="1"/>
  <c r="AR884" i="4" s="1"/>
  <c r="Y884" i="4"/>
  <c r="AA884" i="4"/>
  <c r="W885" i="4"/>
  <c r="AQ885" i="4" s="1"/>
  <c r="Y885" i="4"/>
  <c r="AA885" i="4"/>
  <c r="W886" i="4"/>
  <c r="AQ886" i="4" s="1"/>
  <c r="Y886" i="4"/>
  <c r="AA886" i="4"/>
  <c r="W887" i="4"/>
  <c r="AJ887" i="4" s="1"/>
  <c r="Y887" i="4"/>
  <c r="AA887" i="4"/>
  <c r="W888" i="4"/>
  <c r="AQ888" i="4" s="1"/>
  <c r="Y888" i="4"/>
  <c r="AA888" i="4"/>
  <c r="W889" i="4"/>
  <c r="AJ889" i="4" s="1"/>
  <c r="AK889" i="4" s="1"/>
  <c r="Y889" i="4"/>
  <c r="AA889" i="4"/>
  <c r="W890" i="4"/>
  <c r="AQ890" i="4" s="1"/>
  <c r="AR890" i="4" s="1"/>
  <c r="Y890" i="4"/>
  <c r="AA890" i="4"/>
  <c r="W891" i="4"/>
  <c r="Y891" i="4"/>
  <c r="AA891" i="4"/>
  <c r="W892" i="4"/>
  <c r="Y892" i="4"/>
  <c r="AA892" i="4"/>
  <c r="W893" i="4"/>
  <c r="AC893" i="4" s="1"/>
  <c r="Y893" i="4"/>
  <c r="AA893" i="4"/>
  <c r="W894" i="4"/>
  <c r="AJ894" i="4" s="1"/>
  <c r="Y894" i="4"/>
  <c r="AA894" i="4"/>
  <c r="W895" i="4"/>
  <c r="Y895" i="4"/>
  <c r="AA895" i="4"/>
  <c r="W896" i="4"/>
  <c r="AJ896" i="4" s="1"/>
  <c r="AK896" i="4" s="1"/>
  <c r="Y896" i="4"/>
  <c r="AA896" i="4"/>
  <c r="W897" i="4"/>
  <c r="AQ897" i="4" s="1"/>
  <c r="Y897" i="4"/>
  <c r="AA897" i="4"/>
  <c r="W898" i="4"/>
  <c r="AQ898" i="4" s="1"/>
  <c r="Y898" i="4"/>
  <c r="AA898" i="4"/>
  <c r="W899" i="4"/>
  <c r="AQ899" i="4" s="1"/>
  <c r="Y899" i="4"/>
  <c r="AA899" i="4"/>
  <c r="W900" i="4"/>
  <c r="AJ900" i="4" s="1"/>
  <c r="Y900" i="4"/>
  <c r="AA900" i="4"/>
  <c r="W901" i="4"/>
  <c r="Y901" i="4"/>
  <c r="AA901" i="4"/>
  <c r="W902" i="4"/>
  <c r="AQ902" i="4" s="1"/>
  <c r="Y902" i="4"/>
  <c r="AA902" i="4"/>
  <c r="W903" i="4"/>
  <c r="AJ903" i="4" s="1"/>
  <c r="AK903" i="4" s="1"/>
  <c r="Y903" i="4"/>
  <c r="AA903" i="4"/>
  <c r="W904" i="4"/>
  <c r="Y904" i="4"/>
  <c r="AA904" i="4"/>
  <c r="W905" i="4"/>
  <c r="Y905" i="4"/>
  <c r="AA905" i="4"/>
  <c r="W906" i="4"/>
  <c r="AQ906" i="4" s="1"/>
  <c r="AR906" i="4" s="1"/>
  <c r="Y906" i="4"/>
  <c r="AA906" i="4"/>
  <c r="W907" i="4"/>
  <c r="AJ907" i="4" s="1"/>
  <c r="AK907" i="4" s="1"/>
  <c r="Y907" i="4"/>
  <c r="AA907" i="4"/>
  <c r="W908" i="4"/>
  <c r="Y908" i="4"/>
  <c r="AA908" i="4"/>
  <c r="W909" i="4"/>
  <c r="AJ909" i="4" s="1"/>
  <c r="AK909" i="4" s="1"/>
  <c r="Y909" i="4"/>
  <c r="AA909" i="4"/>
  <c r="W910" i="4"/>
  <c r="AJ910" i="4" s="1"/>
  <c r="Y910" i="4"/>
  <c r="AA910" i="4"/>
  <c r="W911" i="4"/>
  <c r="Y911" i="4"/>
  <c r="AA911" i="4"/>
  <c r="W912" i="4"/>
  <c r="AQ912" i="4" s="1"/>
  <c r="Y912" i="4"/>
  <c r="AA912" i="4"/>
  <c r="W913" i="4"/>
  <c r="AJ913" i="4" s="1"/>
  <c r="Y913" i="4"/>
  <c r="AA913" i="4"/>
  <c r="W914" i="4"/>
  <c r="AC914" i="4" s="1"/>
  <c r="Y914" i="4"/>
  <c r="AA914" i="4"/>
  <c r="W915" i="4"/>
  <c r="AQ915" i="4" s="1"/>
  <c r="Y915" i="4"/>
  <c r="AA915" i="4"/>
  <c r="W916" i="4"/>
  <c r="Y916" i="4"/>
  <c r="AA916" i="4"/>
  <c r="W917" i="4"/>
  <c r="Y917" i="4"/>
  <c r="AA917" i="4"/>
  <c r="W918" i="4"/>
  <c r="AJ918" i="4" s="1"/>
  <c r="AK918" i="4" s="1"/>
  <c r="Y918" i="4"/>
  <c r="AA918" i="4"/>
  <c r="W919" i="4"/>
  <c r="Y919" i="4"/>
  <c r="AA919" i="4"/>
  <c r="W920" i="4"/>
  <c r="AC920" i="4" s="1"/>
  <c r="Y920" i="4"/>
  <c r="AA920" i="4"/>
  <c r="W921" i="4"/>
  <c r="Y921" i="4"/>
  <c r="AA921" i="4"/>
  <c r="W922" i="4"/>
  <c r="AC922" i="4" s="1"/>
  <c r="Y922" i="4"/>
  <c r="AA922" i="4"/>
  <c r="W923" i="4"/>
  <c r="Y923" i="4"/>
  <c r="AA923" i="4"/>
  <c r="W924" i="4"/>
  <c r="Y924" i="4"/>
  <c r="AA924" i="4"/>
  <c r="W925" i="4"/>
  <c r="Y925" i="4"/>
  <c r="AA925" i="4"/>
  <c r="W926" i="4"/>
  <c r="AQ926" i="4" s="1"/>
  <c r="Y926" i="4"/>
  <c r="AA926" i="4"/>
  <c r="W927" i="4"/>
  <c r="AJ927" i="4" s="1"/>
  <c r="Y927" i="4"/>
  <c r="AA927" i="4"/>
  <c r="W928" i="4"/>
  <c r="AQ928" i="4" s="1"/>
  <c r="Y928" i="4"/>
  <c r="AA928" i="4"/>
  <c r="W929" i="4"/>
  <c r="AJ929" i="4" s="1"/>
  <c r="AK929" i="4" s="1"/>
  <c r="Y929" i="4"/>
  <c r="AA929" i="4"/>
  <c r="W930" i="4"/>
  <c r="AQ930" i="4" s="1"/>
  <c r="AR930" i="4" s="1"/>
  <c r="Y930" i="4"/>
  <c r="AA930" i="4"/>
  <c r="W931" i="4"/>
  <c r="AQ931" i="4" s="1"/>
  <c r="AR931" i="4" s="1"/>
  <c r="Y931" i="4"/>
  <c r="AA931" i="4"/>
  <c r="W932" i="4"/>
  <c r="AQ932" i="4" s="1"/>
  <c r="AR932" i="4" s="1"/>
  <c r="Y932" i="4"/>
  <c r="AA932" i="4"/>
  <c r="W933" i="4"/>
  <c r="AJ933" i="4" s="1"/>
  <c r="Y933" i="4"/>
  <c r="AA933" i="4"/>
  <c r="W934" i="4"/>
  <c r="AC934" i="4" s="1"/>
  <c r="Y934" i="4"/>
  <c r="AA934" i="4"/>
  <c r="W935" i="4"/>
  <c r="AQ935" i="4" s="1"/>
  <c r="Y935" i="4"/>
  <c r="AA935" i="4"/>
  <c r="W936" i="4"/>
  <c r="AJ936" i="4" s="1"/>
  <c r="Y936" i="4"/>
  <c r="AA936" i="4"/>
  <c r="W937" i="4"/>
  <c r="Y937" i="4"/>
  <c r="AA937" i="4"/>
  <c r="W938" i="4"/>
  <c r="Y938" i="4"/>
  <c r="AA938" i="4"/>
  <c r="W939" i="4"/>
  <c r="AQ939" i="4" s="1"/>
  <c r="AR939" i="4" s="1"/>
  <c r="Y939" i="4"/>
  <c r="AA939" i="4"/>
  <c r="W940" i="4"/>
  <c r="Y940" i="4"/>
  <c r="AA940" i="4"/>
  <c r="W941" i="4"/>
  <c r="AJ941" i="4" s="1"/>
  <c r="AK941" i="4" s="1"/>
  <c r="Y941" i="4"/>
  <c r="AA941" i="4"/>
  <c r="W942" i="4"/>
  <c r="Y942" i="4"/>
  <c r="AA942" i="4"/>
  <c r="W943" i="4"/>
  <c r="AJ943" i="4" s="1"/>
  <c r="AK943" i="4" s="1"/>
  <c r="Y943" i="4"/>
  <c r="AA943" i="4"/>
  <c r="W944" i="4"/>
  <c r="AJ944" i="4" s="1"/>
  <c r="Y944" i="4"/>
  <c r="AA944" i="4"/>
  <c r="W945" i="4"/>
  <c r="AJ945" i="4" s="1"/>
  <c r="Y945" i="4"/>
  <c r="AA945" i="4"/>
  <c r="W946" i="4"/>
  <c r="AJ946" i="4" s="1"/>
  <c r="Y946" i="4"/>
  <c r="AA946" i="4"/>
  <c r="W947" i="4"/>
  <c r="AQ947" i="4" s="1"/>
  <c r="AR947" i="4" s="1"/>
  <c r="Y947" i="4"/>
  <c r="AA947" i="4"/>
  <c r="BG23" i="3"/>
  <c r="BF23" i="3"/>
  <c r="BD23" i="3"/>
  <c r="BC23" i="3"/>
  <c r="BA23" i="3"/>
  <c r="AZ23" i="3"/>
  <c r="AX23" i="3"/>
  <c r="AW23" i="3"/>
  <c r="AU23" i="3"/>
  <c r="AT23" i="3"/>
  <c r="BG24" i="2"/>
  <c r="BF24" i="2"/>
  <c r="BD24" i="2"/>
  <c r="BC24" i="2"/>
  <c r="BA24" i="2"/>
  <c r="AZ24" i="2"/>
  <c r="AX24" i="2"/>
  <c r="AW24" i="2"/>
  <c r="AU24" i="2"/>
  <c r="AT24" i="2"/>
  <c r="BG707" i="1"/>
  <c r="BF707" i="1"/>
  <c r="BD707" i="1"/>
  <c r="BC707" i="1"/>
  <c r="BA707" i="1"/>
  <c r="AZ707" i="1"/>
  <c r="AX707" i="1"/>
  <c r="AW707" i="1"/>
  <c r="AU707" i="1"/>
  <c r="AT707" i="1"/>
  <c r="BG706" i="1"/>
  <c r="BF706" i="1"/>
  <c r="BD706" i="1"/>
  <c r="BC706" i="1"/>
  <c r="BA706" i="1"/>
  <c r="AZ706" i="1"/>
  <c r="AX706" i="1"/>
  <c r="AW706" i="1"/>
  <c r="AU706" i="1"/>
  <c r="AT706" i="1"/>
  <c r="BG705" i="1"/>
  <c r="BF705" i="1"/>
  <c r="BD705" i="1"/>
  <c r="BC705" i="1"/>
  <c r="BA705" i="1"/>
  <c r="AZ705" i="1"/>
  <c r="AX705" i="1"/>
  <c r="AW705" i="1"/>
  <c r="AU705" i="1"/>
  <c r="AT705" i="1"/>
  <c r="BG704" i="1"/>
  <c r="BF704" i="1"/>
  <c r="BD704" i="1"/>
  <c r="BC704" i="1"/>
  <c r="BA704" i="1"/>
  <c r="AZ704" i="1"/>
  <c r="AX704" i="1"/>
  <c r="AW704" i="1"/>
  <c r="AU704" i="1"/>
  <c r="AT704" i="1"/>
  <c r="BG703" i="1"/>
  <c r="BF703" i="1"/>
  <c r="BD703" i="1"/>
  <c r="BC703" i="1"/>
  <c r="BA703" i="1"/>
  <c r="AZ703" i="1"/>
  <c r="AX703" i="1"/>
  <c r="AW703" i="1"/>
  <c r="AU703" i="1"/>
  <c r="AT703" i="1"/>
  <c r="BG702" i="1"/>
  <c r="BF702" i="1"/>
  <c r="BD702" i="1"/>
  <c r="BC702" i="1"/>
  <c r="BA702" i="1"/>
  <c r="AZ702" i="1"/>
  <c r="AX702" i="1"/>
  <c r="AW702" i="1"/>
  <c r="AU702" i="1"/>
  <c r="AT702" i="1"/>
  <c r="BG701" i="1"/>
  <c r="BF701" i="1"/>
  <c r="BD701" i="1"/>
  <c r="BC701" i="1"/>
  <c r="BA701" i="1"/>
  <c r="AZ701" i="1"/>
  <c r="AX701" i="1"/>
  <c r="AW701" i="1"/>
  <c r="AU701" i="1"/>
  <c r="AT701" i="1"/>
  <c r="BG700" i="1"/>
  <c r="BF700" i="1"/>
  <c r="BD700" i="1"/>
  <c r="BC700" i="1"/>
  <c r="BA700" i="1"/>
  <c r="AZ700" i="1"/>
  <c r="AX700" i="1"/>
  <c r="AW700" i="1"/>
  <c r="AU700" i="1"/>
  <c r="AT700" i="1"/>
  <c r="BG699" i="1"/>
  <c r="BF699" i="1"/>
  <c r="BD699" i="1"/>
  <c r="BC699" i="1"/>
  <c r="BA699" i="1"/>
  <c r="AZ699" i="1"/>
  <c r="AX699" i="1"/>
  <c r="AW699" i="1"/>
  <c r="AU699" i="1"/>
  <c r="AT699" i="1"/>
  <c r="BG698" i="1"/>
  <c r="BF698" i="1"/>
  <c r="BD698" i="1"/>
  <c r="BC698" i="1"/>
  <c r="BA698" i="1"/>
  <c r="AZ698" i="1"/>
  <c r="AX698" i="1"/>
  <c r="AW698" i="1"/>
  <c r="AU698" i="1"/>
  <c r="AT698" i="1"/>
  <c r="BG697" i="1"/>
  <c r="BF697" i="1"/>
  <c r="BD697" i="1"/>
  <c r="BC697" i="1"/>
  <c r="BA697" i="1"/>
  <c r="AZ697" i="1"/>
  <c r="AX697" i="1"/>
  <c r="AW697" i="1"/>
  <c r="AU697" i="1"/>
  <c r="AT697" i="1"/>
  <c r="BG696" i="1"/>
  <c r="BF696" i="1"/>
  <c r="BD696" i="1"/>
  <c r="BC696" i="1"/>
  <c r="BA696" i="1"/>
  <c r="AZ696" i="1"/>
  <c r="AX696" i="1"/>
  <c r="AW696" i="1"/>
  <c r="AU696" i="1"/>
  <c r="AT696" i="1"/>
  <c r="BG695" i="1"/>
  <c r="BF695" i="1"/>
  <c r="BD695" i="1"/>
  <c r="BC695" i="1"/>
  <c r="BA695" i="1"/>
  <c r="AZ695" i="1"/>
  <c r="AX695" i="1"/>
  <c r="AW695" i="1"/>
  <c r="AU695" i="1"/>
  <c r="AT695" i="1"/>
  <c r="BG694" i="1"/>
  <c r="BF694" i="1"/>
  <c r="BD694" i="1"/>
  <c r="BC694" i="1"/>
  <c r="BA694" i="1"/>
  <c r="AZ694" i="1"/>
  <c r="AX694" i="1"/>
  <c r="AW694" i="1"/>
  <c r="AU694" i="1"/>
  <c r="AT694" i="1"/>
  <c r="BG693" i="1"/>
  <c r="BF693" i="1"/>
  <c r="BD693" i="1"/>
  <c r="BC693" i="1"/>
  <c r="BA693" i="1"/>
  <c r="AZ693" i="1"/>
  <c r="AX693" i="1"/>
  <c r="AW693" i="1"/>
  <c r="AU693" i="1"/>
  <c r="AT693" i="1"/>
  <c r="BG692" i="1"/>
  <c r="BF692" i="1"/>
  <c r="BD692" i="1"/>
  <c r="BC692" i="1"/>
  <c r="BA692" i="1"/>
  <c r="AZ692" i="1"/>
  <c r="AX692" i="1"/>
  <c r="AW692" i="1"/>
  <c r="AU692" i="1"/>
  <c r="AT692" i="1"/>
  <c r="BG691" i="1"/>
  <c r="BF691" i="1"/>
  <c r="BD691" i="1"/>
  <c r="BC691" i="1"/>
  <c r="BA691" i="1"/>
  <c r="AZ691" i="1"/>
  <c r="AX691" i="1"/>
  <c r="AW691" i="1"/>
  <c r="AU691" i="1"/>
  <c r="AT691" i="1"/>
  <c r="BG690" i="1"/>
  <c r="BF690" i="1"/>
  <c r="BD690" i="1"/>
  <c r="BC690" i="1"/>
  <c r="BA690" i="1"/>
  <c r="AZ690" i="1"/>
  <c r="AX690" i="1"/>
  <c r="AW690" i="1"/>
  <c r="AU690" i="1"/>
  <c r="AT690" i="1"/>
  <c r="BG689" i="1"/>
  <c r="BF689" i="1"/>
  <c r="BD689" i="1"/>
  <c r="BC689" i="1"/>
  <c r="BA689" i="1"/>
  <c r="AZ689" i="1"/>
  <c r="AX689" i="1"/>
  <c r="AW689" i="1"/>
  <c r="AU689" i="1"/>
  <c r="AT689" i="1"/>
  <c r="BG688" i="1"/>
  <c r="BF688" i="1"/>
  <c r="BD688" i="1"/>
  <c r="BC688" i="1"/>
  <c r="BA688" i="1"/>
  <c r="AZ688" i="1"/>
  <c r="AX688" i="1"/>
  <c r="AW688" i="1"/>
  <c r="AU688" i="1"/>
  <c r="AT688" i="1"/>
  <c r="BG687" i="1"/>
  <c r="BF687" i="1"/>
  <c r="BD687" i="1"/>
  <c r="BC687" i="1"/>
  <c r="BA687" i="1"/>
  <c r="AZ687" i="1"/>
  <c r="AX687" i="1"/>
  <c r="AW687" i="1"/>
  <c r="AU687" i="1"/>
  <c r="AT687" i="1"/>
  <c r="BG686" i="1"/>
  <c r="BF686" i="1"/>
  <c r="BD686" i="1"/>
  <c r="BC686" i="1"/>
  <c r="BA686" i="1"/>
  <c r="AZ686" i="1"/>
  <c r="AX686" i="1"/>
  <c r="AW686" i="1"/>
  <c r="AU686" i="1"/>
  <c r="AT686" i="1"/>
  <c r="BG685" i="1"/>
  <c r="BF685" i="1"/>
  <c r="BD685" i="1"/>
  <c r="BC685" i="1"/>
  <c r="BA685" i="1"/>
  <c r="AZ685" i="1"/>
  <c r="AX685" i="1"/>
  <c r="AW685" i="1"/>
  <c r="AU685" i="1"/>
  <c r="AT685" i="1"/>
  <c r="BG684" i="1"/>
  <c r="BF684" i="1"/>
  <c r="BD684" i="1"/>
  <c r="BC684" i="1"/>
  <c r="BA684" i="1"/>
  <c r="AZ684" i="1"/>
  <c r="AX684" i="1"/>
  <c r="AW684" i="1"/>
  <c r="AU684" i="1"/>
  <c r="AT684" i="1"/>
  <c r="BG683" i="1"/>
  <c r="BF683" i="1"/>
  <c r="BD683" i="1"/>
  <c r="BC683" i="1"/>
  <c r="BA683" i="1"/>
  <c r="AZ683" i="1"/>
  <c r="AX683" i="1"/>
  <c r="AW683" i="1"/>
  <c r="AU683" i="1"/>
  <c r="AT683" i="1"/>
  <c r="BG682" i="1"/>
  <c r="BF682" i="1"/>
  <c r="BD682" i="1"/>
  <c r="BC682" i="1"/>
  <c r="BA682" i="1"/>
  <c r="AZ682" i="1"/>
  <c r="AX682" i="1"/>
  <c r="AW682" i="1"/>
  <c r="AU682" i="1"/>
  <c r="AT682" i="1"/>
  <c r="BG681" i="1"/>
  <c r="BF681" i="1"/>
  <c r="BD681" i="1"/>
  <c r="BC681" i="1"/>
  <c r="BA681" i="1"/>
  <c r="AZ681" i="1"/>
  <c r="AX681" i="1"/>
  <c r="AW681" i="1"/>
  <c r="AU681" i="1"/>
  <c r="AT681" i="1"/>
  <c r="BG680" i="1"/>
  <c r="BF680" i="1"/>
  <c r="BD680" i="1"/>
  <c r="BC680" i="1"/>
  <c r="BA680" i="1"/>
  <c r="AZ680" i="1"/>
  <c r="AX680" i="1"/>
  <c r="AW680" i="1"/>
  <c r="AU680" i="1"/>
  <c r="AT680" i="1"/>
  <c r="BG679" i="1"/>
  <c r="BF679" i="1"/>
  <c r="BD679" i="1"/>
  <c r="BC679" i="1"/>
  <c r="BA679" i="1"/>
  <c r="AZ679" i="1"/>
  <c r="AX679" i="1"/>
  <c r="AW679" i="1"/>
  <c r="AU679" i="1"/>
  <c r="AT679" i="1"/>
  <c r="BG678" i="1"/>
  <c r="BF678" i="1"/>
  <c r="BD678" i="1"/>
  <c r="BC678" i="1"/>
  <c r="BA678" i="1"/>
  <c r="AZ678" i="1"/>
  <c r="AX678" i="1"/>
  <c r="AW678" i="1"/>
  <c r="AU678" i="1"/>
  <c r="AT678" i="1"/>
  <c r="BG677" i="1"/>
  <c r="BF677" i="1"/>
  <c r="BD677" i="1"/>
  <c r="BC677" i="1"/>
  <c r="BA677" i="1"/>
  <c r="AZ677" i="1"/>
  <c r="AX677" i="1"/>
  <c r="AW677" i="1"/>
  <c r="AU677" i="1"/>
  <c r="AT677" i="1"/>
  <c r="AF708" i="4" l="1"/>
  <c r="AQ894" i="4"/>
  <c r="AT894" i="4" s="1"/>
  <c r="AC680" i="4"/>
  <c r="AD680" i="4" s="1"/>
  <c r="AQ903" i="4"/>
  <c r="AR903" i="4" s="1"/>
  <c r="AC822" i="4"/>
  <c r="AD822" i="4" s="1"/>
  <c r="AF650" i="4"/>
  <c r="AC781" i="4"/>
  <c r="AD781" i="4" s="1"/>
  <c r="AF711" i="4"/>
  <c r="AF685" i="4"/>
  <c r="AJ939" i="4"/>
  <c r="AK939" i="4" s="1"/>
  <c r="AJ874" i="4"/>
  <c r="AK874" i="4" s="1"/>
  <c r="AC918" i="4"/>
  <c r="AD918" i="4" s="1"/>
  <c r="AC757" i="4"/>
  <c r="AD757" i="4" s="1"/>
  <c r="AF699" i="4"/>
  <c r="AD699" i="4"/>
  <c r="AF694" i="4"/>
  <c r="AC930" i="4"/>
  <c r="AJ899" i="4"/>
  <c r="AK899" i="4" s="1"/>
  <c r="AQ851" i="4"/>
  <c r="AT851" i="4" s="1"/>
  <c r="AJ781" i="4"/>
  <c r="AM781" i="4" s="1"/>
  <c r="AJ906" i="4"/>
  <c r="AK906" i="4" s="1"/>
  <c r="AQ672" i="4"/>
  <c r="AR672" i="4" s="1"/>
  <c r="AQ918" i="4"/>
  <c r="AR918" i="4" s="1"/>
  <c r="AQ910" i="4"/>
  <c r="AR910" i="4" s="1"/>
  <c r="AJ871" i="4"/>
  <c r="AC874" i="4"/>
  <c r="AQ865" i="4"/>
  <c r="AT865" i="4" s="1"/>
  <c r="AF863" i="4"/>
  <c r="AG863" i="4" s="1"/>
  <c r="AX863" i="4" s="1"/>
  <c r="AC906" i="4"/>
  <c r="AF906" i="4" s="1"/>
  <c r="AC837" i="4"/>
  <c r="AD837" i="4" s="1"/>
  <c r="AC692" i="4"/>
  <c r="AD692" i="4" s="1"/>
  <c r="AJ930" i="4"/>
  <c r="AM930" i="4" s="1"/>
  <c r="AF658" i="4"/>
  <c r="AD658" i="4"/>
  <c r="AD774" i="4"/>
  <c r="AF774" i="4"/>
  <c r="AF848" i="4"/>
  <c r="AD848" i="4"/>
  <c r="AF825" i="4"/>
  <c r="AD825" i="4"/>
  <c r="AF733" i="4"/>
  <c r="AD733" i="4"/>
  <c r="AF845" i="4"/>
  <c r="AD845" i="4"/>
  <c r="AF914" i="4"/>
  <c r="AD914" i="4"/>
  <c r="AF811" i="4"/>
  <c r="AD811" i="4"/>
  <c r="AF753" i="4"/>
  <c r="AD753" i="4"/>
  <c r="AM830" i="4"/>
  <c r="AC902" i="4"/>
  <c r="AD902" i="4" s="1"/>
  <c r="AJ902" i="4"/>
  <c r="AK902" i="4" s="1"/>
  <c r="AC945" i="4"/>
  <c r="AF945" i="4" s="1"/>
  <c r="AC909" i="4"/>
  <c r="AD909" i="4" s="1"/>
  <c r="AC884" i="4"/>
  <c r="AF884" i="4" s="1"/>
  <c r="AC882" i="4"/>
  <c r="AD882" i="4" s="1"/>
  <c r="AD708" i="4"/>
  <c r="AG708" i="4" s="1"/>
  <c r="AC697" i="4"/>
  <c r="AD697" i="4" s="1"/>
  <c r="AF690" i="4"/>
  <c r="AG690" i="4" s="1"/>
  <c r="AX690" i="4" s="1"/>
  <c r="AJ807" i="4"/>
  <c r="AM807" i="4" s="1"/>
  <c r="AJ777" i="4"/>
  <c r="AK777" i="4" s="1"/>
  <c r="AF877" i="4"/>
  <c r="AJ947" i="4"/>
  <c r="AM947" i="4" s="1"/>
  <c r="AC674" i="4"/>
  <c r="AD674" i="4" s="1"/>
  <c r="AJ935" i="4"/>
  <c r="AK935" i="4" s="1"/>
  <c r="AM896" i="4"/>
  <c r="AN896" i="4" s="1"/>
  <c r="AQ835" i="4"/>
  <c r="AR835" i="4" s="1"/>
  <c r="AQ826" i="4"/>
  <c r="AR826" i="4" s="1"/>
  <c r="AQ813" i="4"/>
  <c r="AR813" i="4" s="1"/>
  <c r="AQ887" i="4"/>
  <c r="AR887" i="4" s="1"/>
  <c r="AQ882" i="4"/>
  <c r="AR882" i="4" s="1"/>
  <c r="AC740" i="4"/>
  <c r="AM903" i="4"/>
  <c r="AC865" i="4"/>
  <c r="AF865" i="4" s="1"/>
  <c r="AC823" i="4"/>
  <c r="AF806" i="4"/>
  <c r="AG806" i="4" s="1"/>
  <c r="AF799" i="4"/>
  <c r="AG799" i="4" s="1"/>
  <c r="AX799" i="4" s="1"/>
  <c r="AF797" i="4"/>
  <c r="AG797" i="4" s="1"/>
  <c r="AX797" i="4" s="1"/>
  <c r="AF765" i="4"/>
  <c r="AG765" i="4" s="1"/>
  <c r="AQ944" i="4"/>
  <c r="AJ860" i="4"/>
  <c r="AK860" i="4" s="1"/>
  <c r="AJ692" i="4"/>
  <c r="AJ928" i="4"/>
  <c r="AK928" i="4" s="1"/>
  <c r="AQ877" i="4"/>
  <c r="AR877" i="4" s="1"/>
  <c r="AC946" i="4"/>
  <c r="AC813" i="4"/>
  <c r="AF813" i="4" s="1"/>
  <c r="AC941" i="4"/>
  <c r="AF941" i="4" s="1"/>
  <c r="AC898" i="4"/>
  <c r="AM909" i="4"/>
  <c r="AM837" i="4"/>
  <c r="AN837" i="4" s="1"/>
  <c r="AY837" i="4" s="1"/>
  <c r="AQ823" i="4"/>
  <c r="AT823" i="4" s="1"/>
  <c r="AJ740" i="4"/>
  <c r="AM740" i="4" s="1"/>
  <c r="AQ662" i="4"/>
  <c r="AR662" i="4" s="1"/>
  <c r="AC923" i="4"/>
  <c r="AQ923" i="4"/>
  <c r="AJ923" i="4"/>
  <c r="AJ794" i="4"/>
  <c r="AQ794" i="4"/>
  <c r="AR794" i="4" s="1"/>
  <c r="AC794" i="4"/>
  <c r="AC868" i="4"/>
  <c r="AQ868" i="4"/>
  <c r="AR868" i="4" s="1"/>
  <c r="AJ868" i="4"/>
  <c r="AM868" i="4" s="1"/>
  <c r="AF893" i="4"/>
  <c r="AD893" i="4"/>
  <c r="AF841" i="4"/>
  <c r="AD841" i="4"/>
  <c r="AQ792" i="4"/>
  <c r="AT792" i="4" s="1"/>
  <c r="AJ792" i="4"/>
  <c r="AK792" i="4" s="1"/>
  <c r="AR885" i="4"/>
  <c r="AT885" i="4"/>
  <c r="AQ940" i="4"/>
  <c r="AR940" i="4" s="1"/>
  <c r="AC940" i="4"/>
  <c r="AF940" i="4" s="1"/>
  <c r="AJ940" i="4"/>
  <c r="AR902" i="4"/>
  <c r="AT902" i="4"/>
  <c r="AC921" i="4"/>
  <c r="AD921" i="4" s="1"/>
  <c r="AQ921" i="4"/>
  <c r="AR921" i="4" s="1"/>
  <c r="AJ921" i="4"/>
  <c r="AK921" i="4" s="1"/>
  <c r="AF827" i="4"/>
  <c r="AD827" i="4"/>
  <c r="AF744" i="4"/>
  <c r="AD744" i="4"/>
  <c r="AQ925" i="4"/>
  <c r="AC925" i="4"/>
  <c r="AD925" i="4" s="1"/>
  <c r="AJ925" i="4"/>
  <c r="AK925" i="4" s="1"/>
  <c r="AJ904" i="4"/>
  <c r="AC904" i="4"/>
  <c r="AD904" i="4" s="1"/>
  <c r="AQ904" i="4"/>
  <c r="AR904" i="4" s="1"/>
  <c r="AD854" i="4"/>
  <c r="AF854" i="4"/>
  <c r="AJ805" i="4"/>
  <c r="AK805" i="4" s="1"/>
  <c r="AQ805" i="4"/>
  <c r="AR805" i="4" s="1"/>
  <c r="AQ764" i="4"/>
  <c r="AJ764" i="4"/>
  <c r="AK764" i="4" s="1"/>
  <c r="AF677" i="4"/>
  <c r="AD677" i="4"/>
  <c r="AD642" i="4"/>
  <c r="AF642" i="4"/>
  <c r="AQ870" i="4"/>
  <c r="AJ870" i="4"/>
  <c r="AC870" i="4"/>
  <c r="AK865" i="4"/>
  <c r="AM865" i="4"/>
  <c r="AQ771" i="4"/>
  <c r="AT771" i="4" s="1"/>
  <c r="AJ771" i="4"/>
  <c r="AJ748" i="4"/>
  <c r="AK748" i="4" s="1"/>
  <c r="AQ748" i="4"/>
  <c r="AC748" i="4"/>
  <c r="AD725" i="4"/>
  <c r="AF725" i="4"/>
  <c r="AQ824" i="4"/>
  <c r="AR824" i="4" s="1"/>
  <c r="AJ824" i="4"/>
  <c r="AK824" i="4" s="1"/>
  <c r="AF934" i="4"/>
  <c r="AD934" i="4"/>
  <c r="AQ942" i="4"/>
  <c r="AT942" i="4" s="1"/>
  <c r="AJ942" i="4"/>
  <c r="AK942" i="4" s="1"/>
  <c r="AC942" i="4"/>
  <c r="AM927" i="4"/>
  <c r="AK927" i="4"/>
  <c r="AR886" i="4"/>
  <c r="AT886" i="4"/>
  <c r="AF801" i="4"/>
  <c r="AD801" i="4"/>
  <c r="AJ858" i="4"/>
  <c r="AC858" i="4"/>
  <c r="AD858" i="4" s="1"/>
  <c r="AQ858" i="4"/>
  <c r="AR858" i="4" s="1"/>
  <c r="AQ818" i="4"/>
  <c r="AC818" i="4"/>
  <c r="AD818" i="4" s="1"/>
  <c r="AJ818" i="4"/>
  <c r="AF760" i="4"/>
  <c r="AD760" i="4"/>
  <c r="AD752" i="4"/>
  <c r="AF752" i="4"/>
  <c r="AJ702" i="4"/>
  <c r="AQ702" i="4"/>
  <c r="AR702" i="4" s="1"/>
  <c r="AJ698" i="4"/>
  <c r="AQ698" i="4"/>
  <c r="AR698" i="4" s="1"/>
  <c r="AC779" i="4"/>
  <c r="AJ779" i="4"/>
  <c r="AQ779" i="4"/>
  <c r="AR779" i="4" s="1"/>
  <c r="AQ746" i="4"/>
  <c r="AR746" i="4" s="1"/>
  <c r="AJ746" i="4"/>
  <c r="AQ916" i="4"/>
  <c r="AJ916" i="4"/>
  <c r="AQ782" i="4"/>
  <c r="AR782" i="4" s="1"/>
  <c r="AJ782" i="4"/>
  <c r="AK782" i="4" s="1"/>
  <c r="AQ767" i="4"/>
  <c r="AR767" i="4" s="1"/>
  <c r="AJ767" i="4"/>
  <c r="AJ742" i="4"/>
  <c r="AQ742" i="4"/>
  <c r="AT742" i="4" s="1"/>
  <c r="AC730" i="4"/>
  <c r="AF730" i="4" s="1"/>
  <c r="AJ730" i="4"/>
  <c r="AK730" i="4" s="1"/>
  <c r="AQ730" i="4"/>
  <c r="AR730" i="4" s="1"/>
  <c r="AJ714" i="4"/>
  <c r="AK714" i="4" s="1"/>
  <c r="AQ714" i="4"/>
  <c r="AJ652" i="4"/>
  <c r="AQ652" i="4"/>
  <c r="AR652" i="4" s="1"/>
  <c r="AQ646" i="4"/>
  <c r="AJ646" i="4"/>
  <c r="AC646" i="4"/>
  <c r="AC891" i="4"/>
  <c r="AJ891" i="4"/>
  <c r="AM891" i="4" s="1"/>
  <c r="AQ891" i="4"/>
  <c r="AQ883" i="4"/>
  <c r="AT883" i="4" s="1"/>
  <c r="AJ883" i="4"/>
  <c r="AK883" i="4" s="1"/>
  <c r="AC850" i="4"/>
  <c r="AQ850" i="4"/>
  <c r="AJ850" i="4"/>
  <c r="AJ817" i="4"/>
  <c r="AQ817" i="4"/>
  <c r="AT817" i="4" s="1"/>
  <c r="AQ758" i="4"/>
  <c r="AT758" i="4" s="1"/>
  <c r="AJ758" i="4"/>
  <c r="AM758" i="4" s="1"/>
  <c r="AQ723" i="4"/>
  <c r="AT723" i="4" s="1"/>
  <c r="AJ723" i="4"/>
  <c r="AK723" i="4" s="1"/>
  <c r="AQ719" i="4"/>
  <c r="AR719" i="4" s="1"/>
  <c r="AJ719" i="4"/>
  <c r="AQ937" i="4"/>
  <c r="AR937" i="4" s="1"/>
  <c r="AJ937" i="4"/>
  <c r="AC929" i="4"/>
  <c r="AD929" i="4" s="1"/>
  <c r="AC919" i="4"/>
  <c r="AF919" i="4" s="1"/>
  <c r="AJ919" i="4"/>
  <c r="AQ919" i="4"/>
  <c r="AR919" i="4" s="1"/>
  <c r="AC916" i="4"/>
  <c r="AF916" i="4" s="1"/>
  <c r="AT915" i="4"/>
  <c r="AR915" i="4"/>
  <c r="AC913" i="4"/>
  <c r="AC900" i="4"/>
  <c r="AT899" i="4"/>
  <c r="AR899" i="4"/>
  <c r="AC890" i="4"/>
  <c r="AD890" i="4" s="1"/>
  <c r="AJ890" i="4"/>
  <c r="AK890" i="4" s="1"/>
  <c r="AK881" i="4"/>
  <c r="AM881" i="4"/>
  <c r="AD877" i="4"/>
  <c r="AQ872" i="4"/>
  <c r="AR872" i="4" s="1"/>
  <c r="AJ872" i="4"/>
  <c r="AJ864" i="4"/>
  <c r="AQ864" i="4"/>
  <c r="AR864" i="4" s="1"/>
  <c r="AC859" i="4"/>
  <c r="AJ859" i="4"/>
  <c r="AK859" i="4" s="1"/>
  <c r="AQ859" i="4"/>
  <c r="AQ856" i="4"/>
  <c r="AJ856" i="4"/>
  <c r="AF852" i="4"/>
  <c r="AJ844" i="4"/>
  <c r="AK844" i="4" s="1"/>
  <c r="AQ844" i="4"/>
  <c r="AJ840" i="4"/>
  <c r="AQ840" i="4"/>
  <c r="AT840" i="4" s="1"/>
  <c r="AQ836" i="4"/>
  <c r="AJ836" i="4"/>
  <c r="AK836" i="4" s="1"/>
  <c r="AC816" i="4"/>
  <c r="AJ816" i="4"/>
  <c r="AQ816" i="4"/>
  <c r="AR816" i="4" s="1"/>
  <c r="AQ814" i="4"/>
  <c r="AJ814" i="4"/>
  <c r="AK814" i="4" s="1"/>
  <c r="AQ798" i="4"/>
  <c r="AT798" i="4" s="1"/>
  <c r="AJ798" i="4"/>
  <c r="AK798" i="4" s="1"/>
  <c r="AJ796" i="4"/>
  <c r="AK796" i="4" s="1"/>
  <c r="AQ796" i="4"/>
  <c r="AR796" i="4" s="1"/>
  <c r="AC782" i="4"/>
  <c r="AC775" i="4"/>
  <c r="AD775" i="4" s="1"/>
  <c r="AQ775" i="4"/>
  <c r="AT775" i="4" s="1"/>
  <c r="AJ775" i="4"/>
  <c r="AC767" i="4"/>
  <c r="AF767" i="4" s="1"/>
  <c r="AJ759" i="4"/>
  <c r="AQ759" i="4"/>
  <c r="AR759" i="4" s="1"/>
  <c r="AC754" i="4"/>
  <c r="AJ754" i="4"/>
  <c r="AM754" i="4" s="1"/>
  <c r="AQ754" i="4"/>
  <c r="AR754" i="4" s="1"/>
  <c r="AQ743" i="4"/>
  <c r="AR743" i="4" s="1"/>
  <c r="AJ743" i="4"/>
  <c r="AQ738" i="4"/>
  <c r="AQ731" i="4"/>
  <c r="AJ731" i="4"/>
  <c r="AJ729" i="4"/>
  <c r="AK729" i="4" s="1"/>
  <c r="AQ729" i="4"/>
  <c r="AQ720" i="4"/>
  <c r="AT720" i="4" s="1"/>
  <c r="AJ720" i="4"/>
  <c r="AM720" i="4" s="1"/>
  <c r="AC718" i="4"/>
  <c r="AQ718" i="4"/>
  <c r="AR718" i="4" s="1"/>
  <c r="AJ718" i="4"/>
  <c r="AQ717" i="4"/>
  <c r="AJ717" i="4"/>
  <c r="AM717" i="4" s="1"/>
  <c r="AC714" i="4"/>
  <c r="AD714" i="4" s="1"/>
  <c r="AJ704" i="4"/>
  <c r="AQ704" i="4"/>
  <c r="AR704" i="4" s="1"/>
  <c r="AJ701" i="4"/>
  <c r="AM701" i="4" s="1"/>
  <c r="AQ701" i="4"/>
  <c r="AR701" i="4" s="1"/>
  <c r="AC701" i="4"/>
  <c r="AD694" i="4"/>
  <c r="AC691" i="4"/>
  <c r="AD691" i="4" s="1"/>
  <c r="AQ691" i="4"/>
  <c r="AR691" i="4" s="1"/>
  <c r="AJ691" i="4"/>
  <c r="AF689" i="4"/>
  <c r="AG689" i="4" s="1"/>
  <c r="AX689" i="4" s="1"/>
  <c r="AD685" i="4"/>
  <c r="AG685" i="4" s="1"/>
  <c r="AQ659" i="4"/>
  <c r="AJ659" i="4"/>
  <c r="AJ653" i="4"/>
  <c r="AK653" i="4" s="1"/>
  <c r="AQ653" i="4"/>
  <c r="AR653" i="4" s="1"/>
  <c r="AD650" i="4"/>
  <c r="AJ645" i="4"/>
  <c r="AQ645" i="4"/>
  <c r="AC645" i="4"/>
  <c r="AQ933" i="4"/>
  <c r="AT933" i="4" s="1"/>
  <c r="AJ932" i="4"/>
  <c r="AK932" i="4" s="1"/>
  <c r="AJ915" i="4"/>
  <c r="AK915" i="4" s="1"/>
  <c r="AQ909" i="4"/>
  <c r="AJ898" i="4"/>
  <c r="AK898" i="4" s="1"/>
  <c r="AJ885" i="4"/>
  <c r="AK885" i="4" s="1"/>
  <c r="AQ881" i="4"/>
  <c r="AJ822" i="4"/>
  <c r="AM822" i="4" s="1"/>
  <c r="AK933" i="4"/>
  <c r="AM933" i="4"/>
  <c r="AC873" i="4"/>
  <c r="AF873" i="4" s="1"/>
  <c r="AQ873" i="4"/>
  <c r="AQ862" i="4"/>
  <c r="AR862" i="4" s="1"/>
  <c r="AJ862" i="4"/>
  <c r="AQ790" i="4"/>
  <c r="AJ790" i="4"/>
  <c r="AC762" i="4"/>
  <c r="AQ762" i="4"/>
  <c r="AJ762" i="4"/>
  <c r="AQ751" i="4"/>
  <c r="AT751" i="4" s="1"/>
  <c r="AJ751" i="4"/>
  <c r="AQ696" i="4"/>
  <c r="AR696" i="4" s="1"/>
  <c r="AJ696" i="4"/>
  <c r="AQ675" i="4"/>
  <c r="AR675" i="4" s="1"/>
  <c r="AJ675" i="4"/>
  <c r="AK675" i="4" s="1"/>
  <c r="AC675" i="4"/>
  <c r="AF675" i="4" s="1"/>
  <c r="AQ669" i="4"/>
  <c r="AR669" i="4" s="1"/>
  <c r="AJ669" i="4"/>
  <c r="AK669" i="4" s="1"/>
  <c r="AT875" i="4"/>
  <c r="AC911" i="4"/>
  <c r="AQ911" i="4"/>
  <c r="AR911" i="4" s="1"/>
  <c r="AJ911" i="4"/>
  <c r="AK911" i="4" s="1"/>
  <c r="AM887" i="4"/>
  <c r="AJ795" i="4"/>
  <c r="AQ795" i="4"/>
  <c r="AQ755" i="4"/>
  <c r="AR755" i="4" s="1"/>
  <c r="AJ755" i="4"/>
  <c r="AJ712" i="4"/>
  <c r="AK712" i="4" s="1"/>
  <c r="AQ712" i="4"/>
  <c r="AR712" i="4" s="1"/>
  <c r="AQ642" i="4"/>
  <c r="AR642" i="4" s="1"/>
  <c r="AJ642" i="4"/>
  <c r="AK642" i="4" s="1"/>
  <c r="AM945" i="4"/>
  <c r="AK945" i="4"/>
  <c r="AR822" i="4"/>
  <c r="AT822" i="4"/>
  <c r="AQ752" i="4"/>
  <c r="AJ752" i="4"/>
  <c r="AK752" i="4" s="1"/>
  <c r="AC944" i="4"/>
  <c r="AF944" i="4" s="1"/>
  <c r="AC937" i="4"/>
  <c r="AR926" i="4"/>
  <c r="AT926" i="4"/>
  <c r="AJ920" i="4"/>
  <c r="AM920" i="4" s="1"/>
  <c r="AQ920" i="4"/>
  <c r="AR920" i="4" s="1"/>
  <c r="AC905" i="4"/>
  <c r="AF905" i="4" s="1"/>
  <c r="AJ905" i="4"/>
  <c r="AK905" i="4" s="1"/>
  <c r="AQ905" i="4"/>
  <c r="AR898" i="4"/>
  <c r="AT898" i="4"/>
  <c r="AC881" i="4"/>
  <c r="AC872" i="4"/>
  <c r="AQ869" i="4"/>
  <c r="AJ869" i="4"/>
  <c r="AC861" i="4"/>
  <c r="AC856" i="4"/>
  <c r="AF856" i="4" s="1"/>
  <c r="AJ855" i="4"/>
  <c r="AK855" i="4" s="1"/>
  <c r="AQ855" i="4"/>
  <c r="AQ848" i="4"/>
  <c r="AR848" i="4" s="1"/>
  <c r="AJ848" i="4"/>
  <c r="AK848" i="4" s="1"/>
  <c r="AC846" i="4"/>
  <c r="AQ846" i="4"/>
  <c r="AJ846" i="4"/>
  <c r="AQ845" i="4"/>
  <c r="AR845" i="4" s="1"/>
  <c r="AJ845" i="4"/>
  <c r="AM845" i="4" s="1"/>
  <c r="AC840" i="4"/>
  <c r="AD840" i="4" s="1"/>
  <c r="AC836" i="4"/>
  <c r="AF836" i="4" s="1"/>
  <c r="AQ833" i="4"/>
  <c r="AC833" i="4"/>
  <c r="AJ833" i="4"/>
  <c r="AK833" i="4" s="1"/>
  <c r="AJ811" i="4"/>
  <c r="AK811" i="4" s="1"/>
  <c r="AQ811" i="4"/>
  <c r="AR811" i="4" s="1"/>
  <c r="AJ806" i="4"/>
  <c r="AK806" i="4" s="1"/>
  <c r="AQ806" i="4"/>
  <c r="AR806" i="4" s="1"/>
  <c r="AJ799" i="4"/>
  <c r="AK799" i="4" s="1"/>
  <c r="AQ799" i="4"/>
  <c r="AQ797" i="4"/>
  <c r="AJ797" i="4"/>
  <c r="AC791" i="4"/>
  <c r="AQ791" i="4"/>
  <c r="AT791" i="4" s="1"/>
  <c r="AJ791" i="4"/>
  <c r="AM791" i="4" s="1"/>
  <c r="AC783" i="4"/>
  <c r="AD783" i="4" s="1"/>
  <c r="AQ783" i="4"/>
  <c r="AR783" i="4" s="1"/>
  <c r="AJ783" i="4"/>
  <c r="AQ780" i="4"/>
  <c r="AJ780" i="4"/>
  <c r="AM780" i="4" s="1"/>
  <c r="AC770" i="4"/>
  <c r="AD770" i="4" s="1"/>
  <c r="AQ770" i="4"/>
  <c r="AR770" i="4" s="1"/>
  <c r="AJ770" i="4"/>
  <c r="AQ765" i="4"/>
  <c r="AJ765" i="4"/>
  <c r="AK765" i="4" s="1"/>
  <c r="AQ763" i="4"/>
  <c r="AT763" i="4" s="1"/>
  <c r="AJ763" i="4"/>
  <c r="AQ761" i="4"/>
  <c r="AJ761" i="4"/>
  <c r="AK761" i="4" s="1"/>
  <c r="AC761" i="4"/>
  <c r="AD761" i="4" s="1"/>
  <c r="AC729" i="4"/>
  <c r="AD729" i="4" s="1"/>
  <c r="AQ728" i="4"/>
  <c r="AR728" i="4" s="1"/>
  <c r="AJ728" i="4"/>
  <c r="AC720" i="4"/>
  <c r="AC717" i="4"/>
  <c r="AC704" i="4"/>
  <c r="AQ683" i="4"/>
  <c r="AT683" i="4" s="1"/>
  <c r="AJ683" i="4"/>
  <c r="AK683" i="4" s="1"/>
  <c r="AC676" i="4"/>
  <c r="AJ676" i="4"/>
  <c r="AK676" i="4" s="1"/>
  <c r="AQ676" i="4"/>
  <c r="AR676" i="4" s="1"/>
  <c r="AQ661" i="4"/>
  <c r="AT661" i="4" s="1"/>
  <c r="AJ661" i="4"/>
  <c r="AK661" i="4" s="1"/>
  <c r="AQ658" i="4"/>
  <c r="AJ658" i="4"/>
  <c r="AM658" i="4" s="1"/>
  <c r="AC653" i="4"/>
  <c r="AD653" i="4" s="1"/>
  <c r="AQ945" i="4"/>
  <c r="AQ936" i="4"/>
  <c r="AJ931" i="4"/>
  <c r="AJ926" i="4"/>
  <c r="AJ897" i="4"/>
  <c r="AJ884" i="4"/>
  <c r="AJ867" i="4"/>
  <c r="AJ861" i="4"/>
  <c r="AM861" i="4" s="1"/>
  <c r="AJ847" i="4"/>
  <c r="AT838" i="4"/>
  <c r="AU838" i="4" s="1"/>
  <c r="AJ724" i="4"/>
  <c r="AK724" i="4" s="1"/>
  <c r="AQ724" i="4"/>
  <c r="AJ938" i="4"/>
  <c r="AQ938" i="4"/>
  <c r="AR938" i="4" s="1"/>
  <c r="AC927" i="4"/>
  <c r="AQ927" i="4"/>
  <c r="AR927" i="4" s="1"/>
  <c r="AC895" i="4"/>
  <c r="AQ895" i="4"/>
  <c r="AR895" i="4" s="1"/>
  <c r="AQ803" i="4"/>
  <c r="AJ803" i="4"/>
  <c r="AK803" i="4" s="1"/>
  <c r="AQ788" i="4"/>
  <c r="AJ788" i="4"/>
  <c r="AK788" i="4" s="1"/>
  <c r="AJ769" i="4"/>
  <c r="AQ769" i="4"/>
  <c r="AQ727" i="4"/>
  <c r="AJ727" i="4"/>
  <c r="AQ705" i="4"/>
  <c r="AJ705" i="4"/>
  <c r="AK705" i="4" s="1"/>
  <c r="AQ684" i="4"/>
  <c r="AR684" i="4" s="1"/>
  <c r="AJ684" i="4"/>
  <c r="AK684" i="4" s="1"/>
  <c r="AC889" i="4"/>
  <c r="AD889" i="4" s="1"/>
  <c r="AQ889" i="4"/>
  <c r="AC875" i="4"/>
  <c r="AJ875" i="4"/>
  <c r="AM875" i="4" s="1"/>
  <c r="AJ854" i="4"/>
  <c r="AQ854" i="4"/>
  <c r="AR854" i="4" s="1"/>
  <c r="AJ786" i="4"/>
  <c r="AK786" i="4" s="1"/>
  <c r="AQ786" i="4"/>
  <c r="AQ744" i="4"/>
  <c r="AJ744" i="4"/>
  <c r="AK744" i="4" s="1"/>
  <c r="AJ673" i="4"/>
  <c r="AQ673" i="4"/>
  <c r="AQ644" i="4"/>
  <c r="AJ644" i="4"/>
  <c r="AK644" i="4" s="1"/>
  <c r="AJ934" i="4"/>
  <c r="AK934" i="4" s="1"/>
  <c r="AQ934" i="4"/>
  <c r="AC907" i="4"/>
  <c r="AQ907" i="4"/>
  <c r="AK813" i="4"/>
  <c r="AM813" i="4"/>
  <c r="AQ776" i="4"/>
  <c r="AJ776" i="4"/>
  <c r="AQ760" i="4"/>
  <c r="AJ760" i="4"/>
  <c r="AK760" i="4" s="1"/>
  <c r="AJ685" i="4"/>
  <c r="AQ685" i="4"/>
  <c r="AJ671" i="4"/>
  <c r="AM671" i="4" s="1"/>
  <c r="AQ671" i="4"/>
  <c r="AK946" i="4"/>
  <c r="AM946" i="4"/>
  <c r="AQ901" i="4"/>
  <c r="AJ901" i="4"/>
  <c r="AM901" i="4" s="1"/>
  <c r="AQ896" i="4"/>
  <c r="AR896" i="4" s="1"/>
  <c r="AJ886" i="4"/>
  <c r="AC886" i="4"/>
  <c r="AD886" i="4" s="1"/>
  <c r="AC842" i="4"/>
  <c r="AD842" i="4" s="1"/>
  <c r="AQ842" i="4"/>
  <c r="AJ842" i="4"/>
  <c r="AJ809" i="4"/>
  <c r="AQ809" i="4"/>
  <c r="AJ778" i="4"/>
  <c r="AK778" i="4" s="1"/>
  <c r="AQ778" i="4"/>
  <c r="AR778" i="4" s="1"/>
  <c r="AJ772" i="4"/>
  <c r="AQ772" i="4"/>
  <c r="AQ756" i="4"/>
  <c r="AJ756" i="4"/>
  <c r="AC750" i="4"/>
  <c r="AD750" i="4" s="1"/>
  <c r="AJ750" i="4"/>
  <c r="AM750" i="4" s="1"/>
  <c r="AQ750" i="4"/>
  <c r="AR750" i="4" s="1"/>
  <c r="AJ747" i="4"/>
  <c r="AQ747" i="4"/>
  <c r="AR747" i="4" s="1"/>
  <c r="AQ745" i="4"/>
  <c r="AT745" i="4" s="1"/>
  <c r="AJ745" i="4"/>
  <c r="AK745" i="4" s="1"/>
  <c r="AQ737" i="4"/>
  <c r="AC726" i="4"/>
  <c r="AJ726" i="4"/>
  <c r="AM726" i="4" s="1"/>
  <c r="AQ726" i="4"/>
  <c r="AR726" i="4" s="1"/>
  <c r="AC724" i="4"/>
  <c r="AD724" i="4" s="1"/>
  <c r="AQ708" i="4"/>
  <c r="AR708" i="4" s="1"/>
  <c r="AJ708" i="4"/>
  <c r="AJ700" i="4"/>
  <c r="AQ700" i="4"/>
  <c r="AR700" i="4" s="1"/>
  <c r="AQ699" i="4"/>
  <c r="AR699" i="4" s="1"/>
  <c r="AJ699" i="4"/>
  <c r="AK699" i="4" s="1"/>
  <c r="AC698" i="4"/>
  <c r="AD698" i="4" s="1"/>
  <c r="AJ695" i="4"/>
  <c r="AQ695" i="4"/>
  <c r="AR695" i="4" s="1"/>
  <c r="AJ690" i="4"/>
  <c r="AK690" i="4" s="1"/>
  <c r="AQ690" i="4"/>
  <c r="AR690" i="4" s="1"/>
  <c r="AJ686" i="4"/>
  <c r="AK686" i="4" s="1"/>
  <c r="AQ686" i="4"/>
  <c r="AT686" i="4" s="1"/>
  <c r="AC681" i="4"/>
  <c r="AQ681" i="4"/>
  <c r="AR681" i="4" s="1"/>
  <c r="AJ681" i="4"/>
  <c r="AQ678" i="4"/>
  <c r="AR678" i="4" s="1"/>
  <c r="AJ678" i="4"/>
  <c r="AC668" i="4"/>
  <c r="AJ668" i="4"/>
  <c r="AK668" i="4" s="1"/>
  <c r="AQ668" i="4"/>
  <c r="AR668" i="4" s="1"/>
  <c r="AJ665" i="4"/>
  <c r="AK665" i="4" s="1"/>
  <c r="AQ665" i="4"/>
  <c r="AR665" i="4" s="1"/>
  <c r="AQ663" i="4"/>
  <c r="AC663" i="4"/>
  <c r="AJ663" i="4"/>
  <c r="AK663" i="4" s="1"/>
  <c r="AC639" i="4"/>
  <c r="AF639" i="4" s="1"/>
  <c r="AJ639" i="4"/>
  <c r="AQ639" i="4"/>
  <c r="AR639" i="4" s="1"/>
  <c r="AQ941" i="4"/>
  <c r="AT941" i="4" s="1"/>
  <c r="AJ912" i="4"/>
  <c r="AQ900" i="4"/>
  <c r="AR900" i="4" s="1"/>
  <c r="AJ895" i="4"/>
  <c r="AQ878" i="4"/>
  <c r="AJ832" i="4"/>
  <c r="AJ812" i="4"/>
  <c r="AJ709" i="4"/>
  <c r="AQ709" i="4"/>
  <c r="AT897" i="4"/>
  <c r="AR897" i="4"/>
  <c r="AJ810" i="4"/>
  <c r="AK810" i="4" s="1"/>
  <c r="AQ810" i="4"/>
  <c r="AQ784" i="4"/>
  <c r="AR784" i="4" s="1"/>
  <c r="AJ784" i="4"/>
  <c r="AK784" i="4" s="1"/>
  <c r="AJ773" i="4"/>
  <c r="AM773" i="4" s="1"/>
  <c r="AQ773" i="4"/>
  <c r="AR773" i="4" s="1"/>
  <c r="AJ749" i="4"/>
  <c r="AQ749" i="4"/>
  <c r="AR749" i="4" s="1"/>
  <c r="AC734" i="4"/>
  <c r="AD734" i="4" s="1"/>
  <c r="AQ734" i="4"/>
  <c r="AR734" i="4" s="1"/>
  <c r="AJ734" i="4"/>
  <c r="AK734" i="4" s="1"/>
  <c r="AJ721" i="4"/>
  <c r="AK721" i="4" s="1"/>
  <c r="AC721" i="4"/>
  <c r="AF721" i="4" s="1"/>
  <c r="AQ721" i="4"/>
  <c r="AR721" i="4" s="1"/>
  <c r="AQ707" i="4"/>
  <c r="AJ707" i="4"/>
  <c r="AK707" i="4" s="1"/>
  <c r="AQ682" i="4"/>
  <c r="AR682" i="4" s="1"/>
  <c r="AJ682" i="4"/>
  <c r="AJ666" i="4"/>
  <c r="AQ666" i="4"/>
  <c r="AR666" i="4" s="1"/>
  <c r="AQ654" i="4"/>
  <c r="AR654" i="4" s="1"/>
  <c r="AJ654" i="4"/>
  <c r="AC654" i="4"/>
  <c r="AF654" i="4" s="1"/>
  <c r="AM900" i="4"/>
  <c r="AK900" i="4"/>
  <c r="AQ893" i="4"/>
  <c r="AJ893" i="4"/>
  <c r="AC820" i="4"/>
  <c r="AD820" i="4" s="1"/>
  <c r="AJ820" i="4"/>
  <c r="AK820" i="4" s="1"/>
  <c r="AQ820" i="4"/>
  <c r="AR820" i="4" s="1"/>
  <c r="AJ687" i="4"/>
  <c r="AM687" i="4" s="1"/>
  <c r="AQ687" i="4"/>
  <c r="AR687" i="4" s="1"/>
  <c r="AQ677" i="4"/>
  <c r="AT677" i="4" s="1"/>
  <c r="AJ677" i="4"/>
  <c r="AM677" i="4" s="1"/>
  <c r="AQ660" i="4"/>
  <c r="AJ660" i="4"/>
  <c r="AQ924" i="4"/>
  <c r="AR924" i="4" s="1"/>
  <c r="AJ924" i="4"/>
  <c r="AM924" i="4" s="1"/>
  <c r="AJ880" i="4"/>
  <c r="AQ880" i="4"/>
  <c r="AT880" i="4" s="1"/>
  <c r="AT867" i="4"/>
  <c r="AR867" i="4"/>
  <c r="AR860" i="4"/>
  <c r="AT860" i="4"/>
  <c r="AQ841" i="4"/>
  <c r="AR841" i="4" s="1"/>
  <c r="AJ841" i="4"/>
  <c r="AJ839" i="4"/>
  <c r="AQ839" i="4"/>
  <c r="AJ827" i="4"/>
  <c r="AK827" i="4" s="1"/>
  <c r="AQ827" i="4"/>
  <c r="AJ739" i="4"/>
  <c r="AQ739" i="4"/>
  <c r="AR739" i="4" s="1"/>
  <c r="AJ732" i="4"/>
  <c r="AQ732" i="4"/>
  <c r="AJ725" i="4"/>
  <c r="AQ725" i="4"/>
  <c r="AR725" i="4" s="1"/>
  <c r="AQ716" i="4"/>
  <c r="AJ716" i="4"/>
  <c r="AK716" i="4" s="1"/>
  <c r="AQ710" i="4"/>
  <c r="AR710" i="4" s="1"/>
  <c r="AJ710" i="4"/>
  <c r="AJ694" i="4"/>
  <c r="AQ694" i="4"/>
  <c r="AJ656" i="4"/>
  <c r="AK656" i="4" s="1"/>
  <c r="AQ656" i="4"/>
  <c r="AQ929" i="4"/>
  <c r="AT929" i="4" s="1"/>
  <c r="AK887" i="4"/>
  <c r="AJ877" i="4"/>
  <c r="AK877" i="4" s="1"/>
  <c r="AJ873" i="4"/>
  <c r="AQ830" i="4"/>
  <c r="AR830" i="4" s="1"/>
  <c r="AR935" i="4"/>
  <c r="AT935" i="4"/>
  <c r="AJ922" i="4"/>
  <c r="AK922" i="4" s="1"/>
  <c r="AQ922" i="4"/>
  <c r="AR922" i="4" s="1"/>
  <c r="AJ914" i="4"/>
  <c r="AQ914" i="4"/>
  <c r="AR914" i="4" s="1"/>
  <c r="AM910" i="4"/>
  <c r="AK910" i="4"/>
  <c r="AM894" i="4"/>
  <c r="AK894" i="4"/>
  <c r="AQ853" i="4"/>
  <c r="AJ853" i="4"/>
  <c r="AK853" i="4" s="1"/>
  <c r="AC831" i="4"/>
  <c r="AQ831" i="4"/>
  <c r="AJ831" i="4"/>
  <c r="AJ825" i="4"/>
  <c r="AQ825" i="4"/>
  <c r="AR825" i="4" s="1"/>
  <c r="AJ819" i="4"/>
  <c r="AK819" i="4" s="1"/>
  <c r="AQ819" i="4"/>
  <c r="AC804" i="4"/>
  <c r="AJ804" i="4"/>
  <c r="AM804" i="4" s="1"/>
  <c r="AQ804" i="4"/>
  <c r="AR804" i="4" s="1"/>
  <c r="AC802" i="4"/>
  <c r="AJ802" i="4"/>
  <c r="AQ802" i="4"/>
  <c r="AR802" i="4" s="1"/>
  <c r="AJ793" i="4"/>
  <c r="AK793" i="4" s="1"/>
  <c r="AQ793" i="4"/>
  <c r="AJ774" i="4"/>
  <c r="AK774" i="4" s="1"/>
  <c r="AQ774" i="4"/>
  <c r="AR774" i="4" s="1"/>
  <c r="AC938" i="4"/>
  <c r="AC933" i="4"/>
  <c r="AQ917" i="4"/>
  <c r="AT917" i="4" s="1"/>
  <c r="AJ917" i="4"/>
  <c r="AK917" i="4" s="1"/>
  <c r="AQ908" i="4"/>
  <c r="AR908" i="4" s="1"/>
  <c r="AJ908" i="4"/>
  <c r="AC897" i="4"/>
  <c r="AF897" i="4" s="1"/>
  <c r="AQ892" i="4"/>
  <c r="AJ892" i="4"/>
  <c r="AJ888" i="4"/>
  <c r="AC888" i="4"/>
  <c r="AQ876" i="4"/>
  <c r="AT876" i="4" s="1"/>
  <c r="AJ876" i="4"/>
  <c r="AC866" i="4"/>
  <c r="AD866" i="4" s="1"/>
  <c r="AQ866" i="4"/>
  <c r="AR866" i="4" s="1"/>
  <c r="AJ866" i="4"/>
  <c r="AK866" i="4" s="1"/>
  <c r="AD852" i="4"/>
  <c r="AJ849" i="4"/>
  <c r="AQ849" i="4"/>
  <c r="AC834" i="4"/>
  <c r="AQ834" i="4"/>
  <c r="AR834" i="4" s="1"/>
  <c r="AC829" i="4"/>
  <c r="AQ829" i="4"/>
  <c r="AC828" i="4"/>
  <c r="AD828" i="4" s="1"/>
  <c r="AJ828" i="4"/>
  <c r="AK828" i="4" s="1"/>
  <c r="AQ828" i="4"/>
  <c r="AT828" i="4" s="1"/>
  <c r="AC810" i="4"/>
  <c r="AC803" i="4"/>
  <c r="AF803" i="4" s="1"/>
  <c r="AC800" i="4"/>
  <c r="AD800" i="4" s="1"/>
  <c r="AQ800" i="4"/>
  <c r="AJ800" i="4"/>
  <c r="AC790" i="4"/>
  <c r="AF790" i="4" s="1"/>
  <c r="AJ789" i="4"/>
  <c r="AM789" i="4" s="1"/>
  <c r="AQ789" i="4"/>
  <c r="AT789" i="4" s="1"/>
  <c r="AC787" i="4"/>
  <c r="AQ787" i="4"/>
  <c r="AR787" i="4" s="1"/>
  <c r="AJ787" i="4"/>
  <c r="AK787" i="4" s="1"/>
  <c r="AQ785" i="4"/>
  <c r="AJ785" i="4"/>
  <c r="AC773" i="4"/>
  <c r="AD773" i="4" s="1"/>
  <c r="AC769" i="4"/>
  <c r="AQ768" i="4"/>
  <c r="AJ768" i="4"/>
  <c r="AK768" i="4" s="1"/>
  <c r="AC768" i="4"/>
  <c r="AF768" i="4" s="1"/>
  <c r="AQ766" i="4"/>
  <c r="AR766" i="4" s="1"/>
  <c r="AJ766" i="4"/>
  <c r="AQ753" i="4"/>
  <c r="AJ753" i="4"/>
  <c r="AK753" i="4" s="1"/>
  <c r="AC751" i="4"/>
  <c r="AD751" i="4" s="1"/>
  <c r="AC749" i="4"/>
  <c r="AD749" i="4" s="1"/>
  <c r="AJ741" i="4"/>
  <c r="AK741" i="4" s="1"/>
  <c r="AQ741" i="4"/>
  <c r="AT741" i="4" s="1"/>
  <c r="AJ735" i="4"/>
  <c r="AK735" i="4" s="1"/>
  <c r="AQ735" i="4"/>
  <c r="AR735" i="4" s="1"/>
  <c r="AJ733" i="4"/>
  <c r="AQ733" i="4"/>
  <c r="AC727" i="4"/>
  <c r="AD727" i="4" s="1"/>
  <c r="AC722" i="4"/>
  <c r="AF722" i="4" s="1"/>
  <c r="AJ722" i="4"/>
  <c r="AK722" i="4" s="1"/>
  <c r="AQ722" i="4"/>
  <c r="AR722" i="4" s="1"/>
  <c r="AQ693" i="4"/>
  <c r="AJ693" i="4"/>
  <c r="AK693" i="4" s="1"/>
  <c r="AC693" i="4"/>
  <c r="AF693" i="4" s="1"/>
  <c r="AQ688" i="4"/>
  <c r="AR688" i="4" s="1"/>
  <c r="AJ688" i="4"/>
  <c r="AC684" i="4"/>
  <c r="AF684" i="4" s="1"/>
  <c r="AJ670" i="4"/>
  <c r="AK670" i="4" s="1"/>
  <c r="AQ670" i="4"/>
  <c r="AC666" i="4"/>
  <c r="AD666" i="4" s="1"/>
  <c r="AQ655" i="4"/>
  <c r="AT655" i="4" s="1"/>
  <c r="AJ655" i="4"/>
  <c r="AK655" i="4" s="1"/>
  <c r="AJ649" i="4"/>
  <c r="AQ649" i="4"/>
  <c r="AC649" i="4"/>
  <c r="AD649" i="4" s="1"/>
  <c r="AQ946" i="4"/>
  <c r="AR946" i="4" s="1"/>
  <c r="AQ943" i="4"/>
  <c r="AM941" i="4"/>
  <c r="AN941" i="4" s="1"/>
  <c r="AQ913" i="4"/>
  <c r="AM907" i="4"/>
  <c r="AN907" i="4" s="1"/>
  <c r="AJ834" i="4"/>
  <c r="AM826" i="4"/>
  <c r="AN826" i="4" s="1"/>
  <c r="AM925" i="4"/>
  <c r="AN925" i="4" s="1"/>
  <c r="AT906" i="4"/>
  <c r="AU906" i="4" s="1"/>
  <c r="AJ863" i="4"/>
  <c r="AJ857" i="4"/>
  <c r="AM857" i="4" s="1"/>
  <c r="AQ837" i="4"/>
  <c r="AQ715" i="4"/>
  <c r="AQ697" i="4"/>
  <c r="AJ664" i="4"/>
  <c r="AM664" i="4" s="1"/>
  <c r="AQ674" i="4"/>
  <c r="AR674" i="4" s="1"/>
  <c r="AQ650" i="4"/>
  <c r="AJ650" i="4"/>
  <c r="AM650" i="4" s="1"/>
  <c r="AQ648" i="4"/>
  <c r="AJ648" i="4"/>
  <c r="AK648" i="4" s="1"/>
  <c r="AQ640" i="4"/>
  <c r="AJ640" i="4"/>
  <c r="AK640" i="4" s="1"/>
  <c r="AT939" i="4"/>
  <c r="AU939" i="4" s="1"/>
  <c r="AQ863" i="4"/>
  <c r="AQ843" i="4"/>
  <c r="AJ757" i="4"/>
  <c r="AK757" i="4" s="1"/>
  <c r="AJ643" i="4"/>
  <c r="AM643" i="4" s="1"/>
  <c r="AQ643" i="4"/>
  <c r="AR643" i="4" s="1"/>
  <c r="AT931" i="4"/>
  <c r="AU931" i="4" s="1"/>
  <c r="AZ931" i="4" s="1"/>
  <c r="AQ857" i="4"/>
  <c r="AR857" i="4" s="1"/>
  <c r="AM692" i="4"/>
  <c r="AK692" i="4"/>
  <c r="AC879" i="4"/>
  <c r="AJ879" i="4"/>
  <c r="AK879" i="4" s="1"/>
  <c r="AQ852" i="4"/>
  <c r="AJ852" i="4"/>
  <c r="AK852" i="4" s="1"/>
  <c r="AK843" i="4"/>
  <c r="AM843" i="4"/>
  <c r="AC838" i="4"/>
  <c r="AJ838" i="4"/>
  <c r="AQ821" i="4"/>
  <c r="AR821" i="4" s="1"/>
  <c r="AJ821" i="4"/>
  <c r="AM815" i="4"/>
  <c r="AK815" i="4"/>
  <c r="AC808" i="4"/>
  <c r="AJ808" i="4"/>
  <c r="AK808" i="4" s="1"/>
  <c r="AJ801" i="4"/>
  <c r="AK801" i="4" s="1"/>
  <c r="AQ801" i="4"/>
  <c r="AR801" i="4" s="1"/>
  <c r="AT781" i="4"/>
  <c r="AU781" i="4" s="1"/>
  <c r="AR777" i="4"/>
  <c r="AT777" i="4"/>
  <c r="AR757" i="4"/>
  <c r="AT757" i="4"/>
  <c r="AQ736" i="4"/>
  <c r="AJ713" i="4"/>
  <c r="AK713" i="4" s="1"/>
  <c r="AQ713" i="4"/>
  <c r="AT713" i="4" s="1"/>
  <c r="AQ711" i="4"/>
  <c r="AR711" i="4" s="1"/>
  <c r="AJ711" i="4"/>
  <c r="AQ706" i="4"/>
  <c r="AT706" i="4" s="1"/>
  <c r="AJ706" i="4"/>
  <c r="AK706" i="4" s="1"/>
  <c r="AQ703" i="4"/>
  <c r="AR703" i="4" s="1"/>
  <c r="AJ703" i="4"/>
  <c r="AK703" i="4" s="1"/>
  <c r="AJ689" i="4"/>
  <c r="AQ689" i="4"/>
  <c r="AJ679" i="4"/>
  <c r="AQ679" i="4"/>
  <c r="AR679" i="4" s="1"/>
  <c r="AM674" i="4"/>
  <c r="AK674" i="4"/>
  <c r="AM672" i="4"/>
  <c r="AK672" i="4"/>
  <c r="AQ657" i="4"/>
  <c r="AJ657" i="4"/>
  <c r="AK657" i="4" s="1"/>
  <c r="AJ651" i="4"/>
  <c r="AQ651" i="4"/>
  <c r="AR651" i="4" s="1"/>
  <c r="AF641" i="4"/>
  <c r="AG641" i="4" s="1"/>
  <c r="AX641" i="4" s="1"/>
  <c r="AQ815" i="4"/>
  <c r="AR815" i="4" s="1"/>
  <c r="AM647" i="4"/>
  <c r="AN647" i="4" s="1"/>
  <c r="AM851" i="4"/>
  <c r="AN851" i="4" s="1"/>
  <c r="AY851" i="4" s="1"/>
  <c r="AT847" i="4"/>
  <c r="AU847" i="4" s="1"/>
  <c r="AM748" i="4"/>
  <c r="AN748" i="4" s="1"/>
  <c r="AT698" i="4"/>
  <c r="AU698" i="4" s="1"/>
  <c r="AZ698" i="4" s="1"/>
  <c r="AM882" i="4"/>
  <c r="AN882" i="4" s="1"/>
  <c r="AT812" i="4"/>
  <c r="AU812" i="4" s="1"/>
  <c r="AZ812" i="4" s="1"/>
  <c r="AM889" i="4"/>
  <c r="AN889" i="4" s="1"/>
  <c r="AT884" i="4"/>
  <c r="AU884" i="4" s="1"/>
  <c r="AM662" i="4"/>
  <c r="AN662" i="4" s="1"/>
  <c r="AT692" i="4"/>
  <c r="AU692" i="4" s="1"/>
  <c r="AJ680" i="4"/>
  <c r="AR680" i="4"/>
  <c r="AT680" i="4"/>
  <c r="AJ667" i="4"/>
  <c r="AQ667" i="4"/>
  <c r="AR667" i="4" s="1"/>
  <c r="AC647" i="4"/>
  <c r="AQ647" i="4"/>
  <c r="AT647" i="4" s="1"/>
  <c r="AQ641" i="4"/>
  <c r="AT641" i="4" s="1"/>
  <c r="AJ641" i="4"/>
  <c r="AK641" i="4" s="1"/>
  <c r="AT947" i="4"/>
  <c r="AU947" i="4" s="1"/>
  <c r="AT930" i="4"/>
  <c r="AU930" i="4" s="1"/>
  <c r="AT879" i="4"/>
  <c r="AU879" i="4" s="1"/>
  <c r="AT871" i="4"/>
  <c r="AU871" i="4" s="1"/>
  <c r="AT808" i="4"/>
  <c r="AU808" i="4" s="1"/>
  <c r="AT664" i="4"/>
  <c r="AU664" i="4" s="1"/>
  <c r="AT740" i="4"/>
  <c r="AU740" i="4" s="1"/>
  <c r="AM697" i="4"/>
  <c r="AN697" i="4" s="1"/>
  <c r="AM944" i="4"/>
  <c r="AK944" i="4"/>
  <c r="AM878" i="4"/>
  <c r="AK878" i="4"/>
  <c r="AM913" i="4"/>
  <c r="AK913" i="4"/>
  <c r="AM871" i="4"/>
  <c r="AK871" i="4"/>
  <c r="AR928" i="4"/>
  <c r="AT928" i="4"/>
  <c r="AM936" i="4"/>
  <c r="AK936" i="4"/>
  <c r="AR912" i="4"/>
  <c r="AT912" i="4"/>
  <c r="AN903" i="4"/>
  <c r="AY903" i="4" s="1"/>
  <c r="AK830" i="4"/>
  <c r="AN830" i="4" s="1"/>
  <c r="AT807" i="4"/>
  <c r="AU807" i="4" s="1"/>
  <c r="AK835" i="4"/>
  <c r="AM835" i="4"/>
  <c r="AR832" i="4"/>
  <c r="AT832" i="4"/>
  <c r="AT904" i="4"/>
  <c r="AU904" i="4" s="1"/>
  <c r="AR875" i="4"/>
  <c r="AR771" i="4"/>
  <c r="AT874" i="4"/>
  <c r="AU874" i="4" s="1"/>
  <c r="AM823" i="4"/>
  <c r="AK823" i="4"/>
  <c r="AR888" i="4"/>
  <c r="AT888" i="4"/>
  <c r="AR861" i="4"/>
  <c r="AT861" i="4"/>
  <c r="AM943" i="4"/>
  <c r="AN943" i="4" s="1"/>
  <c r="AT932" i="4"/>
  <c r="AU932" i="4" s="1"/>
  <c r="AM929" i="4"/>
  <c r="AN929" i="4" s="1"/>
  <c r="AM918" i="4"/>
  <c r="AN918" i="4" s="1"/>
  <c r="AR865" i="4"/>
  <c r="AN909" i="4"/>
  <c r="T909" i="4" s="1"/>
  <c r="AT890" i="4"/>
  <c r="AU890" i="4" s="1"/>
  <c r="AM829" i="4"/>
  <c r="AN829" i="4" s="1"/>
  <c r="AM698" i="4"/>
  <c r="AK698" i="4"/>
  <c r="AK715" i="4"/>
  <c r="AM715" i="4"/>
  <c r="AC924" i="4"/>
  <c r="AC887" i="4"/>
  <c r="AD857" i="4"/>
  <c r="AF857" i="4"/>
  <c r="AC814" i="4"/>
  <c r="AD735" i="4"/>
  <c r="AF735" i="4"/>
  <c r="AF920" i="4"/>
  <c r="AC899" i="4"/>
  <c r="AC892" i="4"/>
  <c r="AC926" i="4"/>
  <c r="AC878" i="4"/>
  <c r="AC855" i="4"/>
  <c r="AC853" i="4"/>
  <c r="AC851" i="4"/>
  <c r="AC821" i="4"/>
  <c r="AC792" i="4"/>
  <c r="AC785" i="4"/>
  <c r="AF922" i="4"/>
  <c r="AD922" i="4"/>
  <c r="AC835" i="4"/>
  <c r="AC819" i="4"/>
  <c r="AF789" i="4"/>
  <c r="AD789" i="4"/>
  <c r="AF671" i="4"/>
  <c r="AD671" i="4"/>
  <c r="AC935" i="4"/>
  <c r="AC901" i="4"/>
  <c r="AC883" i="4"/>
  <c r="AC876" i="4"/>
  <c r="AC885" i="4"/>
  <c r="AC903" i="4"/>
  <c r="AC939" i="4"/>
  <c r="AC917" i="4"/>
  <c r="AC815" i="4"/>
  <c r="AC943" i="4"/>
  <c r="AC932" i="4"/>
  <c r="AC910" i="4"/>
  <c r="AC871" i="4"/>
  <c r="AC869" i="4"/>
  <c r="AC867" i="4"/>
  <c r="AC860" i="4"/>
  <c r="AC812" i="4"/>
  <c r="AC777" i="4"/>
  <c r="AC742" i="4"/>
  <c r="AC915" i="4"/>
  <c r="AC862" i="4"/>
  <c r="AC908" i="4"/>
  <c r="AC864" i="4"/>
  <c r="AC849" i="4"/>
  <c r="AC764" i="4"/>
  <c r="AF709" i="4"/>
  <c r="AD709" i="4"/>
  <c r="AC928" i="4"/>
  <c r="AC896" i="4"/>
  <c r="AC844" i="4"/>
  <c r="AC880" i="4"/>
  <c r="AC947" i="4"/>
  <c r="AC936" i="4"/>
  <c r="AC931" i="4"/>
  <c r="AD920" i="4"/>
  <c r="AC912" i="4"/>
  <c r="AC894" i="4"/>
  <c r="AF874" i="4"/>
  <c r="AD874" i="4"/>
  <c r="AC843" i="4"/>
  <c r="AC817" i="4"/>
  <c r="AC713" i="4"/>
  <c r="AC832" i="4"/>
  <c r="AD755" i="4"/>
  <c r="AF755" i="4"/>
  <c r="AC766" i="4"/>
  <c r="AC830" i="4"/>
  <c r="AC807" i="4"/>
  <c r="AC795" i="4"/>
  <c r="AC784" i="4"/>
  <c r="AC771" i="4"/>
  <c r="AC746" i="4"/>
  <c r="AC743" i="4"/>
  <c r="AF741" i="4"/>
  <c r="AD741" i="4"/>
  <c r="AC839" i="4"/>
  <c r="AC824" i="4"/>
  <c r="AC809" i="4"/>
  <c r="AC798" i="4"/>
  <c r="AC796" i="4"/>
  <c r="AC793" i="4"/>
  <c r="AC776" i="4"/>
  <c r="AD763" i="4"/>
  <c r="AF763" i="4"/>
  <c r="AD706" i="4"/>
  <c r="AF706" i="4"/>
  <c r="AC847" i="4"/>
  <c r="AC826" i="4"/>
  <c r="AC805" i="4"/>
  <c r="AC710" i="4"/>
  <c r="AC756" i="4"/>
  <c r="AD739" i="4"/>
  <c r="AF739" i="4"/>
  <c r="AC731" i="4"/>
  <c r="AC715" i="4"/>
  <c r="AF712" i="4"/>
  <c r="AG712" i="4" s="1"/>
  <c r="AX712" i="4" s="1"/>
  <c r="AC695" i="4"/>
  <c r="AC788" i="4"/>
  <c r="AF786" i="4"/>
  <c r="AG786" i="4" s="1"/>
  <c r="AX786" i="4" s="1"/>
  <c r="AC780" i="4"/>
  <c r="AF778" i="4"/>
  <c r="AG778" i="4" s="1"/>
  <c r="AX778" i="4" s="1"/>
  <c r="AC758" i="4"/>
  <c r="AF745" i="4"/>
  <c r="AD745" i="4"/>
  <c r="AC759" i="4"/>
  <c r="AF728" i="4"/>
  <c r="AG728" i="4" s="1"/>
  <c r="AX728" i="4" s="1"/>
  <c r="AC723" i="4"/>
  <c r="AD719" i="4"/>
  <c r="AF719" i="4"/>
  <c r="AD711" i="4"/>
  <c r="AC696" i="4"/>
  <c r="AF687" i="4"/>
  <c r="AD687" i="4"/>
  <c r="AC683" i="4"/>
  <c r="AC652" i="4"/>
  <c r="AC644" i="4"/>
  <c r="AC772" i="4"/>
  <c r="AC747" i="4"/>
  <c r="AF732" i="4"/>
  <c r="AG732" i="4" s="1"/>
  <c r="AC705" i="4"/>
  <c r="AC651" i="4"/>
  <c r="AC702" i="4"/>
  <c r="AC678" i="4"/>
  <c r="AC673" i="4"/>
  <c r="AF716" i="4"/>
  <c r="AG716" i="4" s="1"/>
  <c r="AC703" i="4"/>
  <c r="AC688" i="4"/>
  <c r="AD667" i="4"/>
  <c r="AF667" i="4"/>
  <c r="AC679" i="4"/>
  <c r="AF674" i="4"/>
  <c r="AC655" i="4"/>
  <c r="AF700" i="4"/>
  <c r="AG700" i="4" s="1"/>
  <c r="AX700" i="4" s="1"/>
  <c r="AC686" i="4"/>
  <c r="AC672" i="4"/>
  <c r="AC669" i="4"/>
  <c r="AC665" i="4"/>
  <c r="AC707" i="4"/>
  <c r="AC682" i="4"/>
  <c r="AC664" i="4"/>
  <c r="AC661" i="4"/>
  <c r="AC660" i="4"/>
  <c r="AC659" i="4"/>
  <c r="AC656" i="4"/>
  <c r="AC643" i="4"/>
  <c r="AC648" i="4"/>
  <c r="AC670" i="4"/>
  <c r="AC662" i="4"/>
  <c r="AC657" i="4"/>
  <c r="AC640" i="4"/>
  <c r="BG676" i="1"/>
  <c r="BF676" i="1"/>
  <c r="BD676" i="1"/>
  <c r="BC676" i="1"/>
  <c r="BA676" i="1"/>
  <c r="AZ676" i="1"/>
  <c r="AX676" i="1"/>
  <c r="AW676" i="1"/>
  <c r="AU676" i="1"/>
  <c r="AT676" i="1"/>
  <c r="BG675" i="1"/>
  <c r="BF675" i="1"/>
  <c r="BD675" i="1"/>
  <c r="BC675" i="1"/>
  <c r="BA675" i="1"/>
  <c r="AZ675" i="1"/>
  <c r="AX675" i="1"/>
  <c r="AW675" i="1"/>
  <c r="AU675" i="1"/>
  <c r="AT675" i="1"/>
  <c r="BG674" i="1"/>
  <c r="BF674" i="1"/>
  <c r="BD674" i="1"/>
  <c r="BC674" i="1"/>
  <c r="BA674" i="1"/>
  <c r="AZ674" i="1"/>
  <c r="AX674" i="1"/>
  <c r="AW674" i="1"/>
  <c r="AU674" i="1"/>
  <c r="AT674" i="1"/>
  <c r="BG673" i="1"/>
  <c r="BF673" i="1"/>
  <c r="BD673" i="1"/>
  <c r="BC673" i="1"/>
  <c r="BA673" i="1"/>
  <c r="AZ673" i="1"/>
  <c r="AX673" i="1"/>
  <c r="AW673" i="1"/>
  <c r="AU673" i="1"/>
  <c r="AT673" i="1"/>
  <c r="BG672" i="1"/>
  <c r="BF672" i="1"/>
  <c r="BD672" i="1"/>
  <c r="BC672" i="1"/>
  <c r="BA672" i="1"/>
  <c r="AZ672" i="1"/>
  <c r="AX672" i="1"/>
  <c r="AW672" i="1"/>
  <c r="AU672" i="1"/>
  <c r="AT672" i="1"/>
  <c r="BG671" i="1"/>
  <c r="BF671" i="1"/>
  <c r="BD671" i="1"/>
  <c r="BC671" i="1"/>
  <c r="BA671" i="1"/>
  <c r="AZ671" i="1"/>
  <c r="AX671" i="1"/>
  <c r="AW671" i="1"/>
  <c r="AU671" i="1"/>
  <c r="AT671" i="1"/>
  <c r="BG670" i="1"/>
  <c r="BF670" i="1"/>
  <c r="BD670" i="1"/>
  <c r="BC670" i="1"/>
  <c r="BA670" i="1"/>
  <c r="AZ670" i="1"/>
  <c r="AX670" i="1"/>
  <c r="AW670" i="1"/>
  <c r="AU670" i="1"/>
  <c r="AT670" i="1"/>
  <c r="BG669" i="1"/>
  <c r="BF669" i="1"/>
  <c r="BD669" i="1"/>
  <c r="BC669" i="1"/>
  <c r="BA669" i="1"/>
  <c r="AZ669" i="1"/>
  <c r="AX669" i="1"/>
  <c r="AW669" i="1"/>
  <c r="AU669" i="1"/>
  <c r="AT669" i="1"/>
  <c r="BG668" i="1"/>
  <c r="BF668" i="1"/>
  <c r="BD668" i="1"/>
  <c r="BC668" i="1"/>
  <c r="BA668" i="1"/>
  <c r="AZ668" i="1"/>
  <c r="AX668" i="1"/>
  <c r="AW668" i="1"/>
  <c r="AU668" i="1"/>
  <c r="AT668" i="1"/>
  <c r="BG667" i="1"/>
  <c r="BF667" i="1"/>
  <c r="BD667" i="1"/>
  <c r="BC667" i="1"/>
  <c r="BA667" i="1"/>
  <c r="AZ667" i="1"/>
  <c r="AX667" i="1"/>
  <c r="AW667" i="1"/>
  <c r="AU667" i="1"/>
  <c r="AT667" i="1"/>
  <c r="BG666" i="1"/>
  <c r="BF666" i="1"/>
  <c r="BD666" i="1"/>
  <c r="BC666" i="1"/>
  <c r="BA666" i="1"/>
  <c r="AZ666" i="1"/>
  <c r="AX666" i="1"/>
  <c r="AW666" i="1"/>
  <c r="AU666" i="1"/>
  <c r="AT666" i="1"/>
  <c r="BG665" i="1"/>
  <c r="BF665" i="1"/>
  <c r="BD665" i="1"/>
  <c r="BC665" i="1"/>
  <c r="BA665" i="1"/>
  <c r="AZ665" i="1"/>
  <c r="AX665" i="1"/>
  <c r="AW665" i="1"/>
  <c r="AU665" i="1"/>
  <c r="AT665" i="1"/>
  <c r="BG664" i="1"/>
  <c r="BF664" i="1"/>
  <c r="BD664" i="1"/>
  <c r="BC664" i="1"/>
  <c r="BA664" i="1"/>
  <c r="AZ664" i="1"/>
  <c r="AX664" i="1"/>
  <c r="AW664" i="1"/>
  <c r="AU664" i="1"/>
  <c r="AT664" i="1"/>
  <c r="BG663" i="1"/>
  <c r="BF663" i="1"/>
  <c r="BD663" i="1"/>
  <c r="BC663" i="1"/>
  <c r="BA663" i="1"/>
  <c r="AZ663" i="1"/>
  <c r="AX663" i="1"/>
  <c r="AW663" i="1"/>
  <c r="AU663" i="1"/>
  <c r="AT663" i="1"/>
  <c r="BG662" i="1"/>
  <c r="BF662" i="1"/>
  <c r="BD662" i="1"/>
  <c r="BC662" i="1"/>
  <c r="BA662" i="1"/>
  <c r="AZ662" i="1"/>
  <c r="AX662" i="1"/>
  <c r="AW662" i="1"/>
  <c r="AU662" i="1"/>
  <c r="AT662" i="1"/>
  <c r="BG661" i="1"/>
  <c r="BF661" i="1"/>
  <c r="BD661" i="1"/>
  <c r="BC661" i="1"/>
  <c r="BA661" i="1"/>
  <c r="AZ661" i="1"/>
  <c r="AX661" i="1"/>
  <c r="AW661" i="1"/>
  <c r="AU661" i="1"/>
  <c r="AT661" i="1"/>
  <c r="BG660" i="1"/>
  <c r="BF660" i="1"/>
  <c r="BD660" i="1"/>
  <c r="BC660" i="1"/>
  <c r="BA660" i="1"/>
  <c r="AZ660" i="1"/>
  <c r="AX660" i="1"/>
  <c r="AW660" i="1"/>
  <c r="AU660" i="1"/>
  <c r="AT660" i="1"/>
  <c r="BG659" i="1"/>
  <c r="BF659" i="1"/>
  <c r="BD659" i="1"/>
  <c r="BC659" i="1"/>
  <c r="BA659" i="1"/>
  <c r="AZ659" i="1"/>
  <c r="AX659" i="1"/>
  <c r="AW659" i="1"/>
  <c r="AU659" i="1"/>
  <c r="AT659" i="1"/>
  <c r="BG658" i="1"/>
  <c r="BF658" i="1"/>
  <c r="BD658" i="1"/>
  <c r="BC658" i="1"/>
  <c r="BA658" i="1"/>
  <c r="AZ658" i="1"/>
  <c r="AX658" i="1"/>
  <c r="AW658" i="1"/>
  <c r="AU658" i="1"/>
  <c r="AT658" i="1"/>
  <c r="BG657" i="1"/>
  <c r="BF657" i="1"/>
  <c r="BD657" i="1"/>
  <c r="BC657" i="1"/>
  <c r="BA657" i="1"/>
  <c r="AZ657" i="1"/>
  <c r="AX657" i="1"/>
  <c r="AW657" i="1"/>
  <c r="AU657" i="1"/>
  <c r="AT657" i="1"/>
  <c r="BG656" i="1"/>
  <c r="BF656" i="1"/>
  <c r="BD656" i="1"/>
  <c r="BC656" i="1"/>
  <c r="BA656" i="1"/>
  <c r="AZ656" i="1"/>
  <c r="AX656" i="1"/>
  <c r="AW656" i="1"/>
  <c r="AU656" i="1"/>
  <c r="AT656" i="1"/>
  <c r="BG655" i="1"/>
  <c r="BF655" i="1"/>
  <c r="BD655" i="1"/>
  <c r="BC655" i="1"/>
  <c r="BA655" i="1"/>
  <c r="AZ655" i="1"/>
  <c r="AX655" i="1"/>
  <c r="AW655" i="1"/>
  <c r="AU655" i="1"/>
  <c r="AT655" i="1"/>
  <c r="BG654" i="1"/>
  <c r="BF654" i="1"/>
  <c r="BD654" i="1"/>
  <c r="BC654" i="1"/>
  <c r="BA654" i="1"/>
  <c r="AZ654" i="1"/>
  <c r="AX654" i="1"/>
  <c r="AW654" i="1"/>
  <c r="AU654" i="1"/>
  <c r="AT654" i="1"/>
  <c r="BG653" i="1"/>
  <c r="BF653" i="1"/>
  <c r="BD653" i="1"/>
  <c r="BC653" i="1"/>
  <c r="BA653" i="1"/>
  <c r="AZ653" i="1"/>
  <c r="AX653" i="1"/>
  <c r="AW653" i="1"/>
  <c r="AU653" i="1"/>
  <c r="AT653" i="1"/>
  <c r="BG652" i="1"/>
  <c r="BF652" i="1"/>
  <c r="BD652" i="1"/>
  <c r="BC652" i="1"/>
  <c r="BA652" i="1"/>
  <c r="AZ652" i="1"/>
  <c r="AX652" i="1"/>
  <c r="AW652" i="1"/>
  <c r="AU652" i="1"/>
  <c r="AT652" i="1"/>
  <c r="AM844" i="4" l="1"/>
  <c r="AN844" i="4" s="1"/>
  <c r="AT816" i="4"/>
  <c r="AT662" i="4"/>
  <c r="AT903" i="4"/>
  <c r="AU903" i="4" s="1"/>
  <c r="AZ903" i="4" s="1"/>
  <c r="AD730" i="4"/>
  <c r="AG730" i="4" s="1"/>
  <c r="AX730" i="4" s="1"/>
  <c r="AF775" i="4"/>
  <c r="AG775" i="4" s="1"/>
  <c r="AX775" i="4" s="1"/>
  <c r="AT918" i="4"/>
  <c r="AU918" i="4" s="1"/>
  <c r="S863" i="4"/>
  <c r="AF929" i="4"/>
  <c r="AM805" i="4"/>
  <c r="AN805" i="4" s="1"/>
  <c r="AF904" i="4"/>
  <c r="AG904" i="4" s="1"/>
  <c r="AX904" i="4" s="1"/>
  <c r="AM921" i="4"/>
  <c r="AN921" i="4" s="1"/>
  <c r="AY921" i="4" s="1"/>
  <c r="AK758" i="4"/>
  <c r="AN758" i="4" s="1"/>
  <c r="AK717" i="4"/>
  <c r="AN717" i="4" s="1"/>
  <c r="AY717" i="4" s="1"/>
  <c r="AK868" i="4"/>
  <c r="AN868" i="4" s="1"/>
  <c r="AY868" i="4" s="1"/>
  <c r="AF921" i="4"/>
  <c r="AG921" i="4" s="1"/>
  <c r="S921" i="4" s="1"/>
  <c r="AT691" i="4"/>
  <c r="AU691" i="4" s="1"/>
  <c r="AZ691" i="4" s="1"/>
  <c r="AD941" i="4"/>
  <c r="AG941" i="4" s="1"/>
  <c r="AX941" i="4" s="1"/>
  <c r="AF691" i="4"/>
  <c r="AG691" i="4" s="1"/>
  <c r="AM860" i="4"/>
  <c r="AN860" i="4" s="1"/>
  <c r="AY860" i="4" s="1"/>
  <c r="AT940" i="4"/>
  <c r="AU940" i="4" s="1"/>
  <c r="AZ940" i="4" s="1"/>
  <c r="AK930" i="4"/>
  <c r="AN930" i="4" s="1"/>
  <c r="O930" i="4" s="1"/>
  <c r="U930" i="4" s="1"/>
  <c r="AR894" i="4"/>
  <c r="AU894" i="4" s="1"/>
  <c r="AF714" i="4"/>
  <c r="AG714" i="4" s="1"/>
  <c r="AX714" i="4" s="1"/>
  <c r="AD906" i="4"/>
  <c r="AD919" i="4"/>
  <c r="AD940" i="4"/>
  <c r="AG940" i="4" s="1"/>
  <c r="AX940" i="4" s="1"/>
  <c r="AT730" i="4"/>
  <c r="AU730" i="4" s="1"/>
  <c r="AT835" i="4"/>
  <c r="AU835" i="4" s="1"/>
  <c r="AM653" i="4"/>
  <c r="AG711" i="4"/>
  <c r="AX711" i="4" s="1"/>
  <c r="AT910" i="4"/>
  <c r="AU910" i="4" s="1"/>
  <c r="P910" i="4" s="1"/>
  <c r="AR817" i="4"/>
  <c r="AD693" i="4"/>
  <c r="AG693" i="4" s="1"/>
  <c r="AX693" i="4" s="1"/>
  <c r="AR742" i="4"/>
  <c r="AU742" i="4" s="1"/>
  <c r="AF925" i="4"/>
  <c r="AG925" i="4" s="1"/>
  <c r="AX925" i="4" s="1"/>
  <c r="AK891" i="4"/>
  <c r="AN891" i="4" s="1"/>
  <c r="AR720" i="4"/>
  <c r="AU720" i="4" s="1"/>
  <c r="AZ720" i="4" s="1"/>
  <c r="AR723" i="4"/>
  <c r="AU723" i="4" s="1"/>
  <c r="AM935" i="4"/>
  <c r="AN935" i="4" s="1"/>
  <c r="T935" i="4" s="1"/>
  <c r="AT672" i="4"/>
  <c r="AU672" i="4" s="1"/>
  <c r="AM906" i="4"/>
  <c r="AN906" i="4" s="1"/>
  <c r="AY906" i="4" s="1"/>
  <c r="AF680" i="4"/>
  <c r="AG680" i="4" s="1"/>
  <c r="AX680" i="4" s="1"/>
  <c r="AT796" i="4"/>
  <c r="AU796" i="4" s="1"/>
  <c r="AZ796" i="4" s="1"/>
  <c r="AR751" i="4"/>
  <c r="AU751" i="4" s="1"/>
  <c r="AK807" i="4"/>
  <c r="AN807" i="4" s="1"/>
  <c r="AF781" i="4"/>
  <c r="AG781" i="4" s="1"/>
  <c r="AM824" i="4"/>
  <c r="AN824" i="4" s="1"/>
  <c r="AG825" i="4"/>
  <c r="AX825" i="4" s="1"/>
  <c r="AF837" i="4"/>
  <c r="AG837" i="4" s="1"/>
  <c r="AX837" i="4" s="1"/>
  <c r="AF818" i="4"/>
  <c r="AG818" i="4" s="1"/>
  <c r="AM796" i="4"/>
  <c r="AN796" i="4" s="1"/>
  <c r="AF822" i="4"/>
  <c r="AG822" i="4" s="1"/>
  <c r="AX822" i="4" s="1"/>
  <c r="AM793" i="4"/>
  <c r="AN793" i="4" s="1"/>
  <c r="AM782" i="4"/>
  <c r="AN782" i="4" s="1"/>
  <c r="AM798" i="4"/>
  <c r="AN798" i="4" s="1"/>
  <c r="AF858" i="4"/>
  <c r="AT864" i="4"/>
  <c r="AU864" i="4" s="1"/>
  <c r="AZ864" i="4" s="1"/>
  <c r="AD884" i="4"/>
  <c r="AG884" i="4" s="1"/>
  <c r="AM723" i="4"/>
  <c r="AN723" i="4" s="1"/>
  <c r="AT669" i="4"/>
  <c r="AU669" i="4" s="1"/>
  <c r="AZ669" i="4" s="1"/>
  <c r="AT794" i="4"/>
  <c r="AU794" i="4" s="1"/>
  <c r="AM764" i="4"/>
  <c r="AN764" i="4" s="1"/>
  <c r="AY764" i="4" s="1"/>
  <c r="AR792" i="4"/>
  <c r="AU792" i="4" s="1"/>
  <c r="AZ792" i="4" s="1"/>
  <c r="AD916" i="4"/>
  <c r="AG916" i="4" s="1"/>
  <c r="AF890" i="4"/>
  <c r="AG890" i="4" s="1"/>
  <c r="S890" i="4" s="1"/>
  <c r="AD873" i="4"/>
  <c r="AG873" i="4" s="1"/>
  <c r="S873" i="4" s="1"/>
  <c r="AT702" i="4"/>
  <c r="AU702" i="4" s="1"/>
  <c r="AZ702" i="4" s="1"/>
  <c r="AD675" i="4"/>
  <c r="AG675" i="4" s="1"/>
  <c r="AX675" i="4" s="1"/>
  <c r="AD813" i="4"/>
  <c r="AG813" i="4" s="1"/>
  <c r="AT779" i="4"/>
  <c r="AU779" i="4" s="1"/>
  <c r="AT813" i="4"/>
  <c r="AU813" i="4" s="1"/>
  <c r="AK845" i="4"/>
  <c r="AN845" i="4" s="1"/>
  <c r="AY845" i="4" s="1"/>
  <c r="AR798" i="4"/>
  <c r="AU798" i="4" s="1"/>
  <c r="AT806" i="4"/>
  <c r="AU806" i="4" s="1"/>
  <c r="AZ806" i="4" s="1"/>
  <c r="AT848" i="4"/>
  <c r="AU848" i="4" s="1"/>
  <c r="AR745" i="4"/>
  <c r="AU745" i="4" s="1"/>
  <c r="AM777" i="4"/>
  <c r="AN777" i="4" s="1"/>
  <c r="AY777" i="4" s="1"/>
  <c r="AR840" i="4"/>
  <c r="AU840" i="4" s="1"/>
  <c r="AT746" i="4"/>
  <c r="AU746" i="4" s="1"/>
  <c r="AZ746" i="4" s="1"/>
  <c r="AT826" i="4"/>
  <c r="AU826" i="4" s="1"/>
  <c r="AZ826" i="4" s="1"/>
  <c r="AM902" i="4"/>
  <c r="AN902" i="4" s="1"/>
  <c r="AT743" i="4"/>
  <c r="AU743" i="4" s="1"/>
  <c r="AZ743" i="4" s="1"/>
  <c r="AT747" i="4"/>
  <c r="AU747" i="4" s="1"/>
  <c r="AT778" i="4"/>
  <c r="AU778" i="4" s="1"/>
  <c r="AT666" i="4"/>
  <c r="AU666" i="4" s="1"/>
  <c r="AM642" i="4"/>
  <c r="AN642" i="4" s="1"/>
  <c r="AY642" i="4" s="1"/>
  <c r="AF886" i="4"/>
  <c r="AG886" i="4" s="1"/>
  <c r="N886" i="4" s="1"/>
  <c r="Q886" i="4" s="1"/>
  <c r="AK875" i="4"/>
  <c r="AF724" i="4"/>
  <c r="AG724" i="4" s="1"/>
  <c r="AX724" i="4" s="1"/>
  <c r="AN913" i="4"/>
  <c r="T913" i="4" s="1"/>
  <c r="AF866" i="4"/>
  <c r="AG866" i="4" s="1"/>
  <c r="N866" i="4" s="1"/>
  <c r="Q866" i="4" s="1"/>
  <c r="AK677" i="4"/>
  <c r="AN677" i="4" s="1"/>
  <c r="AY677" i="4" s="1"/>
  <c r="AN815" i="4"/>
  <c r="AY815" i="4" s="1"/>
  <c r="AG694" i="4"/>
  <c r="AX694" i="4" s="1"/>
  <c r="AT937" i="4"/>
  <c r="AU937" i="4" s="1"/>
  <c r="AZ937" i="4" s="1"/>
  <c r="AT728" i="4"/>
  <c r="AU728" i="4" s="1"/>
  <c r="AZ728" i="4" s="1"/>
  <c r="AM716" i="4"/>
  <c r="AN716" i="4" s="1"/>
  <c r="AR933" i="4"/>
  <c r="AU933" i="4" s="1"/>
  <c r="AU897" i="4"/>
  <c r="P897" i="4" s="1"/>
  <c r="AT726" i="4"/>
  <c r="AU726" i="4" s="1"/>
  <c r="AZ726" i="4" s="1"/>
  <c r="AR641" i="4"/>
  <c r="AU641" i="4" s="1"/>
  <c r="AM806" i="4"/>
  <c r="AN806" i="4" s="1"/>
  <c r="AG650" i="4"/>
  <c r="AX650" i="4" s="1"/>
  <c r="AT643" i="4"/>
  <c r="AU643" i="4" s="1"/>
  <c r="AZ643" i="4" s="1"/>
  <c r="AM665" i="4"/>
  <c r="AN665" i="4" s="1"/>
  <c r="AY665" i="4" s="1"/>
  <c r="O851" i="4"/>
  <c r="R851" i="4" s="1"/>
  <c r="AF749" i="4"/>
  <c r="AG749" i="4" s="1"/>
  <c r="AF649" i="4"/>
  <c r="AG649" i="4" s="1"/>
  <c r="AX649" i="4" s="1"/>
  <c r="AK804" i="4"/>
  <c r="AN804" i="4" s="1"/>
  <c r="AR941" i="4"/>
  <c r="AU941" i="4" s="1"/>
  <c r="P941" i="4" s="1"/>
  <c r="AK857" i="4"/>
  <c r="AN857" i="4" s="1"/>
  <c r="T857" i="4" s="1"/>
  <c r="AT914" i="4"/>
  <c r="AU914" i="4" s="1"/>
  <c r="AZ914" i="4" s="1"/>
  <c r="AT688" i="4"/>
  <c r="AU688" i="4" s="1"/>
  <c r="AZ688" i="4" s="1"/>
  <c r="AR929" i="4"/>
  <c r="AU929" i="4" s="1"/>
  <c r="AZ929" i="4" s="1"/>
  <c r="AT681" i="4"/>
  <c r="AU681" i="4" s="1"/>
  <c r="AZ681" i="4" s="1"/>
  <c r="AK726" i="4"/>
  <c r="AN726" i="4" s="1"/>
  <c r="AK754" i="4"/>
  <c r="AN754" i="4" s="1"/>
  <c r="AY754" i="4" s="1"/>
  <c r="AM883" i="4"/>
  <c r="AN883" i="4" s="1"/>
  <c r="AR789" i="4"/>
  <c r="AU789" i="4" s="1"/>
  <c r="AT922" i="4"/>
  <c r="AU922" i="4" s="1"/>
  <c r="P922" i="4" s="1"/>
  <c r="AM730" i="4"/>
  <c r="AN730" i="4" s="1"/>
  <c r="AM915" i="4"/>
  <c r="AN915" i="4" s="1"/>
  <c r="AY915" i="4" s="1"/>
  <c r="AM848" i="4"/>
  <c r="AN848" i="4" s="1"/>
  <c r="AM714" i="4"/>
  <c r="AN714" i="4" s="1"/>
  <c r="AY714" i="4" s="1"/>
  <c r="AT868" i="4"/>
  <c r="AU868" i="4" s="1"/>
  <c r="AZ868" i="4" s="1"/>
  <c r="AG854" i="4"/>
  <c r="AX854" i="4" s="1"/>
  <c r="AM827" i="4"/>
  <c r="AN827" i="4" s="1"/>
  <c r="AY827" i="4" s="1"/>
  <c r="AM917" i="4"/>
  <c r="AN917" i="4" s="1"/>
  <c r="AF800" i="4"/>
  <c r="AG800" i="4" s="1"/>
  <c r="AK664" i="4"/>
  <c r="AN664" i="4" s="1"/>
  <c r="AT834" i="4"/>
  <c r="AU834" i="4" s="1"/>
  <c r="AZ834" i="4" s="1"/>
  <c r="AD767" i="4"/>
  <c r="AG767" i="4" s="1"/>
  <c r="AX767" i="4" s="1"/>
  <c r="AK671" i="4"/>
  <c r="AN671" i="4" s="1"/>
  <c r="AK701" i="4"/>
  <c r="AN701" i="4" s="1"/>
  <c r="AM811" i="4"/>
  <c r="AN811" i="4" s="1"/>
  <c r="AM814" i="4"/>
  <c r="AN814" i="4" s="1"/>
  <c r="AY814" i="4" s="1"/>
  <c r="AF842" i="4"/>
  <c r="AG842" i="4" s="1"/>
  <c r="AT712" i="4"/>
  <c r="AU712" i="4" s="1"/>
  <c r="AR763" i="4"/>
  <c r="AU763" i="4" s="1"/>
  <c r="AZ763" i="4" s="1"/>
  <c r="AR775" i="4"/>
  <c r="AU775" i="4" s="1"/>
  <c r="AT739" i="4"/>
  <c r="AU739" i="4" s="1"/>
  <c r="AZ739" i="4" s="1"/>
  <c r="AM942" i="4"/>
  <c r="AN942" i="4" s="1"/>
  <c r="O942" i="4" s="1"/>
  <c r="R942" i="4" s="1"/>
  <c r="AM734" i="4"/>
  <c r="AN734" i="4" s="1"/>
  <c r="AY734" i="4" s="1"/>
  <c r="AT805" i="4"/>
  <c r="AU805" i="4" s="1"/>
  <c r="AZ805" i="4" s="1"/>
  <c r="AM699" i="4"/>
  <c r="AN699" i="4" s="1"/>
  <c r="AY699" i="4" s="1"/>
  <c r="AT919" i="4"/>
  <c r="AU919" i="4" s="1"/>
  <c r="AZ919" i="4" s="1"/>
  <c r="AD856" i="4"/>
  <c r="AG856" i="4" s="1"/>
  <c r="AM745" i="4"/>
  <c r="AN745" i="4" s="1"/>
  <c r="AY745" i="4" s="1"/>
  <c r="AT735" i="4"/>
  <c r="AU735" i="4" s="1"/>
  <c r="AT734" i="4"/>
  <c r="AU734" i="4" s="1"/>
  <c r="AT927" i="4"/>
  <c r="AU927" i="4" s="1"/>
  <c r="AT783" i="4"/>
  <c r="AU783" i="4" s="1"/>
  <c r="AG845" i="4"/>
  <c r="S845" i="4" s="1"/>
  <c r="AF653" i="4"/>
  <c r="AG653" i="4" s="1"/>
  <c r="AX653" i="4" s="1"/>
  <c r="AR876" i="4"/>
  <c r="AU876" i="4" s="1"/>
  <c r="AM676" i="4"/>
  <c r="AN676" i="4" s="1"/>
  <c r="AY676" i="4" s="1"/>
  <c r="AF729" i="4"/>
  <c r="AG729" i="4" s="1"/>
  <c r="AX729" i="4" s="1"/>
  <c r="AK861" i="4"/>
  <c r="AN861" i="4" s="1"/>
  <c r="O861" i="4" s="1"/>
  <c r="AM705" i="4"/>
  <c r="AN705" i="4" s="1"/>
  <c r="AT719" i="4"/>
  <c r="AU719" i="4" s="1"/>
  <c r="AZ719" i="4" s="1"/>
  <c r="AN887" i="4"/>
  <c r="AY887" i="4" s="1"/>
  <c r="AF692" i="4"/>
  <c r="AG692" i="4" s="1"/>
  <c r="AX692" i="4" s="1"/>
  <c r="AX806" i="4"/>
  <c r="AT766" i="4"/>
  <c r="AU766" i="4" s="1"/>
  <c r="AD722" i="4"/>
  <c r="AG722" i="4" s="1"/>
  <c r="AX722" i="4" s="1"/>
  <c r="AK780" i="4"/>
  <c r="AN780" i="4" s="1"/>
  <c r="AK822" i="4"/>
  <c r="AN822" i="4" s="1"/>
  <c r="AK791" i="4"/>
  <c r="AN791" i="4" s="1"/>
  <c r="AM859" i="4"/>
  <c r="AN859" i="4" s="1"/>
  <c r="T859" i="4" s="1"/>
  <c r="AT653" i="4"/>
  <c r="AU653" i="4" s="1"/>
  <c r="AZ653" i="4" s="1"/>
  <c r="AM788" i="4"/>
  <c r="AN788" i="4" s="1"/>
  <c r="AM890" i="4"/>
  <c r="AN890" i="4" s="1"/>
  <c r="T890" i="4" s="1"/>
  <c r="AT877" i="4"/>
  <c r="AU877" i="4" s="1"/>
  <c r="AZ877" i="4" s="1"/>
  <c r="AG848" i="4"/>
  <c r="AX848" i="4" s="1"/>
  <c r="AT676" i="4"/>
  <c r="AU676" i="4" s="1"/>
  <c r="AT854" i="4"/>
  <c r="AU854" i="4" s="1"/>
  <c r="AM911" i="4"/>
  <c r="AN911" i="4" s="1"/>
  <c r="T911" i="4" s="1"/>
  <c r="AG774" i="4"/>
  <c r="AT642" i="4"/>
  <c r="AU642" i="4" s="1"/>
  <c r="AZ642" i="4" s="1"/>
  <c r="AT704" i="4"/>
  <c r="AU704" i="4" s="1"/>
  <c r="AR791" i="4"/>
  <c r="AU791" i="4" s="1"/>
  <c r="AK720" i="4"/>
  <c r="AN720" i="4" s="1"/>
  <c r="AT684" i="4"/>
  <c r="AU684" i="4" s="1"/>
  <c r="AZ684" i="4" s="1"/>
  <c r="AM663" i="4"/>
  <c r="AN663" i="4" s="1"/>
  <c r="AY663" i="4" s="1"/>
  <c r="AT858" i="4"/>
  <c r="AU858" i="4" s="1"/>
  <c r="AM675" i="4"/>
  <c r="AN675" i="4" s="1"/>
  <c r="AY675" i="4" s="1"/>
  <c r="AM932" i="4"/>
  <c r="AN932" i="4" s="1"/>
  <c r="AY932" i="4" s="1"/>
  <c r="AG877" i="4"/>
  <c r="AX877" i="4" s="1"/>
  <c r="AG733" i="4"/>
  <c r="AX733" i="4" s="1"/>
  <c r="AG658" i="4"/>
  <c r="AX658" i="4" s="1"/>
  <c r="AT687" i="4"/>
  <c r="AU687" i="4" s="1"/>
  <c r="AZ687" i="4" s="1"/>
  <c r="AF882" i="4"/>
  <c r="AG882" i="4" s="1"/>
  <c r="AU898" i="4"/>
  <c r="P898" i="4" s="1"/>
  <c r="AF909" i="4"/>
  <c r="AG909" i="4" s="1"/>
  <c r="AM939" i="4"/>
  <c r="AN939" i="4" s="1"/>
  <c r="AM899" i="4"/>
  <c r="AN899" i="4" s="1"/>
  <c r="T899" i="4" s="1"/>
  <c r="AK789" i="4"/>
  <c r="AN789" i="4" s="1"/>
  <c r="AT821" i="4"/>
  <c r="AU821" i="4" s="1"/>
  <c r="AM703" i="4"/>
  <c r="AN703" i="4" s="1"/>
  <c r="T851" i="4"/>
  <c r="AT725" i="4"/>
  <c r="AU725" i="4" s="1"/>
  <c r="AF698" i="4"/>
  <c r="AG698" i="4" s="1"/>
  <c r="AX698" i="4" s="1"/>
  <c r="AR661" i="4"/>
  <c r="AU661" i="4" s="1"/>
  <c r="AZ661" i="4" s="1"/>
  <c r="AM801" i="4"/>
  <c r="AN801" i="4" s="1"/>
  <c r="AT921" i="4"/>
  <c r="AU921" i="4" s="1"/>
  <c r="AM655" i="4"/>
  <c r="AN655" i="4" s="1"/>
  <c r="AY655" i="4" s="1"/>
  <c r="AT895" i="4"/>
  <c r="AU895" i="4" s="1"/>
  <c r="AZ895" i="4" s="1"/>
  <c r="AU757" i="4"/>
  <c r="AZ757" i="4" s="1"/>
  <c r="AM855" i="4"/>
  <c r="AN855" i="4" s="1"/>
  <c r="AX708" i="4"/>
  <c r="AD684" i="4"/>
  <c r="AG684" i="4" s="1"/>
  <c r="AX684" i="4" s="1"/>
  <c r="AT896" i="4"/>
  <c r="AU896" i="4" s="1"/>
  <c r="AZ896" i="4" s="1"/>
  <c r="AK901" i="4"/>
  <c r="AN901" i="4" s="1"/>
  <c r="AD654" i="4"/>
  <c r="AG654" i="4" s="1"/>
  <c r="AX654" i="4" s="1"/>
  <c r="AF727" i="4"/>
  <c r="AG727" i="4" s="1"/>
  <c r="AF840" i="4"/>
  <c r="AG840" i="4" s="1"/>
  <c r="S840" i="4" s="1"/>
  <c r="AF783" i="4"/>
  <c r="AG783" i="4" s="1"/>
  <c r="AX783" i="4" s="1"/>
  <c r="AG857" i="4"/>
  <c r="AX857" i="4" s="1"/>
  <c r="AT639" i="4"/>
  <c r="AU639" i="4" s="1"/>
  <c r="AM761" i="4"/>
  <c r="AN761" i="4" s="1"/>
  <c r="AM787" i="4"/>
  <c r="AN787" i="4" s="1"/>
  <c r="AR741" i="4"/>
  <c r="AU741" i="4" s="1"/>
  <c r="AN823" i="4"/>
  <c r="AT866" i="4"/>
  <c r="AU866" i="4" s="1"/>
  <c r="AZ866" i="4" s="1"/>
  <c r="AR883" i="4"/>
  <c r="AU883" i="4" s="1"/>
  <c r="N863" i="4"/>
  <c r="Q863" i="4" s="1"/>
  <c r="AT887" i="4"/>
  <c r="AU887" i="4" s="1"/>
  <c r="AZ887" i="4" s="1"/>
  <c r="AF757" i="4"/>
  <c r="AG757" i="4" s="1"/>
  <c r="AM778" i="4"/>
  <c r="AN778" i="4" s="1"/>
  <c r="AU777" i="4"/>
  <c r="AZ777" i="4" s="1"/>
  <c r="AF761" i="4"/>
  <c r="AG761" i="4" s="1"/>
  <c r="AX761" i="4" s="1"/>
  <c r="AT696" i="4"/>
  <c r="AU696" i="4" s="1"/>
  <c r="AK920" i="4"/>
  <c r="AN920" i="4" s="1"/>
  <c r="AY920" i="4" s="1"/>
  <c r="AF697" i="4"/>
  <c r="AG697" i="4" s="1"/>
  <c r="AX697" i="4" s="1"/>
  <c r="AD768" i="4"/>
  <c r="AG768" i="4" s="1"/>
  <c r="AX768" i="4" s="1"/>
  <c r="AF820" i="4"/>
  <c r="AG820" i="4" s="1"/>
  <c r="AR686" i="4"/>
  <c r="AU686" i="4" s="1"/>
  <c r="AM786" i="4"/>
  <c r="AN786" i="4" s="1"/>
  <c r="AY786" i="4" s="1"/>
  <c r="AT749" i="4"/>
  <c r="AU749" i="4" s="1"/>
  <c r="AT651" i="4"/>
  <c r="AU651" i="4" s="1"/>
  <c r="AT701" i="4"/>
  <c r="AU701" i="4" s="1"/>
  <c r="AZ701" i="4" s="1"/>
  <c r="AT652" i="4"/>
  <c r="AU652" i="4" s="1"/>
  <c r="AN672" i="4"/>
  <c r="AK947" i="4"/>
  <c r="AN947" i="4" s="1"/>
  <c r="AG642" i="4"/>
  <c r="AK658" i="4"/>
  <c r="AN658" i="4" s="1"/>
  <c r="AG801" i="4"/>
  <c r="AF889" i="4"/>
  <c r="AG889" i="4" s="1"/>
  <c r="AX889" i="4" s="1"/>
  <c r="AM866" i="4"/>
  <c r="AN866" i="4" s="1"/>
  <c r="AY866" i="4" s="1"/>
  <c r="AM722" i="4"/>
  <c r="AN722" i="4" s="1"/>
  <c r="AY722" i="4" s="1"/>
  <c r="AT773" i="4"/>
  <c r="AU773" i="4" s="1"/>
  <c r="AK740" i="4"/>
  <c r="AN740" i="4" s="1"/>
  <c r="AY740" i="4" s="1"/>
  <c r="AF902" i="4"/>
  <c r="AG902" i="4" s="1"/>
  <c r="S902" i="4" s="1"/>
  <c r="AT668" i="4"/>
  <c r="AU668" i="4" s="1"/>
  <c r="AT759" i="4"/>
  <c r="AU759" i="4" s="1"/>
  <c r="AM668" i="4"/>
  <c r="AN668" i="4" s="1"/>
  <c r="AF751" i="4"/>
  <c r="AG751" i="4" s="1"/>
  <c r="AD639" i="4"/>
  <c r="AG639" i="4" s="1"/>
  <c r="AD905" i="4"/>
  <c r="AG905" i="4" s="1"/>
  <c r="AX905" i="4" s="1"/>
  <c r="AF918" i="4"/>
  <c r="AG918" i="4" s="1"/>
  <c r="S918" i="4" s="1"/>
  <c r="AD836" i="4"/>
  <c r="AG836" i="4" s="1"/>
  <c r="AT721" i="4"/>
  <c r="AU721" i="4" s="1"/>
  <c r="AZ721" i="4" s="1"/>
  <c r="AT755" i="4"/>
  <c r="AU755" i="4" s="1"/>
  <c r="AK781" i="4"/>
  <c r="AN781" i="4" s="1"/>
  <c r="AT722" i="4"/>
  <c r="AU722" i="4" s="1"/>
  <c r="AD721" i="4"/>
  <c r="AG721" i="4" s="1"/>
  <c r="AF770" i="4"/>
  <c r="AG770" i="4" s="1"/>
  <c r="AX770" i="4" s="1"/>
  <c r="AM644" i="4"/>
  <c r="AN644" i="4" s="1"/>
  <c r="AY644" i="4" s="1"/>
  <c r="AT699" i="4"/>
  <c r="AU699" i="4" s="1"/>
  <c r="AM853" i="4"/>
  <c r="AN853" i="4" s="1"/>
  <c r="T853" i="4" s="1"/>
  <c r="AR758" i="4"/>
  <c r="AU758" i="4" s="1"/>
  <c r="AZ758" i="4" s="1"/>
  <c r="AM877" i="4"/>
  <c r="AN877" i="4" s="1"/>
  <c r="O877" i="4" s="1"/>
  <c r="AT872" i="4"/>
  <c r="AU872" i="4" s="1"/>
  <c r="AR942" i="4"/>
  <c r="AU942" i="4" s="1"/>
  <c r="AZ942" i="4" s="1"/>
  <c r="AT767" i="4"/>
  <c r="AU767" i="4" s="1"/>
  <c r="AZ767" i="4" s="1"/>
  <c r="AM898" i="4"/>
  <c r="AN898" i="4" s="1"/>
  <c r="AM874" i="4"/>
  <c r="AN874" i="4" s="1"/>
  <c r="AY874" i="4" s="1"/>
  <c r="AN894" i="4"/>
  <c r="AY894" i="4" s="1"/>
  <c r="AN927" i="4"/>
  <c r="AU885" i="4"/>
  <c r="AZ885" i="4" s="1"/>
  <c r="AR851" i="4"/>
  <c r="AU851" i="4" s="1"/>
  <c r="AZ851" i="4" s="1"/>
  <c r="AG811" i="4"/>
  <c r="AY896" i="4"/>
  <c r="T896" i="4"/>
  <c r="AR677" i="4"/>
  <c r="AU677" i="4" s="1"/>
  <c r="AT802" i="4"/>
  <c r="AU802" i="4" s="1"/>
  <c r="AM670" i="4"/>
  <c r="AN670" i="4" s="1"/>
  <c r="AM693" i="4"/>
  <c r="AN693" i="4" s="1"/>
  <c r="AY693" i="4" s="1"/>
  <c r="AU662" i="4"/>
  <c r="AZ662" i="4" s="1"/>
  <c r="AN843" i="4"/>
  <c r="AY843" i="4" s="1"/>
  <c r="AD945" i="4"/>
  <c r="AG945" i="4" s="1"/>
  <c r="N945" i="4" s="1"/>
  <c r="Q945" i="4" s="1"/>
  <c r="AD865" i="4"/>
  <c r="AG865" i="4" s="1"/>
  <c r="AN933" i="4"/>
  <c r="AY933" i="4" s="1"/>
  <c r="AT667" i="4"/>
  <c r="AU667" i="4" s="1"/>
  <c r="AZ667" i="4" s="1"/>
  <c r="AM819" i="4"/>
  <c r="AN819" i="4" s="1"/>
  <c r="AU902" i="4"/>
  <c r="P902" i="4" s="1"/>
  <c r="AU915" i="4"/>
  <c r="AZ915" i="4" s="1"/>
  <c r="AF930" i="4"/>
  <c r="AD930" i="4"/>
  <c r="AM852" i="4"/>
  <c r="AN852" i="4" s="1"/>
  <c r="AD790" i="4"/>
  <c r="AG790" i="4" s="1"/>
  <c r="AK650" i="4"/>
  <c r="AN650" i="4" s="1"/>
  <c r="AM656" i="4"/>
  <c r="AN656" i="4" s="1"/>
  <c r="AT665" i="4"/>
  <c r="AU665" i="4" s="1"/>
  <c r="AU888" i="4"/>
  <c r="AZ888" i="4" s="1"/>
  <c r="AD803" i="4"/>
  <c r="AG803" i="4" s="1"/>
  <c r="AX803" i="4" s="1"/>
  <c r="AR917" i="4"/>
  <c r="AU917" i="4" s="1"/>
  <c r="AM735" i="4"/>
  <c r="AN735" i="4" s="1"/>
  <c r="AM648" i="4"/>
  <c r="AN648" i="4" s="1"/>
  <c r="AM684" i="4"/>
  <c r="AN684" i="4" s="1"/>
  <c r="AY684" i="4" s="1"/>
  <c r="AF773" i="4"/>
  <c r="AG773" i="4" s="1"/>
  <c r="AX773" i="4" s="1"/>
  <c r="AG763" i="4"/>
  <c r="AR880" i="4"/>
  <c r="AU880" i="4" s="1"/>
  <c r="AM768" i="4"/>
  <c r="AN768" i="4" s="1"/>
  <c r="AN936" i="4"/>
  <c r="O936" i="4" s="1"/>
  <c r="AN692" i="4"/>
  <c r="AY692" i="4" s="1"/>
  <c r="AM712" i="4"/>
  <c r="AN712" i="4" s="1"/>
  <c r="AU867" i="4"/>
  <c r="AZ867" i="4" s="1"/>
  <c r="AU886" i="4"/>
  <c r="P886" i="4" s="1"/>
  <c r="AG699" i="4"/>
  <c r="AU680" i="4"/>
  <c r="AD897" i="4"/>
  <c r="AG897" i="4" s="1"/>
  <c r="AN698" i="4"/>
  <c r="AT900" i="4"/>
  <c r="AU900" i="4" s="1"/>
  <c r="P900" i="4" s="1"/>
  <c r="AT678" i="4"/>
  <c r="AU678" i="4" s="1"/>
  <c r="AZ678" i="4" s="1"/>
  <c r="AT711" i="4"/>
  <c r="AU711" i="4" s="1"/>
  <c r="AT770" i="4"/>
  <c r="AU770" i="4" s="1"/>
  <c r="AY889" i="4"/>
  <c r="O889" i="4"/>
  <c r="AY941" i="4"/>
  <c r="T941" i="4"/>
  <c r="AD927" i="4"/>
  <c r="AF927" i="4"/>
  <c r="AD937" i="4"/>
  <c r="AF937" i="4"/>
  <c r="AR762" i="4"/>
  <c r="AT762" i="4"/>
  <c r="AR694" i="4"/>
  <c r="AT694" i="4"/>
  <c r="AR732" i="4"/>
  <c r="AT732" i="4"/>
  <c r="AK841" i="4"/>
  <c r="AM841" i="4"/>
  <c r="AN900" i="4"/>
  <c r="O900" i="4" s="1"/>
  <c r="AK694" i="4"/>
  <c r="AM694" i="4"/>
  <c r="AK842" i="4"/>
  <c r="AM842" i="4"/>
  <c r="AT799" i="4"/>
  <c r="AR799" i="4"/>
  <c r="AK646" i="4"/>
  <c r="AM646" i="4"/>
  <c r="AR646" i="4"/>
  <c r="AT646" i="4"/>
  <c r="AK643" i="4"/>
  <c r="AN643" i="4" s="1"/>
  <c r="AY643" i="4" s="1"/>
  <c r="AG687" i="4"/>
  <c r="AX687" i="4" s="1"/>
  <c r="AM810" i="4"/>
  <c r="AN810" i="4" s="1"/>
  <c r="T903" i="4"/>
  <c r="AK649" i="4"/>
  <c r="AM649" i="4"/>
  <c r="AR733" i="4"/>
  <c r="AT733" i="4"/>
  <c r="AU860" i="4"/>
  <c r="AZ860" i="4" s="1"/>
  <c r="AM937" i="4"/>
  <c r="AK937" i="4"/>
  <c r="AU832" i="4"/>
  <c r="AR689" i="4"/>
  <c r="AT689" i="4"/>
  <c r="AM686" i="4"/>
  <c r="AN686" i="4" s="1"/>
  <c r="AY686" i="4" s="1"/>
  <c r="AK924" i="4"/>
  <c r="AN924" i="4" s="1"/>
  <c r="O924" i="4" s="1"/>
  <c r="U924" i="4" s="1"/>
  <c r="AD944" i="4"/>
  <c r="AG944" i="4" s="1"/>
  <c r="S944" i="4" s="1"/>
  <c r="AT690" i="4"/>
  <c r="AU690" i="4" s="1"/>
  <c r="AR683" i="4"/>
  <c r="AU683" i="4" s="1"/>
  <c r="AM707" i="4"/>
  <c r="AN707" i="4" s="1"/>
  <c r="AM683" i="4"/>
  <c r="AN683" i="4" s="1"/>
  <c r="AY683" i="4" s="1"/>
  <c r="AM905" i="4"/>
  <c r="AN905" i="4" s="1"/>
  <c r="O905" i="4" s="1"/>
  <c r="AM753" i="4"/>
  <c r="AN753" i="4" s="1"/>
  <c r="AT674" i="4"/>
  <c r="AU674" i="4" s="1"/>
  <c r="AZ674" i="4" s="1"/>
  <c r="AT708" i="4"/>
  <c r="AU708" i="4" s="1"/>
  <c r="AZ708" i="4" s="1"/>
  <c r="AM833" i="4"/>
  <c r="AN833" i="4" s="1"/>
  <c r="AT815" i="4"/>
  <c r="AU815" i="4" s="1"/>
  <c r="AT782" i="4"/>
  <c r="AU782" i="4" s="1"/>
  <c r="AZ782" i="4" s="1"/>
  <c r="AR645" i="4"/>
  <c r="AT645" i="4"/>
  <c r="AT841" i="4"/>
  <c r="AU841" i="4" s="1"/>
  <c r="AZ847" i="4"/>
  <c r="P847" i="4"/>
  <c r="AF666" i="4"/>
  <c r="AG666" i="4" s="1"/>
  <c r="AF750" i="4"/>
  <c r="AG750" i="4" s="1"/>
  <c r="AF734" i="4"/>
  <c r="AG734" i="4" s="1"/>
  <c r="T889" i="4"/>
  <c r="AR713" i="4"/>
  <c r="AU713" i="4" s="1"/>
  <c r="AT682" i="4"/>
  <c r="AU682" i="4" s="1"/>
  <c r="AR647" i="4"/>
  <c r="AU647" i="4" s="1"/>
  <c r="AZ647" i="4" s="1"/>
  <c r="AM836" i="4"/>
  <c r="AN836" i="4" s="1"/>
  <c r="AY836" i="4" s="1"/>
  <c r="AM803" i="4"/>
  <c r="AN803" i="4" s="1"/>
  <c r="AT862" i="4"/>
  <c r="AU862" i="4" s="1"/>
  <c r="AZ862" i="4" s="1"/>
  <c r="O941" i="4"/>
  <c r="R941" i="4" s="1"/>
  <c r="AG709" i="4"/>
  <c r="AX709" i="4" s="1"/>
  <c r="AG919" i="4"/>
  <c r="AX919" i="4" s="1"/>
  <c r="AK750" i="4"/>
  <c r="AN750" i="4" s="1"/>
  <c r="AY750" i="4" s="1"/>
  <c r="AM808" i="4"/>
  <c r="AN808" i="4" s="1"/>
  <c r="AM885" i="4"/>
  <c r="AN885" i="4" s="1"/>
  <c r="AT718" i="4"/>
  <c r="AU718" i="4" s="1"/>
  <c r="AM752" i="4"/>
  <c r="AN752" i="4" s="1"/>
  <c r="AT938" i="4"/>
  <c r="AU938" i="4" s="1"/>
  <c r="AR913" i="4"/>
  <c r="AT913" i="4"/>
  <c r="AM766" i="4"/>
  <c r="AK766" i="4"/>
  <c r="AK762" i="4"/>
  <c r="AM762" i="4"/>
  <c r="AN881" i="4"/>
  <c r="T881" i="4" s="1"/>
  <c r="AN910" i="4"/>
  <c r="AN945" i="4"/>
  <c r="AR944" i="4"/>
  <c r="AT944" i="4"/>
  <c r="AD740" i="4"/>
  <c r="AF740" i="4"/>
  <c r="AD946" i="4"/>
  <c r="AF946" i="4"/>
  <c r="AG914" i="4"/>
  <c r="AN946" i="4"/>
  <c r="AM928" i="4"/>
  <c r="AN928" i="4" s="1"/>
  <c r="AR823" i="4"/>
  <c r="AU823" i="4" s="1"/>
  <c r="AD823" i="4"/>
  <c r="AF823" i="4"/>
  <c r="AG739" i="4"/>
  <c r="AG735" i="4"/>
  <c r="AM724" i="4"/>
  <c r="AN724" i="4" s="1"/>
  <c r="AY724" i="4" s="1"/>
  <c r="AT750" i="4"/>
  <c r="AU750" i="4" s="1"/>
  <c r="AZ750" i="4" s="1"/>
  <c r="AT784" i="4"/>
  <c r="AU784" i="4" s="1"/>
  <c r="AT804" i="4"/>
  <c r="AU804" i="4" s="1"/>
  <c r="AU861" i="4"/>
  <c r="AZ861" i="4" s="1"/>
  <c r="AK773" i="4"/>
  <c r="AN773" i="4" s="1"/>
  <c r="AM661" i="4"/>
  <c r="AN661" i="4" s="1"/>
  <c r="AM792" i="4"/>
  <c r="AN792" i="4" s="1"/>
  <c r="AY792" i="4" s="1"/>
  <c r="AT824" i="4"/>
  <c r="AU824" i="4" s="1"/>
  <c r="AZ824" i="4" s="1"/>
  <c r="AT920" i="4"/>
  <c r="AU920" i="4" s="1"/>
  <c r="AZ920" i="4" s="1"/>
  <c r="AT787" i="4"/>
  <c r="AU787" i="4" s="1"/>
  <c r="AT654" i="4"/>
  <c r="AU654" i="4" s="1"/>
  <c r="AZ654" i="4" s="1"/>
  <c r="AM741" i="4"/>
  <c r="AN741" i="4" s="1"/>
  <c r="O896" i="4"/>
  <c r="AU822" i="4"/>
  <c r="AG893" i="4"/>
  <c r="AF898" i="4"/>
  <c r="AD898" i="4"/>
  <c r="AT882" i="4"/>
  <c r="AU882" i="4" s="1"/>
  <c r="AZ882" i="4" s="1"/>
  <c r="AG753" i="4"/>
  <c r="AZ879" i="4"/>
  <c r="P879" i="4"/>
  <c r="AG920" i="4"/>
  <c r="AX920" i="4" s="1"/>
  <c r="AZ672" i="4"/>
  <c r="AZ808" i="4"/>
  <c r="AZ947" i="4"/>
  <c r="P947" i="4"/>
  <c r="AZ939" i="4"/>
  <c r="P939" i="4"/>
  <c r="AX685" i="4"/>
  <c r="N921" i="4"/>
  <c r="Q921" i="4" s="1"/>
  <c r="AY826" i="4"/>
  <c r="AY830" i="4"/>
  <c r="AZ740" i="4"/>
  <c r="AM680" i="4"/>
  <c r="AK680" i="4"/>
  <c r="AG745" i="4"/>
  <c r="AZ664" i="4"/>
  <c r="AG906" i="4"/>
  <c r="S906" i="4" s="1"/>
  <c r="AM641" i="4"/>
  <c r="AN641" i="4" s="1"/>
  <c r="AK667" i="4"/>
  <c r="AM667" i="4"/>
  <c r="AZ871" i="4"/>
  <c r="P871" i="4"/>
  <c r="AG741" i="4"/>
  <c r="AU817" i="4"/>
  <c r="AZ817" i="4" s="1"/>
  <c r="AU771" i="4"/>
  <c r="AZ771" i="4" s="1"/>
  <c r="AG674" i="4"/>
  <c r="AG922" i="4"/>
  <c r="N922" i="4" s="1"/>
  <c r="Q922" i="4" s="1"/>
  <c r="AN715" i="4"/>
  <c r="AY929" i="4"/>
  <c r="O929" i="4"/>
  <c r="U929" i="4" s="1"/>
  <c r="T929" i="4"/>
  <c r="AG929" i="4"/>
  <c r="AX929" i="4" s="1"/>
  <c r="AG667" i="4"/>
  <c r="AG719" i="4"/>
  <c r="AX719" i="4" s="1"/>
  <c r="AG755" i="4"/>
  <c r="AK687" i="4"/>
  <c r="AN687" i="4" s="1"/>
  <c r="AR828" i="4"/>
  <c r="AU828" i="4" s="1"/>
  <c r="AT820" i="4"/>
  <c r="AU820" i="4" s="1"/>
  <c r="AN871" i="4"/>
  <c r="AM640" i="4"/>
  <c r="AN640" i="4" s="1"/>
  <c r="AT710" i="4"/>
  <c r="AU710" i="4" s="1"/>
  <c r="AY647" i="4"/>
  <c r="AM651" i="4"/>
  <c r="AK651" i="4"/>
  <c r="AN674" i="4"/>
  <c r="AF808" i="4"/>
  <c r="AD808" i="4"/>
  <c r="AF838" i="4"/>
  <c r="AD838" i="4"/>
  <c r="AR863" i="4"/>
  <c r="AT863" i="4"/>
  <c r="AR650" i="4"/>
  <c r="AT650" i="4"/>
  <c r="AT703" i="4"/>
  <c r="AU703" i="4" s="1"/>
  <c r="AT695" i="4"/>
  <c r="AU695" i="4" s="1"/>
  <c r="P684" i="4" s="1"/>
  <c r="AK785" i="4"/>
  <c r="AM785" i="4"/>
  <c r="AF834" i="4"/>
  <c r="AD834" i="4"/>
  <c r="AM876" i="4"/>
  <c r="AK876" i="4"/>
  <c r="AD933" i="4"/>
  <c r="AF933" i="4"/>
  <c r="AM802" i="4"/>
  <c r="AK802" i="4"/>
  <c r="AK710" i="4"/>
  <c r="AM710" i="4"/>
  <c r="AK747" i="4"/>
  <c r="AM747" i="4"/>
  <c r="AT776" i="4"/>
  <c r="AR776" i="4"/>
  <c r="AR803" i="4"/>
  <c r="AT803" i="4"/>
  <c r="AM938" i="4"/>
  <c r="AK938" i="4"/>
  <c r="AK931" i="4"/>
  <c r="AM931" i="4"/>
  <c r="AM797" i="4"/>
  <c r="AK797" i="4"/>
  <c r="AR855" i="4"/>
  <c r="AT855" i="4"/>
  <c r="AK704" i="4"/>
  <c r="AM704" i="4"/>
  <c r="AR856" i="4"/>
  <c r="AT856" i="4"/>
  <c r="AM919" i="4"/>
  <c r="AK919" i="4"/>
  <c r="AK850" i="4"/>
  <c r="AM850" i="4"/>
  <c r="AK858" i="4"/>
  <c r="AM858" i="4"/>
  <c r="AF794" i="4"/>
  <c r="AD794" i="4"/>
  <c r="AR768" i="4"/>
  <c r="AT768" i="4"/>
  <c r="AT785" i="4"/>
  <c r="AR785" i="4"/>
  <c r="AT849" i="4"/>
  <c r="AR849" i="4"/>
  <c r="AD938" i="4"/>
  <c r="AF938" i="4"/>
  <c r="AD802" i="4"/>
  <c r="AF802" i="4"/>
  <c r="AK893" i="4"/>
  <c r="AM893" i="4"/>
  <c r="AR707" i="4"/>
  <c r="AT707" i="4"/>
  <c r="AM749" i="4"/>
  <c r="AK749" i="4"/>
  <c r="AT709" i="4"/>
  <c r="AR709" i="4"/>
  <c r="AM912" i="4"/>
  <c r="AK912" i="4"/>
  <c r="AF663" i="4"/>
  <c r="AD663" i="4"/>
  <c r="AD726" i="4"/>
  <c r="AF726" i="4"/>
  <c r="AT671" i="4"/>
  <c r="AR671" i="4"/>
  <c r="AT934" i="4"/>
  <c r="AR934" i="4"/>
  <c r="AK854" i="4"/>
  <c r="AM854" i="4"/>
  <c r="AK867" i="4"/>
  <c r="AM867" i="4"/>
  <c r="AT936" i="4"/>
  <c r="AR936" i="4"/>
  <c r="AD717" i="4"/>
  <c r="AF717" i="4"/>
  <c r="AR761" i="4"/>
  <c r="AT761" i="4"/>
  <c r="AR797" i="4"/>
  <c r="AT797" i="4"/>
  <c r="AK755" i="4"/>
  <c r="AM755" i="4"/>
  <c r="AF911" i="4"/>
  <c r="AD911" i="4"/>
  <c r="AD762" i="4"/>
  <c r="AF762" i="4"/>
  <c r="AK743" i="4"/>
  <c r="AM743" i="4"/>
  <c r="AM775" i="4"/>
  <c r="AK775" i="4"/>
  <c r="AT836" i="4"/>
  <c r="AR836" i="4"/>
  <c r="AF900" i="4"/>
  <c r="AD900" i="4"/>
  <c r="AR850" i="4"/>
  <c r="AT850" i="4"/>
  <c r="AK652" i="4"/>
  <c r="AM652" i="4"/>
  <c r="AM742" i="4"/>
  <c r="AK742" i="4"/>
  <c r="AK746" i="4"/>
  <c r="AM746" i="4"/>
  <c r="AX765" i="4"/>
  <c r="AG934" i="4"/>
  <c r="AN865" i="4"/>
  <c r="AM940" i="4"/>
  <c r="AK940" i="4"/>
  <c r="AR657" i="4"/>
  <c r="AT657" i="4"/>
  <c r="AD879" i="4"/>
  <c r="AF879" i="4"/>
  <c r="AF769" i="4"/>
  <c r="AD769" i="4"/>
  <c r="AM849" i="4"/>
  <c r="AK849" i="4"/>
  <c r="AF888" i="4"/>
  <c r="AD888" i="4"/>
  <c r="AM908" i="4"/>
  <c r="AK908" i="4"/>
  <c r="AK825" i="4"/>
  <c r="AM825" i="4"/>
  <c r="AU935" i="4"/>
  <c r="AT656" i="4"/>
  <c r="AR656" i="4"/>
  <c r="AM739" i="4"/>
  <c r="AK739" i="4"/>
  <c r="AR893" i="4"/>
  <c r="AT893" i="4"/>
  <c r="AK709" i="4"/>
  <c r="AM709" i="4"/>
  <c r="AT663" i="4"/>
  <c r="AR663" i="4"/>
  <c r="AM700" i="4"/>
  <c r="AK700" i="4"/>
  <c r="AT809" i="4"/>
  <c r="AR809" i="4"/>
  <c r="AM886" i="4"/>
  <c r="AK886" i="4"/>
  <c r="AM884" i="4"/>
  <c r="AK884" i="4"/>
  <c r="AR945" i="4"/>
  <c r="AT945" i="4"/>
  <c r="AD720" i="4"/>
  <c r="AF720" i="4"/>
  <c r="AK763" i="4"/>
  <c r="AM763" i="4"/>
  <c r="AT881" i="4"/>
  <c r="AR881" i="4"/>
  <c r="AM659" i="4"/>
  <c r="AK659" i="4"/>
  <c r="AT729" i="4"/>
  <c r="AR729" i="4"/>
  <c r="AT859" i="4"/>
  <c r="AR859" i="4"/>
  <c r="AF850" i="4"/>
  <c r="AD850" i="4"/>
  <c r="AT830" i="4"/>
  <c r="AU830" i="4" s="1"/>
  <c r="AT714" i="4"/>
  <c r="AR714" i="4"/>
  <c r="AM767" i="4"/>
  <c r="AK767" i="4"/>
  <c r="AG760" i="4"/>
  <c r="AF870" i="4"/>
  <c r="AD870" i="4"/>
  <c r="AK904" i="4"/>
  <c r="AM904" i="4"/>
  <c r="AG827" i="4"/>
  <c r="AK794" i="4"/>
  <c r="AM794" i="4"/>
  <c r="AZ781" i="4"/>
  <c r="AM879" i="4"/>
  <c r="AN879" i="4" s="1"/>
  <c r="AR837" i="4"/>
  <c r="AT837" i="4"/>
  <c r="AT943" i="4"/>
  <c r="AR943" i="4"/>
  <c r="AT693" i="4"/>
  <c r="AR693" i="4"/>
  <c r="AK733" i="4"/>
  <c r="AM733" i="4"/>
  <c r="AR753" i="4"/>
  <c r="AT753" i="4"/>
  <c r="AM800" i="4"/>
  <c r="AK800" i="4"/>
  <c r="AM888" i="4"/>
  <c r="AK888" i="4"/>
  <c r="AM831" i="4"/>
  <c r="AK831" i="4"/>
  <c r="AT716" i="4"/>
  <c r="AR716" i="4"/>
  <c r="AR827" i="4"/>
  <c r="AT827" i="4"/>
  <c r="AM812" i="4"/>
  <c r="AK812" i="4"/>
  <c r="AM678" i="4"/>
  <c r="AK678" i="4"/>
  <c r="AM708" i="4"/>
  <c r="AK708" i="4"/>
  <c r="AK809" i="4"/>
  <c r="AM809" i="4"/>
  <c r="AR685" i="4"/>
  <c r="AT685" i="4"/>
  <c r="AN813" i="4"/>
  <c r="AT744" i="4"/>
  <c r="AR744" i="4"/>
  <c r="AT705" i="4"/>
  <c r="AR705" i="4"/>
  <c r="AT788" i="4"/>
  <c r="AR788" i="4"/>
  <c r="AT724" i="4"/>
  <c r="AR724" i="4"/>
  <c r="AD676" i="4"/>
  <c r="AF676" i="4"/>
  <c r="AM728" i="4"/>
  <c r="AK728" i="4"/>
  <c r="AM846" i="4"/>
  <c r="AK846" i="4"/>
  <c r="AD861" i="4"/>
  <c r="AF861" i="4"/>
  <c r="AR795" i="4"/>
  <c r="AT795" i="4"/>
  <c r="AK696" i="4"/>
  <c r="AM696" i="4"/>
  <c r="AK862" i="4"/>
  <c r="AM862" i="4"/>
  <c r="AR659" i="4"/>
  <c r="AT659" i="4"/>
  <c r="AT814" i="4"/>
  <c r="AR814" i="4"/>
  <c r="AM840" i="4"/>
  <c r="AK840" i="4"/>
  <c r="AF913" i="4"/>
  <c r="AD913" i="4"/>
  <c r="AK818" i="4"/>
  <c r="AM818" i="4"/>
  <c r="AF748" i="4"/>
  <c r="AD748" i="4"/>
  <c r="AM870" i="4"/>
  <c r="AK870" i="4"/>
  <c r="AG677" i="4"/>
  <c r="AG841" i="4"/>
  <c r="AT715" i="4"/>
  <c r="AR715" i="4"/>
  <c r="AR670" i="4"/>
  <c r="AT670" i="4"/>
  <c r="AR800" i="4"/>
  <c r="AT800" i="4"/>
  <c r="AF804" i="4"/>
  <c r="AD804" i="4"/>
  <c r="AT831" i="4"/>
  <c r="AR831" i="4"/>
  <c r="AK660" i="4"/>
  <c r="AM660" i="4"/>
  <c r="AT737" i="4"/>
  <c r="AR737" i="4"/>
  <c r="AK756" i="4"/>
  <c r="AM756" i="4"/>
  <c r="AK685" i="4"/>
  <c r="AM685" i="4"/>
  <c r="AF875" i="4"/>
  <c r="AD875" i="4"/>
  <c r="AK727" i="4"/>
  <c r="AM727" i="4"/>
  <c r="AD895" i="4"/>
  <c r="AF895" i="4"/>
  <c r="AK897" i="4"/>
  <c r="AM897" i="4"/>
  <c r="AD833" i="4"/>
  <c r="AF833" i="4"/>
  <c r="AR846" i="4"/>
  <c r="AT846" i="4"/>
  <c r="AK869" i="4"/>
  <c r="AM869" i="4"/>
  <c r="AK795" i="4"/>
  <c r="AM795" i="4"/>
  <c r="AF645" i="4"/>
  <c r="AD645" i="4"/>
  <c r="AD701" i="4"/>
  <c r="AF701" i="4"/>
  <c r="AR717" i="4"/>
  <c r="AT717" i="4"/>
  <c r="AK731" i="4"/>
  <c r="AM731" i="4"/>
  <c r="AF782" i="4"/>
  <c r="AD782" i="4"/>
  <c r="AU816" i="4"/>
  <c r="AT844" i="4"/>
  <c r="AR844" i="4"/>
  <c r="AD859" i="4"/>
  <c r="AF859" i="4"/>
  <c r="AM779" i="4"/>
  <c r="AK779" i="4"/>
  <c r="AM702" i="4"/>
  <c r="AK702" i="4"/>
  <c r="AD942" i="4"/>
  <c r="AF942" i="4"/>
  <c r="AT748" i="4"/>
  <c r="AR748" i="4"/>
  <c r="AR870" i="4"/>
  <c r="AT870" i="4"/>
  <c r="AG671" i="4"/>
  <c r="AN653" i="4"/>
  <c r="AT640" i="4"/>
  <c r="AR640" i="4"/>
  <c r="AF828" i="4"/>
  <c r="AG828" i="4" s="1"/>
  <c r="AG858" i="4"/>
  <c r="AX858" i="4" s="1"/>
  <c r="AR655" i="4"/>
  <c r="AU655" i="4" s="1"/>
  <c r="AU865" i="4"/>
  <c r="AZ865" i="4" s="1"/>
  <c r="AT924" i="4"/>
  <c r="AU924" i="4" s="1"/>
  <c r="AZ924" i="4" s="1"/>
  <c r="AM820" i="4"/>
  <c r="AN820" i="4" s="1"/>
  <c r="AM828" i="4"/>
  <c r="AN828" i="4" s="1"/>
  <c r="P931" i="4"/>
  <c r="AM657" i="4"/>
  <c r="AN657" i="4" s="1"/>
  <c r="AM706" i="4"/>
  <c r="AN706" i="4" s="1"/>
  <c r="AT679" i="4"/>
  <c r="AU679" i="4" s="1"/>
  <c r="AD647" i="4"/>
  <c r="AF647" i="4"/>
  <c r="AY882" i="4"/>
  <c r="T882" i="4"/>
  <c r="AM713" i="4"/>
  <c r="AN713" i="4" s="1"/>
  <c r="AM757" i="4"/>
  <c r="AN757" i="4" s="1"/>
  <c r="AT700" i="4"/>
  <c r="AU700" i="4" s="1"/>
  <c r="AM934" i="4"/>
  <c r="AN934" i="4" s="1"/>
  <c r="AM679" i="4"/>
  <c r="AK679" i="4"/>
  <c r="AR736" i="4"/>
  <c r="AT736" i="4"/>
  <c r="AM821" i="4"/>
  <c r="AK821" i="4"/>
  <c r="AK834" i="4"/>
  <c r="AM834" i="4"/>
  <c r="AR829" i="4"/>
  <c r="AT829" i="4"/>
  <c r="AM892" i="4"/>
  <c r="AK892" i="4"/>
  <c r="AT793" i="4"/>
  <c r="AR793" i="4"/>
  <c r="AD831" i="4"/>
  <c r="AF831" i="4"/>
  <c r="AZ838" i="4"/>
  <c r="AK725" i="4"/>
  <c r="AM725" i="4"/>
  <c r="AR839" i="4"/>
  <c r="AT839" i="4"/>
  <c r="AR660" i="4"/>
  <c r="AT660" i="4"/>
  <c r="AK666" i="4"/>
  <c r="AM666" i="4"/>
  <c r="AM832" i="4"/>
  <c r="AK832" i="4"/>
  <c r="AK639" i="4"/>
  <c r="AM639" i="4"/>
  <c r="AK681" i="4"/>
  <c r="AM681" i="4"/>
  <c r="AM695" i="4"/>
  <c r="AK695" i="4"/>
  <c r="AT756" i="4"/>
  <c r="AR756" i="4"/>
  <c r="AR644" i="4"/>
  <c r="AT644" i="4"/>
  <c r="AT889" i="4"/>
  <c r="AR889" i="4"/>
  <c r="AR727" i="4"/>
  <c r="AT727" i="4"/>
  <c r="AT801" i="4"/>
  <c r="AU801" i="4" s="1"/>
  <c r="AR658" i="4"/>
  <c r="AT658" i="4"/>
  <c r="AR765" i="4"/>
  <c r="AT765" i="4"/>
  <c r="AT833" i="4"/>
  <c r="AR833" i="4"/>
  <c r="AD846" i="4"/>
  <c r="AF846" i="4"/>
  <c r="AR869" i="4"/>
  <c r="AT869" i="4"/>
  <c r="AT752" i="4"/>
  <c r="AR752" i="4"/>
  <c r="AK751" i="4"/>
  <c r="AM751" i="4"/>
  <c r="AK790" i="4"/>
  <c r="AM790" i="4"/>
  <c r="AT873" i="4"/>
  <c r="AR873" i="4"/>
  <c r="AK718" i="4"/>
  <c r="AM718" i="4"/>
  <c r="AR731" i="4"/>
  <c r="AT731" i="4"/>
  <c r="AD754" i="4"/>
  <c r="AF754" i="4"/>
  <c r="AM816" i="4"/>
  <c r="AK816" i="4"/>
  <c r="AT891" i="4"/>
  <c r="AR891" i="4"/>
  <c r="AD646" i="4"/>
  <c r="AF646" i="4"/>
  <c r="AM916" i="4"/>
  <c r="AK916" i="4"/>
  <c r="AD779" i="4"/>
  <c r="AF779" i="4"/>
  <c r="AT818" i="4"/>
  <c r="AR818" i="4"/>
  <c r="AT764" i="4"/>
  <c r="AR764" i="4"/>
  <c r="AR925" i="4"/>
  <c r="AT925" i="4"/>
  <c r="AK923" i="4"/>
  <c r="AM923" i="4"/>
  <c r="AD787" i="4"/>
  <c r="AF787" i="4"/>
  <c r="AG789" i="4"/>
  <c r="AM774" i="4"/>
  <c r="AN774" i="4" s="1"/>
  <c r="AM744" i="4"/>
  <c r="AN744" i="4" s="1"/>
  <c r="AM690" i="4"/>
  <c r="AN690" i="4" s="1"/>
  <c r="AY662" i="4"/>
  <c r="AT908" i="4"/>
  <c r="AU908" i="4" s="1"/>
  <c r="AT774" i="4"/>
  <c r="AU774" i="4" s="1"/>
  <c r="AK711" i="4"/>
  <c r="AM711" i="4"/>
  <c r="AT852" i="4"/>
  <c r="AR852" i="4"/>
  <c r="AM721" i="4"/>
  <c r="AN721" i="4" s="1"/>
  <c r="AT648" i="4"/>
  <c r="AR648" i="4"/>
  <c r="AT697" i="4"/>
  <c r="AR697" i="4"/>
  <c r="AM863" i="4"/>
  <c r="AK863" i="4"/>
  <c r="AD829" i="4"/>
  <c r="AF829" i="4"/>
  <c r="AT892" i="4"/>
  <c r="AR892" i="4"/>
  <c r="AR819" i="4"/>
  <c r="AT819" i="4"/>
  <c r="AK914" i="4"/>
  <c r="AM914" i="4"/>
  <c r="AK873" i="4"/>
  <c r="AM873" i="4"/>
  <c r="AM839" i="4"/>
  <c r="AK839" i="4"/>
  <c r="AK682" i="4"/>
  <c r="AM682" i="4"/>
  <c r="AT810" i="4"/>
  <c r="AR810" i="4"/>
  <c r="AR878" i="4"/>
  <c r="AT878" i="4"/>
  <c r="AT772" i="4"/>
  <c r="AR772" i="4"/>
  <c r="AT901" i="4"/>
  <c r="AR901" i="4"/>
  <c r="AT760" i="4"/>
  <c r="AR760" i="4"/>
  <c r="AT907" i="4"/>
  <c r="AR907" i="4"/>
  <c r="AR673" i="4"/>
  <c r="AT673" i="4"/>
  <c r="AT786" i="4"/>
  <c r="AR786" i="4"/>
  <c r="AT769" i="4"/>
  <c r="AR769" i="4"/>
  <c r="AM922" i="4"/>
  <c r="AN922" i="4" s="1"/>
  <c r="AM770" i="4"/>
  <c r="AK770" i="4"/>
  <c r="AT780" i="4"/>
  <c r="AR780" i="4"/>
  <c r="AF872" i="4"/>
  <c r="AD872" i="4"/>
  <c r="AR790" i="4"/>
  <c r="AT790" i="4"/>
  <c r="AT811" i="4"/>
  <c r="AU811" i="4" s="1"/>
  <c r="AT909" i="4"/>
  <c r="AR909" i="4"/>
  <c r="AK645" i="4"/>
  <c r="AM645" i="4"/>
  <c r="AM691" i="4"/>
  <c r="AK691" i="4"/>
  <c r="AR738" i="4"/>
  <c r="AT738" i="4"/>
  <c r="AD816" i="4"/>
  <c r="AF816" i="4"/>
  <c r="AG852" i="4"/>
  <c r="AM864" i="4"/>
  <c r="AK864" i="4"/>
  <c r="AM719" i="4"/>
  <c r="AK719" i="4"/>
  <c r="AR916" i="4"/>
  <c r="AT916" i="4"/>
  <c r="AM771" i="4"/>
  <c r="AK771" i="4"/>
  <c r="O882" i="4"/>
  <c r="AT923" i="4"/>
  <c r="AR923" i="4"/>
  <c r="AT825" i="4"/>
  <c r="AU825" i="4" s="1"/>
  <c r="AM784" i="4"/>
  <c r="AN784" i="4" s="1"/>
  <c r="AG706" i="4"/>
  <c r="P903" i="4"/>
  <c r="AG874" i="4"/>
  <c r="S874" i="4" s="1"/>
  <c r="S941" i="4"/>
  <c r="AR706" i="4"/>
  <c r="AU706" i="4" s="1"/>
  <c r="AZ706" i="4" s="1"/>
  <c r="AM799" i="4"/>
  <c r="AN799" i="4" s="1"/>
  <c r="AY799" i="4" s="1"/>
  <c r="AT857" i="4"/>
  <c r="AU857" i="4" s="1"/>
  <c r="AM760" i="4"/>
  <c r="AN760" i="4" s="1"/>
  <c r="AT845" i="4"/>
  <c r="AU845" i="4" s="1"/>
  <c r="AZ845" i="4" s="1"/>
  <c r="AU875" i="4"/>
  <c r="AZ875" i="4" s="1"/>
  <c r="AM669" i="4"/>
  <c r="AN669" i="4" s="1"/>
  <c r="AT754" i="4"/>
  <c r="AU754" i="4" s="1"/>
  <c r="AY697" i="4"/>
  <c r="AT946" i="4"/>
  <c r="AU946" i="4" s="1"/>
  <c r="AT911" i="4"/>
  <c r="AU911" i="4" s="1"/>
  <c r="AY748" i="4"/>
  <c r="AM689" i="4"/>
  <c r="AK689" i="4"/>
  <c r="AM838" i="4"/>
  <c r="AK838" i="4"/>
  <c r="AM729" i="4"/>
  <c r="AN729" i="4" s="1"/>
  <c r="AR843" i="4"/>
  <c r="AT843" i="4"/>
  <c r="AM765" i="4"/>
  <c r="AN765" i="4" s="1"/>
  <c r="AT675" i="4"/>
  <c r="AU675" i="4" s="1"/>
  <c r="AR649" i="4"/>
  <c r="AT649" i="4"/>
  <c r="AK688" i="4"/>
  <c r="AM688" i="4"/>
  <c r="AF810" i="4"/>
  <c r="AD810" i="4"/>
  <c r="AR853" i="4"/>
  <c r="AT853" i="4"/>
  <c r="AM732" i="4"/>
  <c r="AK732" i="4"/>
  <c r="AK880" i="4"/>
  <c r="AM880" i="4"/>
  <c r="AM654" i="4"/>
  <c r="AK654" i="4"/>
  <c r="AK895" i="4"/>
  <c r="AM895" i="4"/>
  <c r="AD668" i="4"/>
  <c r="AF668" i="4"/>
  <c r="AD681" i="4"/>
  <c r="AF681" i="4"/>
  <c r="AK772" i="4"/>
  <c r="AM772" i="4"/>
  <c r="AT842" i="4"/>
  <c r="AR842" i="4"/>
  <c r="AK776" i="4"/>
  <c r="AM776" i="4"/>
  <c r="AF907" i="4"/>
  <c r="AD907" i="4"/>
  <c r="AM673" i="4"/>
  <c r="AK673" i="4"/>
  <c r="AM769" i="4"/>
  <c r="AK769" i="4"/>
  <c r="AM847" i="4"/>
  <c r="AK847" i="4"/>
  <c r="AM926" i="4"/>
  <c r="AK926" i="4"/>
  <c r="AD704" i="4"/>
  <c r="AF704" i="4"/>
  <c r="AM783" i="4"/>
  <c r="AK783" i="4"/>
  <c r="AF791" i="4"/>
  <c r="AD791" i="4"/>
  <c r="AF881" i="4"/>
  <c r="AD881" i="4"/>
  <c r="AT905" i="4"/>
  <c r="AR905" i="4"/>
  <c r="AU926" i="4"/>
  <c r="AD718" i="4"/>
  <c r="AF718" i="4"/>
  <c r="AM759" i="4"/>
  <c r="AK759" i="4"/>
  <c r="AM856" i="4"/>
  <c r="AK856" i="4"/>
  <c r="AK872" i="4"/>
  <c r="AM872" i="4"/>
  <c r="AU899" i="4"/>
  <c r="AM817" i="4"/>
  <c r="AK817" i="4"/>
  <c r="AF891" i="4"/>
  <c r="AD891" i="4"/>
  <c r="AG752" i="4"/>
  <c r="AG725" i="4"/>
  <c r="AG744" i="4"/>
  <c r="AF868" i="4"/>
  <c r="AD868" i="4"/>
  <c r="AD923" i="4"/>
  <c r="AF923" i="4"/>
  <c r="AY829" i="4"/>
  <c r="AZ890" i="4"/>
  <c r="P890" i="4"/>
  <c r="AZ918" i="4"/>
  <c r="P918" i="4"/>
  <c r="AY844" i="4"/>
  <c r="O844" i="4"/>
  <c r="U844" i="4" s="1"/>
  <c r="T844" i="4"/>
  <c r="AY943" i="4"/>
  <c r="O943" i="4"/>
  <c r="U943" i="4" s="1"/>
  <c r="T943" i="4"/>
  <c r="AY918" i="4"/>
  <c r="O918" i="4"/>
  <c r="T918" i="4"/>
  <c r="P874" i="4"/>
  <c r="AZ874" i="4"/>
  <c r="AX732" i="4"/>
  <c r="O903" i="4"/>
  <c r="AN878" i="4"/>
  <c r="AN944" i="4"/>
  <c r="P932" i="4"/>
  <c r="AZ932" i="4"/>
  <c r="AY907" i="4"/>
  <c r="O907" i="4"/>
  <c r="T907" i="4"/>
  <c r="T868" i="4"/>
  <c r="AZ904" i="4"/>
  <c r="P904" i="4"/>
  <c r="AY805" i="4"/>
  <c r="AZ807" i="4"/>
  <c r="AN835" i="4"/>
  <c r="AU928" i="4"/>
  <c r="AZ906" i="4"/>
  <c r="P906" i="4"/>
  <c r="AZ692" i="4"/>
  <c r="AY798" i="4"/>
  <c r="AY925" i="4"/>
  <c r="O925" i="4"/>
  <c r="T925" i="4"/>
  <c r="S716" i="4"/>
  <c r="AY909" i="4"/>
  <c r="O909" i="4"/>
  <c r="AZ930" i="4"/>
  <c r="P930" i="4"/>
  <c r="AX716" i="4"/>
  <c r="AZ884" i="4"/>
  <c r="P884" i="4"/>
  <c r="AN875" i="4"/>
  <c r="AU912" i="4"/>
  <c r="AD707" i="4"/>
  <c r="AF707" i="4"/>
  <c r="AF665" i="4"/>
  <c r="AD665" i="4"/>
  <c r="AD705" i="4"/>
  <c r="AF705" i="4"/>
  <c r="AF683" i="4"/>
  <c r="AD683" i="4"/>
  <c r="AF832" i="4"/>
  <c r="AD832" i="4"/>
  <c r="AF812" i="4"/>
  <c r="AD812" i="4"/>
  <c r="AF672" i="4"/>
  <c r="AD672" i="4"/>
  <c r="AF678" i="4"/>
  <c r="AD678" i="4"/>
  <c r="AD780" i="4"/>
  <c r="AF780" i="4"/>
  <c r="AF809" i="4"/>
  <c r="AD809" i="4"/>
  <c r="AD887" i="4"/>
  <c r="AF887" i="4"/>
  <c r="AF660" i="4"/>
  <c r="AD660" i="4"/>
  <c r="AF796" i="4"/>
  <c r="AD796" i="4"/>
  <c r="AF664" i="4"/>
  <c r="AD664" i="4"/>
  <c r="AF703" i="4"/>
  <c r="AD703" i="4"/>
  <c r="AF662" i="4"/>
  <c r="AD662" i="4"/>
  <c r="AD702" i="4"/>
  <c r="AF702" i="4"/>
  <c r="AD644" i="4"/>
  <c r="AF644" i="4"/>
  <c r="AD759" i="4"/>
  <c r="AF759" i="4"/>
  <c r="AF756" i="4"/>
  <c r="AD756" i="4"/>
  <c r="AF824" i="4"/>
  <c r="AD824" i="4"/>
  <c r="AF713" i="4"/>
  <c r="AD713" i="4"/>
  <c r="AF912" i="4"/>
  <c r="AD912" i="4"/>
  <c r="AF844" i="4"/>
  <c r="AD844" i="4"/>
  <c r="AD764" i="4"/>
  <c r="AF764" i="4"/>
  <c r="AF867" i="4"/>
  <c r="AD867" i="4"/>
  <c r="AF851" i="4"/>
  <c r="AD851" i="4"/>
  <c r="AD926" i="4"/>
  <c r="AF926" i="4"/>
  <c r="AF892" i="4"/>
  <c r="AD892" i="4"/>
  <c r="AD814" i="4"/>
  <c r="AF814" i="4"/>
  <c r="AD784" i="4"/>
  <c r="AF784" i="4"/>
  <c r="AD835" i="4"/>
  <c r="AF835" i="4"/>
  <c r="AF821" i="4"/>
  <c r="AD821" i="4"/>
  <c r="AD853" i="4"/>
  <c r="AF853" i="4"/>
  <c r="AD903" i="4"/>
  <c r="AF903" i="4"/>
  <c r="AF817" i="4"/>
  <c r="AD817" i="4"/>
  <c r="AD894" i="4"/>
  <c r="AF894" i="4"/>
  <c r="AD849" i="4"/>
  <c r="AF849" i="4"/>
  <c r="AF860" i="4"/>
  <c r="AD860" i="4"/>
  <c r="AF924" i="4"/>
  <c r="AD924" i="4"/>
  <c r="AD917" i="4"/>
  <c r="AF917" i="4"/>
  <c r="AF932" i="4"/>
  <c r="AD932" i="4"/>
  <c r="AD885" i="4"/>
  <c r="AF885" i="4"/>
  <c r="AD723" i="4"/>
  <c r="AF723" i="4"/>
  <c r="AD743" i="4"/>
  <c r="AF743" i="4"/>
  <c r="AD843" i="4"/>
  <c r="AF843" i="4"/>
  <c r="AF928" i="4"/>
  <c r="AD928" i="4"/>
  <c r="AD901" i="4"/>
  <c r="AF901" i="4"/>
  <c r="AF864" i="4"/>
  <c r="AD864" i="4"/>
  <c r="AD910" i="4"/>
  <c r="AF910" i="4"/>
  <c r="AF785" i="4"/>
  <c r="AD785" i="4"/>
  <c r="AD640" i="4"/>
  <c r="AF640" i="4"/>
  <c r="AF682" i="4"/>
  <c r="AD682" i="4"/>
  <c r="AF659" i="4"/>
  <c r="AD659" i="4"/>
  <c r="AD655" i="4"/>
  <c r="AF655" i="4"/>
  <c r="AD772" i="4"/>
  <c r="AF772" i="4"/>
  <c r="AD652" i="4"/>
  <c r="AF652" i="4"/>
  <c r="AD696" i="4"/>
  <c r="AF696" i="4"/>
  <c r="AF758" i="4"/>
  <c r="AD758" i="4"/>
  <c r="AD788" i="4"/>
  <c r="AF788" i="4"/>
  <c r="AD746" i="4"/>
  <c r="AF746" i="4"/>
  <c r="AF830" i="4"/>
  <c r="AD830" i="4"/>
  <c r="AF915" i="4"/>
  <c r="AD915" i="4"/>
  <c r="AD871" i="4"/>
  <c r="AF871" i="4"/>
  <c r="AD939" i="4"/>
  <c r="AF939" i="4"/>
  <c r="AD935" i="4"/>
  <c r="AF935" i="4"/>
  <c r="AD819" i="4"/>
  <c r="AF819" i="4"/>
  <c r="AD855" i="4"/>
  <c r="AF855" i="4"/>
  <c r="AD766" i="4"/>
  <c r="AF766" i="4"/>
  <c r="AD869" i="4"/>
  <c r="AF869" i="4"/>
  <c r="AF670" i="4"/>
  <c r="AD670" i="4"/>
  <c r="AD643" i="4"/>
  <c r="AF643" i="4"/>
  <c r="AD715" i="4"/>
  <c r="AF715" i="4"/>
  <c r="AD710" i="4"/>
  <c r="AF710" i="4"/>
  <c r="AF880" i="4"/>
  <c r="AD880" i="4"/>
  <c r="AF777" i="4"/>
  <c r="AD777" i="4"/>
  <c r="AD943" i="4"/>
  <c r="AF943" i="4"/>
  <c r="AF876" i="4"/>
  <c r="AD876" i="4"/>
  <c r="AD878" i="4"/>
  <c r="AF878" i="4"/>
  <c r="AF669" i="4"/>
  <c r="AD669" i="4"/>
  <c r="AF673" i="4"/>
  <c r="AD673" i="4"/>
  <c r="AD798" i="4"/>
  <c r="AF798" i="4"/>
  <c r="AD807" i="4"/>
  <c r="AF807" i="4"/>
  <c r="AD947" i="4"/>
  <c r="AF947" i="4"/>
  <c r="AF657" i="4"/>
  <c r="AD657" i="4"/>
  <c r="AD648" i="4"/>
  <c r="AF648" i="4"/>
  <c r="AF656" i="4"/>
  <c r="AD656" i="4"/>
  <c r="AF661" i="4"/>
  <c r="AD661" i="4"/>
  <c r="AD731" i="4"/>
  <c r="AF731" i="4"/>
  <c r="AD839" i="4"/>
  <c r="AF839" i="4"/>
  <c r="AD931" i="4"/>
  <c r="AF931" i="4"/>
  <c r="AF908" i="4"/>
  <c r="AD908" i="4"/>
  <c r="AF679" i="4"/>
  <c r="AD679" i="4"/>
  <c r="AF815" i="4"/>
  <c r="AD815" i="4"/>
  <c r="AD792" i="4"/>
  <c r="AF792" i="4"/>
  <c r="AF805" i="4"/>
  <c r="AD805" i="4"/>
  <c r="AD776" i="4"/>
  <c r="AF776" i="4"/>
  <c r="AD826" i="4"/>
  <c r="AF826" i="4"/>
  <c r="AD686" i="4"/>
  <c r="AF686" i="4"/>
  <c r="AF688" i="4"/>
  <c r="AD688" i="4"/>
  <c r="AD651" i="4"/>
  <c r="AF651" i="4"/>
  <c r="AD747" i="4"/>
  <c r="AF747" i="4"/>
  <c r="AD695" i="4"/>
  <c r="AF695" i="4"/>
  <c r="AD847" i="4"/>
  <c r="AF847" i="4"/>
  <c r="AF793" i="4"/>
  <c r="AD793" i="4"/>
  <c r="AD771" i="4"/>
  <c r="AF771" i="4"/>
  <c r="AF795" i="4"/>
  <c r="AD795" i="4"/>
  <c r="AF936" i="4"/>
  <c r="AD936" i="4"/>
  <c r="AF896" i="4"/>
  <c r="AD896" i="4"/>
  <c r="AD862" i="4"/>
  <c r="AF862" i="4"/>
  <c r="AD742" i="4"/>
  <c r="AF742" i="4"/>
  <c r="AF883" i="4"/>
  <c r="AD883" i="4"/>
  <c r="AF899" i="4"/>
  <c r="AD899" i="4"/>
  <c r="BG22" i="3"/>
  <c r="BF22" i="3"/>
  <c r="BD22" i="3"/>
  <c r="BC22" i="3"/>
  <c r="BA22" i="3"/>
  <c r="AZ22" i="3"/>
  <c r="AX22" i="3"/>
  <c r="AW22" i="3"/>
  <c r="AU22" i="3"/>
  <c r="AT22" i="3"/>
  <c r="BG23" i="2"/>
  <c r="BF23" i="2"/>
  <c r="BD23" i="2"/>
  <c r="BC23" i="2"/>
  <c r="BA23" i="2"/>
  <c r="AZ23" i="2"/>
  <c r="AX23" i="2"/>
  <c r="AW23" i="2"/>
  <c r="AU23" i="2"/>
  <c r="AT23" i="2"/>
  <c r="BG651" i="1"/>
  <c r="BF651" i="1"/>
  <c r="BD651" i="1"/>
  <c r="BC651" i="1"/>
  <c r="BA651" i="1"/>
  <c r="AZ651" i="1"/>
  <c r="AX651" i="1"/>
  <c r="AW651" i="1"/>
  <c r="AU651" i="1"/>
  <c r="AT651" i="1"/>
  <c r="BG650" i="1"/>
  <c r="BF650" i="1"/>
  <c r="BD650" i="1"/>
  <c r="BC650" i="1"/>
  <c r="BA650" i="1"/>
  <c r="AZ650" i="1"/>
  <c r="AX650" i="1"/>
  <c r="AW650" i="1"/>
  <c r="AU650" i="1"/>
  <c r="AT650" i="1"/>
  <c r="BG649" i="1"/>
  <c r="BF649" i="1"/>
  <c r="BD649" i="1"/>
  <c r="BC649" i="1"/>
  <c r="BA649" i="1"/>
  <c r="AZ649" i="1"/>
  <c r="AX649" i="1"/>
  <c r="AW649" i="1"/>
  <c r="AU649" i="1"/>
  <c r="AT649" i="1"/>
  <c r="BG648" i="1"/>
  <c r="BF648" i="1"/>
  <c r="BD648" i="1"/>
  <c r="BC648" i="1"/>
  <c r="BA648" i="1"/>
  <c r="AZ648" i="1"/>
  <c r="AX648" i="1"/>
  <c r="AW648" i="1"/>
  <c r="AU648" i="1"/>
  <c r="AT648" i="1"/>
  <c r="BG647" i="1"/>
  <c r="BF647" i="1"/>
  <c r="BD647" i="1"/>
  <c r="BC647" i="1"/>
  <c r="BA647" i="1"/>
  <c r="AZ647" i="1"/>
  <c r="AX647" i="1"/>
  <c r="AW647" i="1"/>
  <c r="AU647" i="1"/>
  <c r="AT647" i="1"/>
  <c r="BG646" i="1"/>
  <c r="BF646" i="1"/>
  <c r="BD646" i="1"/>
  <c r="BC646" i="1"/>
  <c r="BA646" i="1"/>
  <c r="AZ646" i="1"/>
  <c r="AX646" i="1"/>
  <c r="AW646" i="1"/>
  <c r="AU646" i="1"/>
  <c r="AT646" i="1"/>
  <c r="BG645" i="1"/>
  <c r="BF645" i="1"/>
  <c r="BD645" i="1"/>
  <c r="BC645" i="1"/>
  <c r="BA645" i="1"/>
  <c r="AZ645" i="1"/>
  <c r="AX645" i="1"/>
  <c r="AW645" i="1"/>
  <c r="AU645" i="1"/>
  <c r="AT645" i="1"/>
  <c r="BG644" i="1"/>
  <c r="BF644" i="1"/>
  <c r="BD644" i="1"/>
  <c r="BC644" i="1"/>
  <c r="BA644" i="1"/>
  <c r="AZ644" i="1"/>
  <c r="AX644" i="1"/>
  <c r="AW644" i="1"/>
  <c r="AU644" i="1"/>
  <c r="AT644" i="1"/>
  <c r="BG643" i="1"/>
  <c r="BF643" i="1"/>
  <c r="BD643" i="1"/>
  <c r="BC643" i="1"/>
  <c r="BA643" i="1"/>
  <c r="AZ643" i="1"/>
  <c r="AX643" i="1"/>
  <c r="AW643" i="1"/>
  <c r="AU643" i="1"/>
  <c r="AT643" i="1"/>
  <c r="BG642" i="1"/>
  <c r="BF642" i="1"/>
  <c r="BD642" i="1"/>
  <c r="BC642" i="1"/>
  <c r="BA642" i="1"/>
  <c r="AZ642" i="1"/>
  <c r="AX642" i="1"/>
  <c r="AW642" i="1"/>
  <c r="AU642" i="1"/>
  <c r="AT642" i="1"/>
  <c r="BG641" i="1"/>
  <c r="BF641" i="1"/>
  <c r="BD641" i="1"/>
  <c r="BC641" i="1"/>
  <c r="BA641" i="1"/>
  <c r="AZ641" i="1"/>
  <c r="AX641" i="1"/>
  <c r="AW641" i="1"/>
  <c r="AU641" i="1"/>
  <c r="AT641" i="1"/>
  <c r="BG640" i="1"/>
  <c r="BF640" i="1"/>
  <c r="BD640" i="1"/>
  <c r="BC640" i="1"/>
  <c r="BA640" i="1"/>
  <c r="AZ640" i="1"/>
  <c r="AX640" i="1"/>
  <c r="AW640" i="1"/>
  <c r="AU640" i="1"/>
  <c r="AT640" i="1"/>
  <c r="BG639" i="1"/>
  <c r="BF639" i="1"/>
  <c r="BD639" i="1"/>
  <c r="BC639" i="1"/>
  <c r="BA639" i="1"/>
  <c r="AZ639" i="1"/>
  <c r="AX639" i="1"/>
  <c r="AW639" i="1"/>
  <c r="AU639" i="1"/>
  <c r="AT639" i="1"/>
  <c r="BG638" i="1"/>
  <c r="BF638" i="1"/>
  <c r="BD638" i="1"/>
  <c r="BC638" i="1"/>
  <c r="BA638" i="1"/>
  <c r="AZ638" i="1"/>
  <c r="AX638" i="1"/>
  <c r="AW638" i="1"/>
  <c r="AU638" i="1"/>
  <c r="AT638" i="1"/>
  <c r="BG637" i="1"/>
  <c r="BF637" i="1"/>
  <c r="BD637" i="1"/>
  <c r="BC637" i="1"/>
  <c r="BA637" i="1"/>
  <c r="AZ637" i="1"/>
  <c r="AX637" i="1"/>
  <c r="AW637" i="1"/>
  <c r="AU637" i="1"/>
  <c r="AT637" i="1"/>
  <c r="BG636" i="1"/>
  <c r="BF636" i="1"/>
  <c r="BD636" i="1"/>
  <c r="BC636" i="1"/>
  <c r="BA636" i="1"/>
  <c r="AZ636" i="1"/>
  <c r="AX636" i="1"/>
  <c r="AW636" i="1"/>
  <c r="AU636" i="1"/>
  <c r="AT636" i="1"/>
  <c r="BG635" i="1"/>
  <c r="BF635" i="1"/>
  <c r="BD635" i="1"/>
  <c r="BC635" i="1"/>
  <c r="BA635" i="1"/>
  <c r="AZ635" i="1"/>
  <c r="AX635" i="1"/>
  <c r="AW635" i="1"/>
  <c r="AU635" i="1"/>
  <c r="AT635" i="1"/>
  <c r="BG634" i="1"/>
  <c r="BF634" i="1"/>
  <c r="BD634" i="1"/>
  <c r="BC634" i="1"/>
  <c r="BA634" i="1"/>
  <c r="AZ634" i="1"/>
  <c r="AX634" i="1"/>
  <c r="AW634" i="1"/>
  <c r="AU634" i="1"/>
  <c r="AT634" i="1"/>
  <c r="BG633" i="1"/>
  <c r="BF633" i="1"/>
  <c r="BD633" i="1"/>
  <c r="BC633" i="1"/>
  <c r="BA633" i="1"/>
  <c r="AZ633" i="1"/>
  <c r="AX633" i="1"/>
  <c r="AW633" i="1"/>
  <c r="AU633" i="1"/>
  <c r="AT633" i="1"/>
  <c r="BG632" i="1"/>
  <c r="BF632" i="1"/>
  <c r="BD632" i="1"/>
  <c r="BC632" i="1"/>
  <c r="BA632" i="1"/>
  <c r="AZ632" i="1"/>
  <c r="AX632" i="1"/>
  <c r="AW632" i="1"/>
  <c r="AU632" i="1"/>
  <c r="AT632" i="1"/>
  <c r="BG631" i="1"/>
  <c r="BF631" i="1"/>
  <c r="BD631" i="1"/>
  <c r="BC631" i="1"/>
  <c r="BA631" i="1"/>
  <c r="AZ631" i="1"/>
  <c r="AX631" i="1"/>
  <c r="AW631" i="1"/>
  <c r="AU631" i="1"/>
  <c r="AT631" i="1"/>
  <c r="BG630" i="1"/>
  <c r="BF630" i="1"/>
  <c r="BD630" i="1"/>
  <c r="BC630" i="1"/>
  <c r="BA630" i="1"/>
  <c r="AZ630" i="1"/>
  <c r="AX630" i="1"/>
  <c r="AW630" i="1"/>
  <c r="AU630" i="1"/>
  <c r="AT630" i="1"/>
  <c r="BG629" i="1"/>
  <c r="BF629" i="1"/>
  <c r="BD629" i="1"/>
  <c r="BC629" i="1"/>
  <c r="BA629" i="1"/>
  <c r="AZ629" i="1"/>
  <c r="AX629" i="1"/>
  <c r="AW629" i="1"/>
  <c r="AU629" i="1"/>
  <c r="AT629" i="1"/>
  <c r="BG628" i="1"/>
  <c r="BF628" i="1"/>
  <c r="BD628" i="1"/>
  <c r="BC628" i="1"/>
  <c r="BA628" i="1"/>
  <c r="AZ628" i="1"/>
  <c r="AX628" i="1"/>
  <c r="AW628" i="1"/>
  <c r="AU628" i="1"/>
  <c r="AT628" i="1"/>
  <c r="BG627" i="1"/>
  <c r="BF627" i="1"/>
  <c r="BD627" i="1"/>
  <c r="BC627" i="1"/>
  <c r="BA627" i="1"/>
  <c r="AZ627" i="1"/>
  <c r="AX627" i="1"/>
  <c r="AW627" i="1"/>
  <c r="AU627" i="1"/>
  <c r="AT627" i="1"/>
  <c r="BG626" i="1"/>
  <c r="BF626" i="1"/>
  <c r="BD626" i="1"/>
  <c r="BC626" i="1"/>
  <c r="BA626" i="1"/>
  <c r="AZ626" i="1"/>
  <c r="AX626" i="1"/>
  <c r="AW626" i="1"/>
  <c r="AU626" i="1"/>
  <c r="AT626" i="1"/>
  <c r="BG625" i="1"/>
  <c r="BF625" i="1"/>
  <c r="BD625" i="1"/>
  <c r="BC625" i="1"/>
  <c r="BA625" i="1"/>
  <c r="AZ625" i="1"/>
  <c r="AX625" i="1"/>
  <c r="AW625" i="1"/>
  <c r="AU625" i="1"/>
  <c r="AT625" i="1"/>
  <c r="BG624" i="1"/>
  <c r="BF624" i="1"/>
  <c r="BD624" i="1"/>
  <c r="BC624" i="1"/>
  <c r="BA624" i="1"/>
  <c r="AZ624" i="1"/>
  <c r="AX624" i="1"/>
  <c r="AW624" i="1"/>
  <c r="AU624" i="1"/>
  <c r="AT624" i="1"/>
  <c r="O868" i="4" l="1"/>
  <c r="AU881" i="4"/>
  <c r="O801" i="4"/>
  <c r="O804" i="4"/>
  <c r="U804" i="4" s="1"/>
  <c r="T786" i="4"/>
  <c r="AX886" i="4"/>
  <c r="P866" i="4"/>
  <c r="AX918" i="4"/>
  <c r="P817" i="4"/>
  <c r="T804" i="4"/>
  <c r="U942" i="4"/>
  <c r="P942" i="4"/>
  <c r="S857" i="4"/>
  <c r="AY913" i="4"/>
  <c r="P754" i="4"/>
  <c r="O750" i="4"/>
  <c r="U750" i="4" s="1"/>
  <c r="T921" i="4"/>
  <c r="T757" i="4"/>
  <c r="N941" i="4"/>
  <c r="Q941" i="4" s="1"/>
  <c r="O921" i="4"/>
  <c r="U921" i="4" s="1"/>
  <c r="AZ898" i="4"/>
  <c r="T860" i="4"/>
  <c r="S752" i="4"/>
  <c r="T906" i="4"/>
  <c r="P820" i="4"/>
  <c r="S803" i="4"/>
  <c r="P774" i="4"/>
  <c r="S779" i="4"/>
  <c r="AX921" i="4"/>
  <c r="T820" i="4"/>
  <c r="T835" i="4"/>
  <c r="AY824" i="4"/>
  <c r="S925" i="4"/>
  <c r="P782" i="4"/>
  <c r="O789" i="4"/>
  <c r="R789" i="4" s="1"/>
  <c r="P791" i="4"/>
  <c r="P895" i="4"/>
  <c r="P862" i="4"/>
  <c r="AZ897" i="4"/>
  <c r="AN646" i="4"/>
  <c r="AY646" i="4" s="1"/>
  <c r="AZ910" i="4"/>
  <c r="AY861" i="4"/>
  <c r="AY877" i="4"/>
  <c r="N925" i="4"/>
  <c r="Q925" i="4" s="1"/>
  <c r="AZ922" i="4"/>
  <c r="O860" i="4"/>
  <c r="U860" i="4" s="1"/>
  <c r="N877" i="4"/>
  <c r="Q877" i="4" s="1"/>
  <c r="AX866" i="4"/>
  <c r="P940" i="4"/>
  <c r="O899" i="4"/>
  <c r="R899" i="4" s="1"/>
  <c r="P864" i="4"/>
  <c r="P885" i="4"/>
  <c r="O906" i="4"/>
  <c r="U906" i="4" s="1"/>
  <c r="T789" i="4"/>
  <c r="AY811" i="4"/>
  <c r="S877" i="4"/>
  <c r="U851" i="4"/>
  <c r="T930" i="4"/>
  <c r="O857" i="4"/>
  <c r="U857" i="4" s="1"/>
  <c r="P929" i="4"/>
  <c r="P784" i="4"/>
  <c r="S866" i="4"/>
  <c r="T887" i="4"/>
  <c r="O887" i="4"/>
  <c r="U887" i="4" s="1"/>
  <c r="O913" i="4"/>
  <c r="R913" i="4" s="1"/>
  <c r="AY930" i="4"/>
  <c r="N940" i="4"/>
  <c r="Q940" i="4" s="1"/>
  <c r="AY899" i="4"/>
  <c r="T877" i="4"/>
  <c r="P804" i="4"/>
  <c r="S886" i="4"/>
  <c r="T843" i="4"/>
  <c r="O843" i="4"/>
  <c r="R843" i="4" s="1"/>
  <c r="S858" i="4"/>
  <c r="AX818" i="4"/>
  <c r="T801" i="4"/>
  <c r="AY823" i="4"/>
  <c r="T805" i="4"/>
  <c r="O805" i="4"/>
  <c r="R805" i="4" s="1"/>
  <c r="N803" i="4"/>
  <c r="Q803" i="4" s="1"/>
  <c r="AY806" i="4"/>
  <c r="S767" i="4"/>
  <c r="AX749" i="4"/>
  <c r="AY788" i="4"/>
  <c r="AX813" i="4"/>
  <c r="T824" i="4"/>
  <c r="AX801" i="4"/>
  <c r="AZ779" i="4"/>
  <c r="N918" i="4"/>
  <c r="Q918" i="4" s="1"/>
  <c r="AG938" i="4"/>
  <c r="S938" i="4" s="1"/>
  <c r="S940" i="4"/>
  <c r="AZ802" i="4"/>
  <c r="N767" i="4"/>
  <c r="Q767" i="4" s="1"/>
  <c r="AZ783" i="4"/>
  <c r="O824" i="4"/>
  <c r="AG676" i="4"/>
  <c r="AX676" i="4" s="1"/>
  <c r="AU744" i="4"/>
  <c r="AZ744" i="4" s="1"/>
  <c r="AY857" i="4"/>
  <c r="T942" i="4"/>
  <c r="AY935" i="4"/>
  <c r="P851" i="4"/>
  <c r="O845" i="4"/>
  <c r="U845" i="4" s="1"/>
  <c r="AN732" i="4"/>
  <c r="AY732" i="4" s="1"/>
  <c r="AY859" i="4"/>
  <c r="P919" i="4"/>
  <c r="O859" i="4"/>
  <c r="R859" i="4" s="1"/>
  <c r="P937" i="4"/>
  <c r="N906" i="4"/>
  <c r="Q906" i="4" s="1"/>
  <c r="N840" i="4"/>
  <c r="Q840" i="4" s="1"/>
  <c r="P802" i="4"/>
  <c r="AY881" i="4"/>
  <c r="AN700" i="4"/>
  <c r="AY700" i="4" s="1"/>
  <c r="N848" i="4"/>
  <c r="Q848" i="4" s="1"/>
  <c r="AU733" i="4"/>
  <c r="P915" i="4"/>
  <c r="N873" i="4"/>
  <c r="Q873" i="4" s="1"/>
  <c r="O881" i="4"/>
  <c r="R881" i="4" s="1"/>
  <c r="AZ902" i="4"/>
  <c r="R930" i="4"/>
  <c r="AX922" i="4"/>
  <c r="O932" i="4"/>
  <c r="R932" i="4" s="1"/>
  <c r="O935" i="4"/>
  <c r="R935" i="4" s="1"/>
  <c r="P861" i="4"/>
  <c r="P695" i="4"/>
  <c r="AZ804" i="4"/>
  <c r="T915" i="4"/>
  <c r="P914" i="4"/>
  <c r="AX842" i="4"/>
  <c r="N842" i="4"/>
  <c r="Q842" i="4" s="1"/>
  <c r="S842" i="4"/>
  <c r="AU663" i="4"/>
  <c r="AZ663" i="4" s="1"/>
  <c r="AU656" i="4"/>
  <c r="AN766" i="4"/>
  <c r="AY942" i="4"/>
  <c r="P868" i="4"/>
  <c r="T815" i="4"/>
  <c r="O915" i="4"/>
  <c r="R915" i="4" s="1"/>
  <c r="AZ665" i="4"/>
  <c r="AN919" i="4"/>
  <c r="AY919" i="4" s="1"/>
  <c r="AU799" i="4"/>
  <c r="AZ799" i="4" s="1"/>
  <c r="AY917" i="4"/>
  <c r="T917" i="4"/>
  <c r="AN812" i="4"/>
  <c r="AU645" i="4"/>
  <c r="AZ645" i="4" s="1"/>
  <c r="T894" i="4"/>
  <c r="AU913" i="4"/>
  <c r="AZ913" i="4" s="1"/>
  <c r="N919" i="4"/>
  <c r="Q919" i="4" s="1"/>
  <c r="S848" i="4"/>
  <c r="AX840" i="4"/>
  <c r="O835" i="4"/>
  <c r="R835" i="4" s="1"/>
  <c r="N854" i="4"/>
  <c r="Q854" i="4" s="1"/>
  <c r="S854" i="4"/>
  <c r="AZ921" i="4"/>
  <c r="P921" i="4"/>
  <c r="AX845" i="4"/>
  <c r="N845" i="4"/>
  <c r="Q845" i="4" s="1"/>
  <c r="T845" i="4"/>
  <c r="O874" i="4"/>
  <c r="U874" i="4" s="1"/>
  <c r="AZ927" i="4"/>
  <c r="P927" i="4"/>
  <c r="AG835" i="4"/>
  <c r="P888" i="4"/>
  <c r="O853" i="4"/>
  <c r="U853" i="4" s="1"/>
  <c r="AG718" i="4"/>
  <c r="S741" i="4" s="1"/>
  <c r="AU768" i="4"/>
  <c r="AY819" i="4"/>
  <c r="T932" i="4"/>
  <c r="O890" i="4"/>
  <c r="R890" i="4" s="1"/>
  <c r="P887" i="4"/>
  <c r="AY890" i="4"/>
  <c r="AY853" i="4"/>
  <c r="T920" i="4"/>
  <c r="AY900" i="4"/>
  <c r="AZ773" i="4"/>
  <c r="T900" i="4"/>
  <c r="T861" i="4"/>
  <c r="AG780" i="4"/>
  <c r="AG707" i="4"/>
  <c r="S708" i="4" s="1"/>
  <c r="AX750" i="4"/>
  <c r="AX671" i="4"/>
  <c r="AN800" i="4"/>
  <c r="AU693" i="4"/>
  <c r="AZ693" i="4" s="1"/>
  <c r="AU859" i="4"/>
  <c r="AZ859" i="4" s="1"/>
  <c r="O894" i="4"/>
  <c r="U894" i="4" s="1"/>
  <c r="P854" i="4"/>
  <c r="AZ854" i="4"/>
  <c r="AZ680" i="4"/>
  <c r="AU764" i="4"/>
  <c r="AZ764" i="4" s="1"/>
  <c r="AG646" i="4"/>
  <c r="AX646" i="4" s="1"/>
  <c r="AU756" i="4"/>
  <c r="AZ756" i="4" s="1"/>
  <c r="AN832" i="4"/>
  <c r="AY832" i="4" s="1"/>
  <c r="AG861" i="4"/>
  <c r="N861" i="4" s="1"/>
  <c r="Q861" i="4" s="1"/>
  <c r="AN649" i="4"/>
  <c r="AN908" i="4"/>
  <c r="AY908" i="4" s="1"/>
  <c r="AG927" i="4"/>
  <c r="T936" i="4"/>
  <c r="AY936" i="4"/>
  <c r="AY753" i="4"/>
  <c r="O920" i="4"/>
  <c r="U920" i="4" s="1"/>
  <c r="AX774" i="4"/>
  <c r="R943" i="4"/>
  <c r="AZ813" i="4"/>
  <c r="AY752" i="4"/>
  <c r="AY668" i="4"/>
  <c r="O722" i="4"/>
  <c r="T722" i="4"/>
  <c r="AG839" i="4"/>
  <c r="AX839" i="4" s="1"/>
  <c r="AY778" i="4"/>
  <c r="AZ741" i="4"/>
  <c r="AX751" i="4"/>
  <c r="AZ880" i="4"/>
  <c r="P880" i="4"/>
  <c r="AG731" i="4"/>
  <c r="AG648" i="4"/>
  <c r="AX648" i="4" s="1"/>
  <c r="AG798" i="4"/>
  <c r="AG766" i="4"/>
  <c r="S763" i="4" s="1"/>
  <c r="AX745" i="4"/>
  <c r="AY720" i="4"/>
  <c r="AX741" i="4"/>
  <c r="AX706" i="4"/>
  <c r="AX902" i="4"/>
  <c r="AY939" i="4"/>
  <c r="T939" i="4"/>
  <c r="N890" i="4"/>
  <c r="Q890" i="4" s="1"/>
  <c r="AU803" i="4"/>
  <c r="AG834" i="4"/>
  <c r="AG651" i="4"/>
  <c r="AX651" i="4" s="1"/>
  <c r="R924" i="4"/>
  <c r="AY789" i="4"/>
  <c r="AU716" i="4"/>
  <c r="P721" i="4" s="1"/>
  <c r="P860" i="4"/>
  <c r="O917" i="4"/>
  <c r="AX882" i="4"/>
  <c r="S882" i="4"/>
  <c r="N882" i="4"/>
  <c r="Q882" i="4" s="1"/>
  <c r="N752" i="4"/>
  <c r="Q752" i="4" s="1"/>
  <c r="S920" i="4"/>
  <c r="P690" i="4"/>
  <c r="AG644" i="4"/>
  <c r="N929" i="4"/>
  <c r="Q929" i="4" s="1"/>
  <c r="AN888" i="4"/>
  <c r="O888" i="4" s="1"/>
  <c r="AN904" i="4"/>
  <c r="O904" i="4" s="1"/>
  <c r="AU714" i="4"/>
  <c r="P710" i="4" s="1"/>
  <c r="AN709" i="4"/>
  <c r="T716" i="4" s="1"/>
  <c r="N902" i="4"/>
  <c r="Q902" i="4" s="1"/>
  <c r="O939" i="4"/>
  <c r="O852" i="4"/>
  <c r="U852" i="4" s="1"/>
  <c r="AY852" i="4"/>
  <c r="T852" i="4"/>
  <c r="T901" i="4"/>
  <c r="AY901" i="4"/>
  <c r="O901" i="4"/>
  <c r="U901" i="4" s="1"/>
  <c r="AZ749" i="4"/>
  <c r="T788" i="4"/>
  <c r="AY810" i="4"/>
  <c r="R936" i="4"/>
  <c r="U936" i="4"/>
  <c r="AU839" i="4"/>
  <c r="AG819" i="4"/>
  <c r="N797" i="4" s="1"/>
  <c r="Q797" i="4" s="1"/>
  <c r="AG788" i="4"/>
  <c r="AG772" i="4"/>
  <c r="AX772" i="4" s="1"/>
  <c r="AG910" i="4"/>
  <c r="N910" i="4" s="1"/>
  <c r="Q910" i="4" s="1"/>
  <c r="P747" i="4"/>
  <c r="AZ778" i="4"/>
  <c r="AZ699" i="4"/>
  <c r="P882" i="4"/>
  <c r="AX873" i="4"/>
  <c r="N889" i="4"/>
  <c r="Q889" i="4" s="1"/>
  <c r="AN847" i="4"/>
  <c r="O847" i="4" s="1"/>
  <c r="AG668" i="4"/>
  <c r="AX668" i="4" s="1"/>
  <c r="AZ815" i="4"/>
  <c r="AG779" i="4"/>
  <c r="AX779" i="4" s="1"/>
  <c r="AN816" i="4"/>
  <c r="AY816" i="4" s="1"/>
  <c r="AU889" i="4"/>
  <c r="AZ889" i="4" s="1"/>
  <c r="AU660" i="4"/>
  <c r="AZ660" i="4" s="1"/>
  <c r="AN821" i="4"/>
  <c r="AY821" i="4" s="1"/>
  <c r="AG762" i="4"/>
  <c r="AX762" i="4" s="1"/>
  <c r="AU785" i="4"/>
  <c r="AN841" i="4"/>
  <c r="AY841" i="4" s="1"/>
  <c r="T874" i="4"/>
  <c r="AX820" i="4"/>
  <c r="AX757" i="4"/>
  <c r="N754" i="4"/>
  <c r="Q754" i="4" s="1"/>
  <c r="AN818" i="4"/>
  <c r="AY818" i="4" s="1"/>
  <c r="AN850" i="4"/>
  <c r="O850" i="4" s="1"/>
  <c r="AN704" i="4"/>
  <c r="AG794" i="4"/>
  <c r="AX811" i="4"/>
  <c r="T866" i="4"/>
  <c r="O866" i="4"/>
  <c r="AX642" i="4"/>
  <c r="AG887" i="4"/>
  <c r="AX887" i="4" s="1"/>
  <c r="AX789" i="4"/>
  <c r="AX800" i="4"/>
  <c r="AY703" i="4"/>
  <c r="P924" i="4"/>
  <c r="T933" i="4"/>
  <c r="AG908" i="4"/>
  <c r="S908" i="4" s="1"/>
  <c r="AN639" i="4"/>
  <c r="S765" i="4"/>
  <c r="U941" i="4"/>
  <c r="S781" i="4"/>
  <c r="AX739" i="4"/>
  <c r="AY698" i="4"/>
  <c r="O786" i="4"/>
  <c r="R786" i="4" s="1"/>
  <c r="S929" i="4"/>
  <c r="AU790" i="4"/>
  <c r="AN834" i="4"/>
  <c r="AY834" i="4" s="1"/>
  <c r="AU870" i="4"/>
  <c r="AZ870" i="4" s="1"/>
  <c r="AZ886" i="4"/>
  <c r="AU944" i="4"/>
  <c r="P944" i="4" s="1"/>
  <c r="AY927" i="4"/>
  <c r="O927" i="4"/>
  <c r="T927" i="4"/>
  <c r="AY672" i="4"/>
  <c r="AU925" i="4"/>
  <c r="P925" i="4" s="1"/>
  <c r="AU644" i="4"/>
  <c r="AZ644" i="4" s="1"/>
  <c r="AU736" i="4"/>
  <c r="AZ736" i="4" s="1"/>
  <c r="P865" i="4"/>
  <c r="N944" i="4"/>
  <c r="Q944" i="4" s="1"/>
  <c r="O911" i="4"/>
  <c r="R911" i="4" s="1"/>
  <c r="AX674" i="4"/>
  <c r="N781" i="4"/>
  <c r="Q781" i="4" s="1"/>
  <c r="AG891" i="4"/>
  <c r="S891" i="4" s="1"/>
  <c r="AG847" i="4"/>
  <c r="N847" i="4" s="1"/>
  <c r="Q847" i="4" s="1"/>
  <c r="AG901" i="4"/>
  <c r="AX901" i="4" s="1"/>
  <c r="AG723" i="4"/>
  <c r="AX723" i="4" s="1"/>
  <c r="AG885" i="4"/>
  <c r="N885" i="4" s="1"/>
  <c r="Q885" i="4" s="1"/>
  <c r="AX763" i="4"/>
  <c r="AY911" i="4"/>
  <c r="AY808" i="4"/>
  <c r="N857" i="4"/>
  <c r="Q857" i="4" s="1"/>
  <c r="N765" i="4"/>
  <c r="Q765" i="4" s="1"/>
  <c r="AN759" i="4"/>
  <c r="AY759" i="4" s="1"/>
  <c r="AU916" i="4"/>
  <c r="P916" i="4" s="1"/>
  <c r="AU907" i="4"/>
  <c r="AZ907" i="4" s="1"/>
  <c r="AG829" i="4"/>
  <c r="AX829" i="4" s="1"/>
  <c r="AU833" i="4"/>
  <c r="AZ833" i="4" s="1"/>
  <c r="AU748" i="4"/>
  <c r="AZ748" i="4" s="1"/>
  <c r="P867" i="4"/>
  <c r="AU844" i="4"/>
  <c r="AZ844" i="4" s="1"/>
  <c r="P877" i="4"/>
  <c r="AU646" i="4"/>
  <c r="P651" i="4" s="1"/>
  <c r="AZ652" i="4"/>
  <c r="AX666" i="4"/>
  <c r="AZ823" i="4"/>
  <c r="P801" i="4"/>
  <c r="AG771" i="4"/>
  <c r="AG843" i="4"/>
  <c r="AX843" i="4" s="1"/>
  <c r="AG849" i="4"/>
  <c r="AX849" i="4" s="1"/>
  <c r="AN719" i="4"/>
  <c r="AU780" i="4"/>
  <c r="AU786" i="4"/>
  <c r="P770" i="4" s="1"/>
  <c r="AU901" i="4"/>
  <c r="AZ901" i="4" s="1"/>
  <c r="AU697" i="4"/>
  <c r="AZ697" i="4" s="1"/>
  <c r="AN678" i="4"/>
  <c r="AY678" i="4" s="1"/>
  <c r="AY712" i="4"/>
  <c r="AG930" i="4"/>
  <c r="AX945" i="4"/>
  <c r="S945" i="4"/>
  <c r="AG881" i="4"/>
  <c r="AX881" i="4" s="1"/>
  <c r="AG907" i="4"/>
  <c r="N907" i="4" s="1"/>
  <c r="Q907" i="4" s="1"/>
  <c r="AN689" i="4"/>
  <c r="AY689" i="4" s="1"/>
  <c r="AN685" i="4"/>
  <c r="AY685" i="4" s="1"/>
  <c r="T905" i="4"/>
  <c r="O933" i="4"/>
  <c r="AY905" i="4"/>
  <c r="T707" i="4"/>
  <c r="AG833" i="4"/>
  <c r="AX833" i="4" s="1"/>
  <c r="AN846" i="4"/>
  <c r="AY846" i="4" s="1"/>
  <c r="AU788" i="4"/>
  <c r="AU689" i="4"/>
  <c r="P689" i="4" s="1"/>
  <c r="AG814" i="4"/>
  <c r="AX814" i="4" s="1"/>
  <c r="AG931" i="4"/>
  <c r="N931" i="4" s="1"/>
  <c r="Q931" i="4" s="1"/>
  <c r="AG796" i="4"/>
  <c r="AX796" i="4" s="1"/>
  <c r="AX699" i="4"/>
  <c r="AG809" i="4"/>
  <c r="AX809" i="4" s="1"/>
  <c r="AN842" i="4"/>
  <c r="AY670" i="4"/>
  <c r="AG669" i="4"/>
  <c r="AX669" i="4" s="1"/>
  <c r="AG657" i="4"/>
  <c r="AX657" i="4" s="1"/>
  <c r="AG812" i="4"/>
  <c r="AG880" i="4"/>
  <c r="N880" i="4" s="1"/>
  <c r="Q880" i="4" s="1"/>
  <c r="AG899" i="4"/>
  <c r="N899" i="4" s="1"/>
  <c r="Q899" i="4" s="1"/>
  <c r="AG795" i="4"/>
  <c r="AX795" i="4" s="1"/>
  <c r="AG710" i="4"/>
  <c r="S710" i="4" s="1"/>
  <c r="AG869" i="4"/>
  <c r="S869" i="4" s="1"/>
  <c r="AG855" i="4"/>
  <c r="AX855" i="4" s="1"/>
  <c r="AG939" i="4"/>
  <c r="N939" i="4" s="1"/>
  <c r="Q939" i="4" s="1"/>
  <c r="AG928" i="4"/>
  <c r="AX928" i="4" s="1"/>
  <c r="AG860" i="4"/>
  <c r="N860" i="4" s="1"/>
  <c r="Q860" i="4" s="1"/>
  <c r="AN856" i="4"/>
  <c r="AY856" i="4" s="1"/>
  <c r="AG704" i="4"/>
  <c r="S709" i="4" s="1"/>
  <c r="AN673" i="4"/>
  <c r="AN838" i="4"/>
  <c r="AU909" i="4"/>
  <c r="P909" i="4" s="1"/>
  <c r="AU852" i="4"/>
  <c r="AZ852" i="4" s="1"/>
  <c r="AU752" i="4"/>
  <c r="P752" i="4" s="1"/>
  <c r="AG831" i="4"/>
  <c r="AG942" i="4"/>
  <c r="S942" i="4" s="1"/>
  <c r="AU809" i="4"/>
  <c r="AZ809" i="4" s="1"/>
  <c r="AN940" i="4"/>
  <c r="T940" i="4" s="1"/>
  <c r="AG717" i="4"/>
  <c r="AX717" i="4" s="1"/>
  <c r="AU849" i="4"/>
  <c r="AZ849" i="4" s="1"/>
  <c r="AN694" i="4"/>
  <c r="P841" i="4"/>
  <c r="AZ841" i="4"/>
  <c r="O885" i="4"/>
  <c r="T885" i="4"/>
  <c r="AY885" i="4"/>
  <c r="AZ682" i="4"/>
  <c r="T879" i="4"/>
  <c r="AY879" i="4"/>
  <c r="AG695" i="4"/>
  <c r="AX695" i="4" s="1"/>
  <c r="AG747" i="4"/>
  <c r="AX747" i="4" s="1"/>
  <c r="AG686" i="4"/>
  <c r="N694" i="4" s="1"/>
  <c r="Q694" i="4" s="1"/>
  <c r="AG776" i="4"/>
  <c r="AG947" i="4"/>
  <c r="AX947" i="4" s="1"/>
  <c r="AG935" i="4"/>
  <c r="S935" i="4" s="1"/>
  <c r="AG652" i="4"/>
  <c r="AX652" i="4" s="1"/>
  <c r="AG743" i="4"/>
  <c r="AG917" i="4"/>
  <c r="N917" i="4" s="1"/>
  <c r="Q917" i="4" s="1"/>
  <c r="AG894" i="4"/>
  <c r="S894" i="4" s="1"/>
  <c r="AG784" i="4"/>
  <c r="AX784" i="4" s="1"/>
  <c r="AG926" i="4"/>
  <c r="AX926" i="4" s="1"/>
  <c r="AG702" i="4"/>
  <c r="AX691" i="4"/>
  <c r="N905" i="4"/>
  <c r="Q905" i="4" s="1"/>
  <c r="N920" i="4"/>
  <c r="Q920" i="4" s="1"/>
  <c r="AY781" i="4"/>
  <c r="O788" i="4"/>
  <c r="R788" i="4" s="1"/>
  <c r="T750" i="4"/>
  <c r="AZ900" i="4"/>
  <c r="S919" i="4"/>
  <c r="AU923" i="4"/>
  <c r="P923" i="4" s="1"/>
  <c r="AG816" i="4"/>
  <c r="S794" i="4" s="1"/>
  <c r="AU760" i="4"/>
  <c r="AZ760" i="4" s="1"/>
  <c r="AU810" i="4"/>
  <c r="AN863" i="4"/>
  <c r="T863" i="4" s="1"/>
  <c r="AU818" i="4"/>
  <c r="P796" i="4" s="1"/>
  <c r="AU891" i="4"/>
  <c r="P891" i="4" s="1"/>
  <c r="AN695" i="4"/>
  <c r="T684" i="4" s="1"/>
  <c r="AG647" i="4"/>
  <c r="AX647" i="4" s="1"/>
  <c r="AN831" i="4"/>
  <c r="O810" i="4" s="1"/>
  <c r="U810" i="4" s="1"/>
  <c r="AY741" i="4"/>
  <c r="AU776" i="4"/>
  <c r="AZ776" i="4" s="1"/>
  <c r="AN802" i="4"/>
  <c r="T793" i="4" s="1"/>
  <c r="AZ713" i="4"/>
  <c r="AZ711" i="4"/>
  <c r="R896" i="4"/>
  <c r="U896" i="4"/>
  <c r="AG740" i="4"/>
  <c r="AZ832" i="4"/>
  <c r="AU732" i="4"/>
  <c r="U889" i="4"/>
  <c r="R889" i="4"/>
  <c r="AN651" i="4"/>
  <c r="AY651" i="4" s="1"/>
  <c r="AX884" i="4"/>
  <c r="N884" i="4"/>
  <c r="Q884" i="4" s="1"/>
  <c r="S884" i="4"/>
  <c r="AY910" i="4"/>
  <c r="T910" i="4"/>
  <c r="AU846" i="4"/>
  <c r="AZ846" i="4" s="1"/>
  <c r="AN660" i="4"/>
  <c r="AU795" i="4"/>
  <c r="AZ795" i="4" s="1"/>
  <c r="AU753" i="4"/>
  <c r="AN746" i="4"/>
  <c r="AY746" i="4" s="1"/>
  <c r="AN755" i="4"/>
  <c r="O755" i="4" s="1"/>
  <c r="AX753" i="4"/>
  <c r="N750" i="4"/>
  <c r="Q750" i="4" s="1"/>
  <c r="S750" i="4"/>
  <c r="AX735" i="4"/>
  <c r="AY928" i="4"/>
  <c r="T928" i="4"/>
  <c r="O928" i="4"/>
  <c r="AY924" i="4"/>
  <c r="T924" i="4"/>
  <c r="AU694" i="4"/>
  <c r="P687" i="4" s="1"/>
  <c r="AZ770" i="4"/>
  <c r="P767" i="4"/>
  <c r="AN931" i="4"/>
  <c r="O931" i="4" s="1"/>
  <c r="AY807" i="4"/>
  <c r="AG659" i="4"/>
  <c r="AX659" i="4" s="1"/>
  <c r="AN785" i="4"/>
  <c r="O782" i="4" s="1"/>
  <c r="AG838" i="4"/>
  <c r="AX838" i="4" s="1"/>
  <c r="AG862" i="4"/>
  <c r="AX862" i="4" s="1"/>
  <c r="AG826" i="4"/>
  <c r="AG792" i="4"/>
  <c r="N770" i="4" s="1"/>
  <c r="Q770" i="4" s="1"/>
  <c r="AG943" i="4"/>
  <c r="AX943" i="4" s="1"/>
  <c r="AG715" i="4"/>
  <c r="AG746" i="4"/>
  <c r="AX746" i="4" s="1"/>
  <c r="N716" i="4"/>
  <c r="Q716" i="4" s="1"/>
  <c r="AY658" i="4"/>
  <c r="AX890" i="4"/>
  <c r="P743" i="4"/>
  <c r="S800" i="4"/>
  <c r="S905" i="4"/>
  <c r="AG923" i="4"/>
  <c r="N923" i="4" s="1"/>
  <c r="Q923" i="4" s="1"/>
  <c r="AN872" i="4"/>
  <c r="T872" i="4" s="1"/>
  <c r="AN783" i="4"/>
  <c r="T784" i="4" s="1"/>
  <c r="AN769" i="4"/>
  <c r="AY769" i="4" s="1"/>
  <c r="AU842" i="4"/>
  <c r="AU640" i="4"/>
  <c r="AN727" i="4"/>
  <c r="AU737" i="4"/>
  <c r="AU831" i="4"/>
  <c r="AZ831" i="4" s="1"/>
  <c r="AU715" i="4"/>
  <c r="AZ715" i="4" s="1"/>
  <c r="AU724" i="4"/>
  <c r="AZ724" i="4" s="1"/>
  <c r="O910" i="4"/>
  <c r="R910" i="4" s="1"/>
  <c r="AN938" i="4"/>
  <c r="AN876" i="4"/>
  <c r="T876" i="4" s="1"/>
  <c r="AG898" i="4"/>
  <c r="AZ787" i="4"/>
  <c r="P833" i="4"/>
  <c r="AG823" i="4"/>
  <c r="S820" i="4" s="1"/>
  <c r="O946" i="4"/>
  <c r="AY946" i="4"/>
  <c r="T946" i="4"/>
  <c r="AX734" i="4"/>
  <c r="AZ690" i="4"/>
  <c r="AN937" i="4"/>
  <c r="AU762" i="4"/>
  <c r="P746" i="4" s="1"/>
  <c r="S914" i="4"/>
  <c r="AX914" i="4"/>
  <c r="N914" i="4"/>
  <c r="Q914" i="4" s="1"/>
  <c r="P938" i="4"/>
  <c r="AZ938" i="4"/>
  <c r="AX639" i="4"/>
  <c r="AG896" i="4"/>
  <c r="AX896" i="4" s="1"/>
  <c r="R929" i="4"/>
  <c r="S922" i="4"/>
  <c r="N874" i="4"/>
  <c r="Q874" i="4" s="1"/>
  <c r="AX755" i="4"/>
  <c r="S904" i="4"/>
  <c r="AU869" i="4"/>
  <c r="AZ869" i="4" s="1"/>
  <c r="AU658" i="4"/>
  <c r="AZ658" i="4" s="1"/>
  <c r="AG888" i="4"/>
  <c r="AX888" i="4" s="1"/>
  <c r="AG900" i="4"/>
  <c r="N900" i="4" s="1"/>
  <c r="Q900" i="4" s="1"/>
  <c r="AN912" i="4"/>
  <c r="T912" i="4" s="1"/>
  <c r="P896" i="4"/>
  <c r="S893" i="4"/>
  <c r="AX893" i="4"/>
  <c r="N893" i="4"/>
  <c r="Q893" i="4" s="1"/>
  <c r="AG946" i="4"/>
  <c r="AY945" i="4"/>
  <c r="T945" i="4"/>
  <c r="O945" i="4"/>
  <c r="S836" i="4"/>
  <c r="AX828" i="4"/>
  <c r="AG892" i="4"/>
  <c r="S892" i="4" s="1"/>
  <c r="AG867" i="4"/>
  <c r="AX867" i="4" s="1"/>
  <c r="AX667" i="4"/>
  <c r="S714" i="4"/>
  <c r="S889" i="4"/>
  <c r="AX874" i="4"/>
  <c r="AY804" i="4"/>
  <c r="N904" i="4"/>
  <c r="Q904" i="4" s="1"/>
  <c r="P920" i="4"/>
  <c r="AN702" i="4"/>
  <c r="AY702" i="4" s="1"/>
  <c r="AG895" i="4"/>
  <c r="N895" i="4" s="1"/>
  <c r="Q895" i="4" s="1"/>
  <c r="AN840" i="4"/>
  <c r="O840" i="4" s="1"/>
  <c r="AN659" i="4"/>
  <c r="AY659" i="4" s="1"/>
  <c r="AN849" i="4"/>
  <c r="AU836" i="4"/>
  <c r="AU671" i="4"/>
  <c r="AZ671" i="4" s="1"/>
  <c r="AU709" i="4"/>
  <c r="P711" i="4" s="1"/>
  <c r="AU650" i="4"/>
  <c r="P650" i="4" s="1"/>
  <c r="AZ822" i="4"/>
  <c r="AZ784" i="4"/>
  <c r="AN762" i="4"/>
  <c r="O762" i="4" s="1"/>
  <c r="AG937" i="4"/>
  <c r="AY765" i="4"/>
  <c r="AZ801" i="4"/>
  <c r="P779" i="4"/>
  <c r="AZ679" i="4"/>
  <c r="AZ710" i="4"/>
  <c r="AZ825" i="4"/>
  <c r="AZ908" i="4"/>
  <c r="P908" i="4"/>
  <c r="T806" i="4"/>
  <c r="AY828" i="4"/>
  <c r="AG665" i="4"/>
  <c r="AG670" i="4"/>
  <c r="AX670" i="4" s="1"/>
  <c r="AG830" i="4"/>
  <c r="N741" i="4"/>
  <c r="Q741" i="4" s="1"/>
  <c r="AG851" i="4"/>
  <c r="N851" i="4" s="1"/>
  <c r="Q851" i="4" s="1"/>
  <c r="AG678" i="4"/>
  <c r="AG807" i="4"/>
  <c r="AG878" i="4"/>
  <c r="N878" i="4" s="1"/>
  <c r="Q878" i="4" s="1"/>
  <c r="AG643" i="4"/>
  <c r="AX643" i="4" s="1"/>
  <c r="AG871" i="4"/>
  <c r="N871" i="4" s="1"/>
  <c r="Q871" i="4" s="1"/>
  <c r="AG696" i="4"/>
  <c r="AX696" i="4" s="1"/>
  <c r="AG655" i="4"/>
  <c r="AG640" i="4"/>
  <c r="AX640" i="4" s="1"/>
  <c r="N800" i="4"/>
  <c r="Q800" i="4" s="1"/>
  <c r="AX727" i="4"/>
  <c r="AZ941" i="4"/>
  <c r="AY760" i="4"/>
  <c r="AX744" i="4"/>
  <c r="AN926" i="4"/>
  <c r="AG681" i="4"/>
  <c r="AY902" i="4"/>
  <c r="O902" i="4"/>
  <c r="T902" i="4"/>
  <c r="AZ876" i="4"/>
  <c r="P876" i="4"/>
  <c r="AN864" i="4"/>
  <c r="AN691" i="4"/>
  <c r="AZ917" i="4"/>
  <c r="P917" i="4"/>
  <c r="AG787" i="4"/>
  <c r="AU793" i="4"/>
  <c r="AY735" i="4"/>
  <c r="AU717" i="4"/>
  <c r="P702" i="4" s="1"/>
  <c r="AU814" i="4"/>
  <c r="P811" i="4" s="1"/>
  <c r="AN708" i="4"/>
  <c r="O716" i="4" s="1"/>
  <c r="U716" i="4" s="1"/>
  <c r="AY656" i="4"/>
  <c r="AU943" i="4"/>
  <c r="AU729" i="4"/>
  <c r="P734" i="4" s="1"/>
  <c r="AX856" i="4"/>
  <c r="S856" i="4"/>
  <c r="N856" i="4"/>
  <c r="Q856" i="4" s="1"/>
  <c r="AZ794" i="4"/>
  <c r="AG802" i="4"/>
  <c r="AN680" i="4"/>
  <c r="AX897" i="4"/>
  <c r="N897" i="4"/>
  <c r="Q897" i="4" s="1"/>
  <c r="S897" i="4"/>
  <c r="AZ675" i="4"/>
  <c r="P698" i="4"/>
  <c r="AZ946" i="4"/>
  <c r="P946" i="4"/>
  <c r="AY661" i="4"/>
  <c r="AY706" i="4"/>
  <c r="AX836" i="4"/>
  <c r="S699" i="4"/>
  <c r="N699" i="4"/>
  <c r="Q699" i="4" s="1"/>
  <c r="U900" i="4"/>
  <c r="R900" i="4"/>
  <c r="AY674" i="4"/>
  <c r="AY871" i="4"/>
  <c r="O871" i="4"/>
  <c r="T871" i="4"/>
  <c r="AY758" i="4"/>
  <c r="AX725" i="4"/>
  <c r="AN817" i="4"/>
  <c r="AN654" i="4"/>
  <c r="AZ651" i="4"/>
  <c r="AX852" i="4"/>
  <c r="N852" i="4"/>
  <c r="Q852" i="4" s="1"/>
  <c r="S852" i="4"/>
  <c r="AY922" i="4"/>
  <c r="O922" i="4"/>
  <c r="T922" i="4"/>
  <c r="AU878" i="4"/>
  <c r="AN873" i="4"/>
  <c r="AU731" i="4"/>
  <c r="AN790" i="4"/>
  <c r="AG846" i="4"/>
  <c r="AN725" i="4"/>
  <c r="AN892" i="4"/>
  <c r="AN679" i="4"/>
  <c r="T686" i="4" s="1"/>
  <c r="AY657" i="4"/>
  <c r="T662" i="4"/>
  <c r="O662" i="4"/>
  <c r="AZ766" i="4"/>
  <c r="P763" i="4"/>
  <c r="AY782" i="4"/>
  <c r="T828" i="4"/>
  <c r="O828" i="4"/>
  <c r="AG701" i="4"/>
  <c r="S689" i="4" s="1"/>
  <c r="AN756" i="4"/>
  <c r="AU670" i="4"/>
  <c r="AX677" i="4"/>
  <c r="AG870" i="4"/>
  <c r="AU945" i="4"/>
  <c r="AU850" i="4"/>
  <c r="AN743" i="4"/>
  <c r="T743" i="4" s="1"/>
  <c r="AY855" i="4"/>
  <c r="O855" i="4"/>
  <c r="T855" i="4"/>
  <c r="AN854" i="4"/>
  <c r="AG663" i="4"/>
  <c r="AU707" i="4"/>
  <c r="AZ835" i="4"/>
  <c r="AU863" i="4"/>
  <c r="AY715" i="4"/>
  <c r="AG810" i="4"/>
  <c r="N798" i="4" s="1"/>
  <c r="Q798" i="4" s="1"/>
  <c r="AY730" i="4"/>
  <c r="AN645" i="4"/>
  <c r="AG872" i="4"/>
  <c r="AY721" i="4"/>
  <c r="AZ816" i="4"/>
  <c r="AN870" i="4"/>
  <c r="AU659" i="4"/>
  <c r="AY813" i="4"/>
  <c r="T791" i="4"/>
  <c r="AZ774" i="4"/>
  <c r="P821" i="4"/>
  <c r="AU837" i="4"/>
  <c r="AZ830" i="4"/>
  <c r="AN884" i="4"/>
  <c r="AZ935" i="4"/>
  <c r="P935" i="4"/>
  <c r="AY865" i="4"/>
  <c r="O865" i="4"/>
  <c r="T865" i="4"/>
  <c r="AN742" i="4"/>
  <c r="AU936" i="4"/>
  <c r="AU934" i="4"/>
  <c r="AZ911" i="4"/>
  <c r="P911" i="4"/>
  <c r="AG933" i="4"/>
  <c r="AN794" i="4"/>
  <c r="O791" i="4" s="1"/>
  <c r="AX934" i="4"/>
  <c r="S934" i="4"/>
  <c r="N934" i="4"/>
  <c r="Q934" i="4" s="1"/>
  <c r="AU797" i="4"/>
  <c r="AN747" i="4"/>
  <c r="AY641" i="4"/>
  <c r="AG936" i="4"/>
  <c r="AX936" i="4" s="1"/>
  <c r="AG821" i="4"/>
  <c r="AX821" i="4" s="1"/>
  <c r="AG844" i="4"/>
  <c r="N844" i="4" s="1"/>
  <c r="Q844" i="4" s="1"/>
  <c r="AG703" i="4"/>
  <c r="N700" i="4" s="1"/>
  <c r="Q700" i="4" s="1"/>
  <c r="AG785" i="4"/>
  <c r="AG791" i="4"/>
  <c r="AY803" i="4"/>
  <c r="T781" i="4"/>
  <c r="O781" i="4"/>
  <c r="AG883" i="4"/>
  <c r="AX883" i="4" s="1"/>
  <c r="P845" i="4"/>
  <c r="AX752" i="4"/>
  <c r="AN751" i="4"/>
  <c r="O751" i="4" s="1"/>
  <c r="AN666" i="4"/>
  <c r="AY934" i="4"/>
  <c r="T934" i="4"/>
  <c r="O934" i="4"/>
  <c r="AY653" i="4"/>
  <c r="O947" i="4"/>
  <c r="AY947" i="4"/>
  <c r="T947" i="4"/>
  <c r="AX760" i="4"/>
  <c r="S757" i="4"/>
  <c r="N757" i="4"/>
  <c r="Q757" i="4" s="1"/>
  <c r="AG924" i="4"/>
  <c r="N924" i="4" s="1"/>
  <c r="Q924" i="4" s="1"/>
  <c r="P875" i="4"/>
  <c r="AX944" i="4"/>
  <c r="O820" i="4"/>
  <c r="U820" i="4" s="1"/>
  <c r="AX790" i="4"/>
  <c r="AX781" i="4"/>
  <c r="AZ926" i="4"/>
  <c r="P926" i="4"/>
  <c r="AN688" i="4"/>
  <c r="AY729" i="4"/>
  <c r="AZ754" i="4"/>
  <c r="P751" i="4"/>
  <c r="AZ857" i="4"/>
  <c r="P857" i="4"/>
  <c r="AU829" i="4"/>
  <c r="P835" i="4" s="1"/>
  <c r="AZ700" i="4"/>
  <c r="AG782" i="4"/>
  <c r="AG645" i="4"/>
  <c r="AN897" i="4"/>
  <c r="AG875" i="4"/>
  <c r="AG804" i="4"/>
  <c r="AG913" i="4"/>
  <c r="AN862" i="4"/>
  <c r="AU685" i="4"/>
  <c r="P692" i="4" s="1"/>
  <c r="AU827" i="4"/>
  <c r="P824" i="4" s="1"/>
  <c r="AN733" i="4"/>
  <c r="S909" i="4"/>
  <c r="AX909" i="4"/>
  <c r="N909" i="4"/>
  <c r="Q909" i="4" s="1"/>
  <c r="AG850" i="4"/>
  <c r="AY705" i="4"/>
  <c r="AN825" i="4"/>
  <c r="AU657" i="4"/>
  <c r="AU856" i="4"/>
  <c r="AZ695" i="4"/>
  <c r="AY723" i="4"/>
  <c r="AG876" i="4"/>
  <c r="AX876" i="4" s="1"/>
  <c r="AN776" i="4"/>
  <c r="AG793" i="4"/>
  <c r="AX793" i="4" s="1"/>
  <c r="AG912" i="4"/>
  <c r="AX912" i="4" s="1"/>
  <c r="AG660" i="4"/>
  <c r="AX660" i="4" s="1"/>
  <c r="AN880" i="4"/>
  <c r="AU769" i="4"/>
  <c r="P768" i="4" s="1"/>
  <c r="AY648" i="4"/>
  <c r="O653" i="4"/>
  <c r="T653" i="4"/>
  <c r="AN795" i="4"/>
  <c r="T792" i="4" s="1"/>
  <c r="AZ881" i="4"/>
  <c r="P881" i="4"/>
  <c r="R844" i="4"/>
  <c r="AG679" i="4"/>
  <c r="AX679" i="4" s="1"/>
  <c r="AG656" i="4"/>
  <c r="AX656" i="4" s="1"/>
  <c r="AG756" i="4"/>
  <c r="AG672" i="4"/>
  <c r="S695" i="4" s="1"/>
  <c r="N858" i="4"/>
  <c r="Q858" i="4" s="1"/>
  <c r="N727" i="4"/>
  <c r="Q727" i="4" s="1"/>
  <c r="AN895" i="4"/>
  <c r="AY669" i="4"/>
  <c r="U882" i="4"/>
  <c r="R882" i="4"/>
  <c r="AU738" i="4"/>
  <c r="AZ811" i="4"/>
  <c r="P789" i="4"/>
  <c r="AN682" i="4"/>
  <c r="AU819" i="4"/>
  <c r="AY690" i="4"/>
  <c r="AN923" i="4"/>
  <c r="P894" i="4"/>
  <c r="AZ894" i="4"/>
  <c r="AN681" i="4"/>
  <c r="AY757" i="4"/>
  <c r="AZ759" i="4"/>
  <c r="P756" i="4"/>
  <c r="AX865" i="4"/>
  <c r="N865" i="4"/>
  <c r="Q865" i="4" s="1"/>
  <c r="S865" i="4"/>
  <c r="AY898" i="4"/>
  <c r="T898" i="4"/>
  <c r="O898" i="4"/>
  <c r="AN869" i="4"/>
  <c r="AG748" i="4"/>
  <c r="S748" i="4" s="1"/>
  <c r="AY833" i="4"/>
  <c r="AX721" i="4"/>
  <c r="S744" i="4"/>
  <c r="N744" i="4"/>
  <c r="Q744" i="4" s="1"/>
  <c r="AX827" i="4"/>
  <c r="AN763" i="4"/>
  <c r="AU893" i="4"/>
  <c r="AN652" i="4"/>
  <c r="T663" i="4" s="1"/>
  <c r="AG911" i="4"/>
  <c r="AN867" i="4"/>
  <c r="AN893" i="4"/>
  <c r="AU855" i="4"/>
  <c r="AZ703" i="4"/>
  <c r="AG808" i="4"/>
  <c r="AY640" i="4"/>
  <c r="AZ828" i="4"/>
  <c r="P806" i="4"/>
  <c r="U905" i="4"/>
  <c r="R905" i="4"/>
  <c r="AG688" i="4"/>
  <c r="AG662" i="4"/>
  <c r="AX662" i="4" s="1"/>
  <c r="AG832" i="4"/>
  <c r="AX832" i="4" s="1"/>
  <c r="AG661" i="4"/>
  <c r="AG915" i="4"/>
  <c r="N915" i="4" s="1"/>
  <c r="Q915" i="4" s="1"/>
  <c r="AG932" i="4"/>
  <c r="AX932" i="4" s="1"/>
  <c r="AZ899" i="4"/>
  <c r="P899" i="4"/>
  <c r="AG824" i="4"/>
  <c r="S822" i="4" s="1"/>
  <c r="AU843" i="4"/>
  <c r="AY848" i="4"/>
  <c r="T848" i="4"/>
  <c r="O848" i="4"/>
  <c r="AN914" i="4"/>
  <c r="AN718" i="4"/>
  <c r="AU727" i="4"/>
  <c r="P725" i="4" s="1"/>
  <c r="AG805" i="4"/>
  <c r="AG713" i="4"/>
  <c r="AX713" i="4" s="1"/>
  <c r="AG664" i="4"/>
  <c r="AX664" i="4" s="1"/>
  <c r="AG683" i="4"/>
  <c r="AX683" i="4" s="1"/>
  <c r="AY773" i="4"/>
  <c r="AG742" i="4"/>
  <c r="AG815" i="4"/>
  <c r="AG673" i="4"/>
  <c r="AG777" i="4"/>
  <c r="AX777" i="4" s="1"/>
  <c r="AG758" i="4"/>
  <c r="AX758" i="4" s="1"/>
  <c r="AG682" i="4"/>
  <c r="AX682" i="4" s="1"/>
  <c r="AG864" i="4"/>
  <c r="N864" i="4" s="1"/>
  <c r="Q864" i="4" s="1"/>
  <c r="AG817" i="4"/>
  <c r="AX817" i="4" s="1"/>
  <c r="AG903" i="4"/>
  <c r="AX903" i="4" s="1"/>
  <c r="AG853" i="4"/>
  <c r="AX853" i="4" s="1"/>
  <c r="AG764" i="4"/>
  <c r="S749" i="4" s="1"/>
  <c r="AG759" i="4"/>
  <c r="AG705" i="4"/>
  <c r="AX906" i="4"/>
  <c r="O879" i="4"/>
  <c r="R879" i="4" s="1"/>
  <c r="O757" i="4"/>
  <c r="U757" i="4" s="1"/>
  <c r="AG868" i="4"/>
  <c r="AU905" i="4"/>
  <c r="AN772" i="4"/>
  <c r="O769" i="4" s="1"/>
  <c r="AU853" i="4"/>
  <c r="AU649" i="4"/>
  <c r="AZ730" i="4"/>
  <c r="AN771" i="4"/>
  <c r="O771" i="4" s="1"/>
  <c r="AX916" i="4"/>
  <c r="S916" i="4"/>
  <c r="N916" i="4"/>
  <c r="Q916" i="4" s="1"/>
  <c r="AZ718" i="4"/>
  <c r="AN770" i="4"/>
  <c r="O754" i="4" s="1"/>
  <c r="AU673" i="4"/>
  <c r="AU772" i="4"/>
  <c r="P772" i="4" s="1"/>
  <c r="AN839" i="4"/>
  <c r="T830" i="4" s="1"/>
  <c r="AU892" i="4"/>
  <c r="AU648" i="4"/>
  <c r="AN711" i="4"/>
  <c r="AY744" i="4"/>
  <c r="AN916" i="4"/>
  <c r="AG754" i="4"/>
  <c r="S754" i="4" s="1"/>
  <c r="AU873" i="4"/>
  <c r="AU765" i="4"/>
  <c r="AY713" i="4"/>
  <c r="AY822" i="4"/>
  <c r="O800" i="4"/>
  <c r="T800" i="4"/>
  <c r="AN779" i="4"/>
  <c r="AG859" i="4"/>
  <c r="AN731" i="4"/>
  <c r="O724" i="4" s="1"/>
  <c r="AZ666" i="4"/>
  <c r="AU800" i="4"/>
  <c r="AX841" i="4"/>
  <c r="S841" i="4"/>
  <c r="N841" i="4"/>
  <c r="Q841" i="4" s="1"/>
  <c r="AN696" i="4"/>
  <c r="AN728" i="4"/>
  <c r="AU705" i="4"/>
  <c r="P703" i="4" s="1"/>
  <c r="AN809" i="4"/>
  <c r="O806" i="4" s="1"/>
  <c r="AN767" i="4"/>
  <c r="AG720" i="4"/>
  <c r="AN886" i="4"/>
  <c r="AN739" i="4"/>
  <c r="AG769" i="4"/>
  <c r="AG879" i="4"/>
  <c r="AN775" i="4"/>
  <c r="O779" i="4" s="1"/>
  <c r="AU761" i="4"/>
  <c r="AG726" i="4"/>
  <c r="AN749" i="4"/>
  <c r="T765" i="4" s="1"/>
  <c r="AN858" i="4"/>
  <c r="AN797" i="4"/>
  <c r="AN710" i="4"/>
  <c r="O713" i="4" s="1"/>
  <c r="AN667" i="4"/>
  <c r="O654" i="4" s="1"/>
  <c r="U654" i="4" s="1"/>
  <c r="AY801" i="4"/>
  <c r="T779" i="4"/>
  <c r="AZ668" i="4"/>
  <c r="AZ639" i="4"/>
  <c r="AY891" i="4"/>
  <c r="O891" i="4"/>
  <c r="T891" i="4"/>
  <c r="R868" i="4"/>
  <c r="U868" i="4"/>
  <c r="AY650" i="4"/>
  <c r="AZ742" i="4"/>
  <c r="AZ928" i="4"/>
  <c r="P928" i="4"/>
  <c r="R801" i="4"/>
  <c r="U801" i="4"/>
  <c r="AY793" i="4"/>
  <c r="T771" i="4"/>
  <c r="AZ840" i="4"/>
  <c r="P840" i="4"/>
  <c r="AY944" i="4"/>
  <c r="O944" i="4"/>
  <c r="T944" i="4"/>
  <c r="AZ722" i="4"/>
  <c r="AZ676" i="4"/>
  <c r="P699" i="4"/>
  <c r="AZ912" i="4"/>
  <c r="P912" i="4"/>
  <c r="AY761" i="4"/>
  <c r="T758" i="4"/>
  <c r="O758" i="4"/>
  <c r="AZ704" i="4"/>
  <c r="R877" i="4"/>
  <c r="U877" i="4"/>
  <c r="AZ747" i="4"/>
  <c r="AZ883" i="4"/>
  <c r="P883" i="4"/>
  <c r="AY875" i="4"/>
  <c r="T875" i="4"/>
  <c r="O875" i="4"/>
  <c r="AY716" i="4"/>
  <c r="AZ712" i="4"/>
  <c r="P735" i="4"/>
  <c r="AY687" i="4"/>
  <c r="AZ696" i="4"/>
  <c r="P719" i="4"/>
  <c r="AZ725" i="4"/>
  <c r="AY878" i="4"/>
  <c r="T878" i="4"/>
  <c r="O878" i="4"/>
  <c r="AZ745" i="4"/>
  <c r="AZ755" i="4"/>
  <c r="AY774" i="4"/>
  <c r="AZ848" i="4"/>
  <c r="P848" i="4"/>
  <c r="AZ791" i="4"/>
  <c r="AY796" i="4"/>
  <c r="T774" i="4"/>
  <c r="O774" i="4"/>
  <c r="AY835" i="4"/>
  <c r="T814" i="4"/>
  <c r="O814" i="4"/>
  <c r="AZ933" i="4"/>
  <c r="P933" i="4"/>
  <c r="S693" i="4"/>
  <c r="AZ677" i="4"/>
  <c r="P700" i="4"/>
  <c r="AY791" i="4"/>
  <c r="AZ723" i="4"/>
  <c r="AZ775" i="4"/>
  <c r="P822" i="4"/>
  <c r="AY701" i="4"/>
  <c r="T724" i="4"/>
  <c r="AY664" i="4"/>
  <c r="AY820" i="4"/>
  <c r="T798" i="4"/>
  <c r="O798" i="4"/>
  <c r="AY707" i="4"/>
  <c r="AZ641" i="4"/>
  <c r="AZ821" i="4"/>
  <c r="P799" i="4"/>
  <c r="AZ858" i="4"/>
  <c r="P858" i="4"/>
  <c r="AZ683" i="4"/>
  <c r="AZ820" i="4"/>
  <c r="AZ734" i="4"/>
  <c r="N692" i="4"/>
  <c r="Q692" i="4" s="1"/>
  <c r="R861" i="4"/>
  <c r="U861" i="4"/>
  <c r="AZ686" i="4"/>
  <c r="AY768" i="4"/>
  <c r="AZ655" i="4"/>
  <c r="AZ872" i="4"/>
  <c r="P872" i="4"/>
  <c r="R909" i="4"/>
  <c r="U909" i="4"/>
  <c r="AZ798" i="4"/>
  <c r="P776" i="4"/>
  <c r="AZ735" i="4"/>
  <c r="R925" i="4"/>
  <c r="U925" i="4"/>
  <c r="AY780" i="4"/>
  <c r="O827" i="4"/>
  <c r="T827" i="4"/>
  <c r="AZ789" i="4"/>
  <c r="AZ751" i="4"/>
  <c r="S733" i="4"/>
  <c r="N733" i="4"/>
  <c r="Q733" i="4" s="1"/>
  <c r="N725" i="4"/>
  <c r="Q725" i="4" s="1"/>
  <c r="AY883" i="4"/>
  <c r="O883" i="4"/>
  <c r="T883" i="4"/>
  <c r="AY784" i="4"/>
  <c r="AY726" i="4"/>
  <c r="U907" i="4"/>
  <c r="R907" i="4"/>
  <c r="AY787" i="4"/>
  <c r="T833" i="4"/>
  <c r="O833" i="4"/>
  <c r="AY671" i="4"/>
  <c r="R903" i="4"/>
  <c r="U903" i="4"/>
  <c r="R918" i="4"/>
  <c r="U918" i="4"/>
  <c r="BG22" i="2"/>
  <c r="BF22" i="2"/>
  <c r="BD22" i="2"/>
  <c r="BC22" i="2"/>
  <c r="BA22" i="2"/>
  <c r="AZ22" i="2"/>
  <c r="AX22" i="2"/>
  <c r="AW22" i="2"/>
  <c r="AU22" i="2"/>
  <c r="AT22" i="2"/>
  <c r="BG21" i="3"/>
  <c r="BF21" i="3"/>
  <c r="BD21" i="3"/>
  <c r="BC21" i="3"/>
  <c r="BA21" i="3"/>
  <c r="AZ21" i="3"/>
  <c r="AX21" i="3"/>
  <c r="AW21" i="3"/>
  <c r="AU21" i="3"/>
  <c r="AT21" i="3"/>
  <c r="BG623" i="1"/>
  <c r="BF623" i="1"/>
  <c r="BD623" i="1"/>
  <c r="BC623" i="1"/>
  <c r="BA623" i="1"/>
  <c r="AZ623" i="1"/>
  <c r="AX623" i="1"/>
  <c r="AW623" i="1"/>
  <c r="AU623" i="1"/>
  <c r="AT623" i="1"/>
  <c r="BG622" i="1"/>
  <c r="BF622" i="1"/>
  <c r="BD622" i="1"/>
  <c r="BC622" i="1"/>
  <c r="BA622" i="1"/>
  <c r="AZ622" i="1"/>
  <c r="AX622" i="1"/>
  <c r="AW622" i="1"/>
  <c r="AU622" i="1"/>
  <c r="AT622" i="1"/>
  <c r="BG621" i="1"/>
  <c r="BF621" i="1"/>
  <c r="BD621" i="1"/>
  <c r="BC621" i="1"/>
  <c r="BA621" i="1"/>
  <c r="AZ621" i="1"/>
  <c r="AX621" i="1"/>
  <c r="AW621" i="1"/>
  <c r="AU621" i="1"/>
  <c r="AT621" i="1"/>
  <c r="BG620" i="1"/>
  <c r="BF620" i="1"/>
  <c r="BD620" i="1"/>
  <c r="BC620" i="1"/>
  <c r="BA620" i="1"/>
  <c r="AZ620" i="1"/>
  <c r="AX620" i="1"/>
  <c r="AW620" i="1"/>
  <c r="AU620" i="1"/>
  <c r="AT620" i="1"/>
  <c r="BG619" i="1"/>
  <c r="BF619" i="1"/>
  <c r="BD619" i="1"/>
  <c r="BC619" i="1"/>
  <c r="BA619" i="1"/>
  <c r="AZ619" i="1"/>
  <c r="AX619" i="1"/>
  <c r="AW619" i="1"/>
  <c r="AU619" i="1"/>
  <c r="AT619" i="1"/>
  <c r="BG618" i="1"/>
  <c r="BF618" i="1"/>
  <c r="BD618" i="1"/>
  <c r="BC618" i="1"/>
  <c r="BA618" i="1"/>
  <c r="AZ618" i="1"/>
  <c r="AX618" i="1"/>
  <c r="AW618" i="1"/>
  <c r="AU618" i="1"/>
  <c r="AT618" i="1"/>
  <c r="BG617" i="1"/>
  <c r="BF617" i="1"/>
  <c r="BD617" i="1"/>
  <c r="BC617" i="1"/>
  <c r="BA617" i="1"/>
  <c r="AZ617" i="1"/>
  <c r="AX617" i="1"/>
  <c r="AW617" i="1"/>
  <c r="AU617" i="1"/>
  <c r="AT617" i="1"/>
  <c r="BG616" i="1"/>
  <c r="BF616" i="1"/>
  <c r="BD616" i="1"/>
  <c r="BC616" i="1"/>
  <c r="BA616" i="1"/>
  <c r="AZ616" i="1"/>
  <c r="AX616" i="1"/>
  <c r="AW616" i="1"/>
  <c r="AU616" i="1"/>
  <c r="AT616" i="1"/>
  <c r="BG615" i="1"/>
  <c r="BF615" i="1"/>
  <c r="BD615" i="1"/>
  <c r="BC615" i="1"/>
  <c r="BA615" i="1"/>
  <c r="AZ615" i="1"/>
  <c r="AX615" i="1"/>
  <c r="AW615" i="1"/>
  <c r="AU615" i="1"/>
  <c r="AT615" i="1"/>
  <c r="BG614" i="1"/>
  <c r="BF614" i="1"/>
  <c r="BD614" i="1"/>
  <c r="BC614" i="1"/>
  <c r="BA614" i="1"/>
  <c r="AZ614" i="1"/>
  <c r="AX614" i="1"/>
  <c r="AW614" i="1"/>
  <c r="AU614" i="1"/>
  <c r="AT614" i="1"/>
  <c r="BG613" i="1"/>
  <c r="BF613" i="1"/>
  <c r="BD613" i="1"/>
  <c r="BC613" i="1"/>
  <c r="BA613" i="1"/>
  <c r="AZ613" i="1"/>
  <c r="AX613" i="1"/>
  <c r="AW613" i="1"/>
  <c r="AU613" i="1"/>
  <c r="AT613" i="1"/>
  <c r="BG612" i="1"/>
  <c r="BF612" i="1"/>
  <c r="BD612" i="1"/>
  <c r="BC612" i="1"/>
  <c r="BA612" i="1"/>
  <c r="AZ612" i="1"/>
  <c r="AX612" i="1"/>
  <c r="AW612" i="1"/>
  <c r="AU612" i="1"/>
  <c r="AT612" i="1"/>
  <c r="BG611" i="1"/>
  <c r="BF611" i="1"/>
  <c r="BD611" i="1"/>
  <c r="BC611" i="1"/>
  <c r="BA611" i="1"/>
  <c r="AZ611" i="1"/>
  <c r="AX611" i="1"/>
  <c r="AW611" i="1"/>
  <c r="AU611" i="1"/>
  <c r="AT611" i="1"/>
  <c r="BG610" i="1"/>
  <c r="BF610" i="1"/>
  <c r="BD610" i="1"/>
  <c r="BC610" i="1"/>
  <c r="BA610" i="1"/>
  <c r="AZ610" i="1"/>
  <c r="AX610" i="1"/>
  <c r="AW610" i="1"/>
  <c r="AU610" i="1"/>
  <c r="AT610" i="1"/>
  <c r="BG609" i="1"/>
  <c r="BF609" i="1"/>
  <c r="BD609" i="1"/>
  <c r="BC609" i="1"/>
  <c r="BA609" i="1"/>
  <c r="AZ609" i="1"/>
  <c r="AX609" i="1"/>
  <c r="AW609" i="1"/>
  <c r="AU609" i="1"/>
  <c r="AT609" i="1"/>
  <c r="BG608" i="1"/>
  <c r="BF608" i="1"/>
  <c r="BD608" i="1"/>
  <c r="BC608" i="1"/>
  <c r="BA608" i="1"/>
  <c r="AZ608" i="1"/>
  <c r="AX608" i="1"/>
  <c r="AW608" i="1"/>
  <c r="AU608" i="1"/>
  <c r="AT608" i="1"/>
  <c r="BG607" i="1"/>
  <c r="BF607" i="1"/>
  <c r="BD607" i="1"/>
  <c r="BC607" i="1"/>
  <c r="BA607" i="1"/>
  <c r="AZ607" i="1"/>
  <c r="AX607" i="1"/>
  <c r="AW607" i="1"/>
  <c r="AU607" i="1"/>
  <c r="AT607" i="1"/>
  <c r="BG606" i="1"/>
  <c r="BF606" i="1"/>
  <c r="BD606" i="1"/>
  <c r="BC606" i="1"/>
  <c r="BA606" i="1"/>
  <c r="AZ606" i="1"/>
  <c r="AX606" i="1"/>
  <c r="AW606" i="1"/>
  <c r="AU606" i="1"/>
  <c r="AT606" i="1"/>
  <c r="BG605" i="1"/>
  <c r="BF605" i="1"/>
  <c r="BD605" i="1"/>
  <c r="BC605" i="1"/>
  <c r="BA605" i="1"/>
  <c r="AZ605" i="1"/>
  <c r="AX605" i="1"/>
  <c r="AW605" i="1"/>
  <c r="AU605" i="1"/>
  <c r="AT605" i="1"/>
  <c r="BG604" i="1"/>
  <c r="BF604" i="1"/>
  <c r="BD604" i="1"/>
  <c r="BC604" i="1"/>
  <c r="BA604" i="1"/>
  <c r="AZ604" i="1"/>
  <c r="AX604" i="1"/>
  <c r="AW604" i="1"/>
  <c r="AU604" i="1"/>
  <c r="AT604" i="1"/>
  <c r="BG603" i="1"/>
  <c r="BF603" i="1"/>
  <c r="BD603" i="1"/>
  <c r="BC603" i="1"/>
  <c r="BA603" i="1"/>
  <c r="AZ603" i="1"/>
  <c r="AX603" i="1"/>
  <c r="AW603" i="1"/>
  <c r="AU603" i="1"/>
  <c r="AT603" i="1"/>
  <c r="BG602" i="1"/>
  <c r="BF602" i="1"/>
  <c r="BD602" i="1"/>
  <c r="BC602" i="1"/>
  <c r="BA602" i="1"/>
  <c r="AZ602" i="1"/>
  <c r="AX602" i="1"/>
  <c r="AW602" i="1"/>
  <c r="AU602" i="1"/>
  <c r="AT602" i="1"/>
  <c r="BG20" i="3"/>
  <c r="BF20" i="3"/>
  <c r="BD20" i="3"/>
  <c r="BC20" i="3"/>
  <c r="BA20" i="3"/>
  <c r="AZ20" i="3"/>
  <c r="AX20" i="3"/>
  <c r="AW20" i="3"/>
  <c r="AU20" i="3"/>
  <c r="AT20" i="3"/>
  <c r="BG21" i="2"/>
  <c r="BF21" i="2"/>
  <c r="BD21" i="2"/>
  <c r="BC21" i="2"/>
  <c r="BA21" i="2"/>
  <c r="AZ21" i="2"/>
  <c r="AX21" i="2"/>
  <c r="AW21" i="2"/>
  <c r="AU21" i="2"/>
  <c r="AT21" i="2"/>
  <c r="BG601" i="1"/>
  <c r="BF601" i="1"/>
  <c r="BD601" i="1"/>
  <c r="BC601" i="1"/>
  <c r="BA601" i="1"/>
  <c r="AZ601" i="1"/>
  <c r="AX601" i="1"/>
  <c r="AW601" i="1"/>
  <c r="AU601" i="1"/>
  <c r="AT601" i="1"/>
  <c r="BG600" i="1"/>
  <c r="BF600" i="1"/>
  <c r="BD600" i="1"/>
  <c r="BC600" i="1"/>
  <c r="BA600" i="1"/>
  <c r="AZ600" i="1"/>
  <c r="AX600" i="1"/>
  <c r="AW600" i="1"/>
  <c r="AU600" i="1"/>
  <c r="AT600" i="1"/>
  <c r="BG599" i="1"/>
  <c r="BF599" i="1"/>
  <c r="BD599" i="1"/>
  <c r="BC599" i="1"/>
  <c r="BA599" i="1"/>
  <c r="AZ599" i="1"/>
  <c r="AX599" i="1"/>
  <c r="AW599" i="1"/>
  <c r="AU599" i="1"/>
  <c r="AT599" i="1"/>
  <c r="BG598" i="1"/>
  <c r="BF598" i="1"/>
  <c r="BD598" i="1"/>
  <c r="BC598" i="1"/>
  <c r="BA598" i="1"/>
  <c r="AZ598" i="1"/>
  <c r="AX598" i="1"/>
  <c r="AW598" i="1"/>
  <c r="AU598" i="1"/>
  <c r="AT598" i="1"/>
  <c r="BG597" i="1"/>
  <c r="BF597" i="1"/>
  <c r="BD597" i="1"/>
  <c r="BC597" i="1"/>
  <c r="BA597" i="1"/>
  <c r="AZ597" i="1"/>
  <c r="AX597" i="1"/>
  <c r="AW597" i="1"/>
  <c r="AU597" i="1"/>
  <c r="AT597" i="1"/>
  <c r="BG596" i="1"/>
  <c r="BF596" i="1"/>
  <c r="BD596" i="1"/>
  <c r="BC596" i="1"/>
  <c r="BA596" i="1"/>
  <c r="AZ596" i="1"/>
  <c r="AX596" i="1"/>
  <c r="AW596" i="1"/>
  <c r="AU596" i="1"/>
  <c r="AT596" i="1"/>
  <c r="BG595" i="1"/>
  <c r="BF595" i="1"/>
  <c r="BD595" i="1"/>
  <c r="BC595" i="1"/>
  <c r="BA595" i="1"/>
  <c r="AZ595" i="1"/>
  <c r="AX595" i="1"/>
  <c r="AW595" i="1"/>
  <c r="AU595" i="1"/>
  <c r="AT595" i="1"/>
  <c r="BG594" i="1"/>
  <c r="BF594" i="1"/>
  <c r="BD594" i="1"/>
  <c r="BC594" i="1"/>
  <c r="BA594" i="1"/>
  <c r="AZ594" i="1"/>
  <c r="AX594" i="1"/>
  <c r="AW594" i="1"/>
  <c r="AU594" i="1"/>
  <c r="AT594" i="1"/>
  <c r="BG593" i="1"/>
  <c r="BF593" i="1"/>
  <c r="BD593" i="1"/>
  <c r="BC593" i="1"/>
  <c r="BA593" i="1"/>
  <c r="AZ593" i="1"/>
  <c r="AX593" i="1"/>
  <c r="AW593" i="1"/>
  <c r="AU593" i="1"/>
  <c r="AT593" i="1"/>
  <c r="BG592" i="1"/>
  <c r="BF592" i="1"/>
  <c r="BD592" i="1"/>
  <c r="BC592" i="1"/>
  <c r="BA592" i="1"/>
  <c r="AZ592" i="1"/>
  <c r="AX592" i="1"/>
  <c r="AW592" i="1"/>
  <c r="AU592" i="1"/>
  <c r="AT592" i="1"/>
  <c r="BG591" i="1"/>
  <c r="BF591" i="1"/>
  <c r="BD591" i="1"/>
  <c r="BC591" i="1"/>
  <c r="BA591" i="1"/>
  <c r="AZ591" i="1"/>
  <c r="AX591" i="1"/>
  <c r="AW591" i="1"/>
  <c r="AU591" i="1"/>
  <c r="AT591" i="1"/>
  <c r="BG590" i="1"/>
  <c r="BF590" i="1"/>
  <c r="BD590" i="1"/>
  <c r="BC590" i="1"/>
  <c r="BA590" i="1"/>
  <c r="AZ590" i="1"/>
  <c r="AX590" i="1"/>
  <c r="AW590" i="1"/>
  <c r="AU590" i="1"/>
  <c r="AT590" i="1"/>
  <c r="BG589" i="1"/>
  <c r="BF589" i="1"/>
  <c r="BD589" i="1"/>
  <c r="BC589" i="1"/>
  <c r="BA589" i="1"/>
  <c r="AZ589" i="1"/>
  <c r="AX589" i="1"/>
  <c r="AW589" i="1"/>
  <c r="AU589" i="1"/>
  <c r="AT589" i="1"/>
  <c r="BG588" i="1"/>
  <c r="BF588" i="1"/>
  <c r="BD588" i="1"/>
  <c r="BC588" i="1"/>
  <c r="BA588" i="1"/>
  <c r="AZ588" i="1"/>
  <c r="AX588" i="1"/>
  <c r="AW588" i="1"/>
  <c r="AU588" i="1"/>
  <c r="AT588" i="1"/>
  <c r="BG587" i="1"/>
  <c r="BF587" i="1"/>
  <c r="BD587" i="1"/>
  <c r="BC587" i="1"/>
  <c r="BA587" i="1"/>
  <c r="AZ587" i="1"/>
  <c r="AX587" i="1"/>
  <c r="AW587" i="1"/>
  <c r="AU587" i="1"/>
  <c r="AT587" i="1"/>
  <c r="BG586" i="1"/>
  <c r="BF586" i="1"/>
  <c r="BD586" i="1"/>
  <c r="BC586" i="1"/>
  <c r="BA586" i="1"/>
  <c r="AZ586" i="1"/>
  <c r="AX586" i="1"/>
  <c r="AW586" i="1"/>
  <c r="AU586" i="1"/>
  <c r="AT586" i="1"/>
  <c r="BG585" i="1"/>
  <c r="BF585" i="1"/>
  <c r="BD585" i="1"/>
  <c r="BC585" i="1"/>
  <c r="BA585" i="1"/>
  <c r="AZ585" i="1"/>
  <c r="AX585" i="1"/>
  <c r="AW585" i="1"/>
  <c r="AU585" i="1"/>
  <c r="AT585" i="1"/>
  <c r="BG584" i="1"/>
  <c r="BF584" i="1"/>
  <c r="BD584" i="1"/>
  <c r="BC584" i="1"/>
  <c r="BA584" i="1"/>
  <c r="AZ584" i="1"/>
  <c r="AX584" i="1"/>
  <c r="AW584" i="1"/>
  <c r="AU584" i="1"/>
  <c r="AT584" i="1"/>
  <c r="BG583" i="1"/>
  <c r="BF583" i="1"/>
  <c r="BD583" i="1"/>
  <c r="BC583" i="1"/>
  <c r="BA583" i="1"/>
  <c r="AZ583" i="1"/>
  <c r="AX583" i="1"/>
  <c r="AW583" i="1"/>
  <c r="AU583" i="1"/>
  <c r="AT583" i="1"/>
  <c r="BG582" i="1"/>
  <c r="BF582" i="1"/>
  <c r="BD582" i="1"/>
  <c r="BC582" i="1"/>
  <c r="BA582" i="1"/>
  <c r="AZ582" i="1"/>
  <c r="AX582" i="1"/>
  <c r="AW582" i="1"/>
  <c r="AU582" i="1"/>
  <c r="AT582" i="1"/>
  <c r="BG581" i="1"/>
  <c r="BF581" i="1"/>
  <c r="BD581" i="1"/>
  <c r="BC581" i="1"/>
  <c r="BA581" i="1"/>
  <c r="AZ581" i="1"/>
  <c r="AX581" i="1"/>
  <c r="AW581" i="1"/>
  <c r="AU581" i="1"/>
  <c r="AT581" i="1"/>
  <c r="BG580" i="1"/>
  <c r="BF580" i="1"/>
  <c r="BD580" i="1"/>
  <c r="BC580" i="1"/>
  <c r="BA580" i="1"/>
  <c r="AZ580" i="1"/>
  <c r="AX580" i="1"/>
  <c r="AW580" i="1"/>
  <c r="AU580" i="1"/>
  <c r="AT580" i="1"/>
  <c r="BG579" i="1"/>
  <c r="BF579" i="1"/>
  <c r="BD579" i="1"/>
  <c r="BC579" i="1"/>
  <c r="BA579" i="1"/>
  <c r="AZ579" i="1"/>
  <c r="AX579" i="1"/>
  <c r="AW579" i="1"/>
  <c r="AU579" i="1"/>
  <c r="AT579" i="1"/>
  <c r="BG578" i="1"/>
  <c r="BF578" i="1"/>
  <c r="BD578" i="1"/>
  <c r="BC578" i="1"/>
  <c r="BA578" i="1"/>
  <c r="AZ578" i="1"/>
  <c r="AX578" i="1"/>
  <c r="AW578" i="1"/>
  <c r="AU578" i="1"/>
  <c r="AT578" i="1"/>
  <c r="BG577" i="1"/>
  <c r="BF577" i="1"/>
  <c r="BD577" i="1"/>
  <c r="BC577" i="1"/>
  <c r="BA577" i="1"/>
  <c r="AZ577" i="1"/>
  <c r="AX577" i="1"/>
  <c r="AW577" i="1"/>
  <c r="AU577" i="1"/>
  <c r="AT577" i="1"/>
  <c r="BG576" i="1"/>
  <c r="BF576" i="1"/>
  <c r="BD576" i="1"/>
  <c r="BC576" i="1"/>
  <c r="BA576" i="1"/>
  <c r="AZ576" i="1"/>
  <c r="AX576" i="1"/>
  <c r="AW576" i="1"/>
  <c r="AU576" i="1"/>
  <c r="AT576" i="1"/>
  <c r="BG575" i="1"/>
  <c r="BF575" i="1"/>
  <c r="BD575" i="1"/>
  <c r="BC575" i="1"/>
  <c r="BA575" i="1"/>
  <c r="AZ575" i="1"/>
  <c r="AX575" i="1"/>
  <c r="AW575" i="1"/>
  <c r="AU575" i="1"/>
  <c r="AT575" i="1"/>
  <c r="BG574" i="1"/>
  <c r="BF574" i="1"/>
  <c r="BD574" i="1"/>
  <c r="BC574" i="1"/>
  <c r="BA574" i="1"/>
  <c r="AZ574" i="1"/>
  <c r="AX574" i="1"/>
  <c r="AW574" i="1"/>
  <c r="AU574" i="1"/>
  <c r="AT574" i="1"/>
  <c r="BG573" i="1"/>
  <c r="BF573" i="1"/>
  <c r="BD573" i="1"/>
  <c r="BC573" i="1"/>
  <c r="BA573" i="1"/>
  <c r="AZ573" i="1"/>
  <c r="AX573" i="1"/>
  <c r="AW573" i="1"/>
  <c r="AU573" i="1"/>
  <c r="AT573" i="1"/>
  <c r="BG19" i="3"/>
  <c r="BF19" i="3"/>
  <c r="BD19" i="3"/>
  <c r="BC19" i="3"/>
  <c r="BA19" i="3"/>
  <c r="AZ19" i="3"/>
  <c r="AX19" i="3"/>
  <c r="AW19" i="3"/>
  <c r="AU19" i="3"/>
  <c r="AT19" i="3"/>
  <c r="BG20" i="2"/>
  <c r="BF20" i="2"/>
  <c r="BD20" i="2"/>
  <c r="BC20" i="2"/>
  <c r="BA20" i="2"/>
  <c r="AZ20" i="2"/>
  <c r="AX20" i="2"/>
  <c r="AW20" i="2"/>
  <c r="AU20" i="2"/>
  <c r="AT20" i="2"/>
  <c r="BG572" i="1"/>
  <c r="BF572" i="1"/>
  <c r="BD572" i="1"/>
  <c r="BC572" i="1"/>
  <c r="BA572" i="1"/>
  <c r="AZ572" i="1"/>
  <c r="AX572" i="1"/>
  <c r="AW572" i="1"/>
  <c r="AU572" i="1"/>
  <c r="AT572" i="1"/>
  <c r="BG571" i="1"/>
  <c r="BF571" i="1"/>
  <c r="BD571" i="1"/>
  <c r="BC571" i="1"/>
  <c r="BA571" i="1"/>
  <c r="AZ571" i="1"/>
  <c r="AX571" i="1"/>
  <c r="AW571" i="1"/>
  <c r="AU571" i="1"/>
  <c r="AT571" i="1"/>
  <c r="BG570" i="1"/>
  <c r="BF570" i="1"/>
  <c r="BD570" i="1"/>
  <c r="BC570" i="1"/>
  <c r="BA570" i="1"/>
  <c r="AZ570" i="1"/>
  <c r="AX570" i="1"/>
  <c r="AW570" i="1"/>
  <c r="AU570" i="1"/>
  <c r="AT570" i="1"/>
  <c r="BG569" i="1"/>
  <c r="BF569" i="1"/>
  <c r="BD569" i="1"/>
  <c r="BC569" i="1"/>
  <c r="BA569" i="1"/>
  <c r="AZ569" i="1"/>
  <c r="AX569" i="1"/>
  <c r="AW569" i="1"/>
  <c r="AU569" i="1"/>
  <c r="AT569" i="1"/>
  <c r="BG568" i="1"/>
  <c r="BF568" i="1"/>
  <c r="BD568" i="1"/>
  <c r="BC568" i="1"/>
  <c r="BA568" i="1"/>
  <c r="AZ568" i="1"/>
  <c r="AX568" i="1"/>
  <c r="AW568" i="1"/>
  <c r="AU568" i="1"/>
  <c r="AT568" i="1"/>
  <c r="BG567" i="1"/>
  <c r="BF567" i="1"/>
  <c r="BD567" i="1"/>
  <c r="BC567" i="1"/>
  <c r="BA567" i="1"/>
  <c r="AZ567" i="1"/>
  <c r="AX567" i="1"/>
  <c r="AW567" i="1"/>
  <c r="AU567" i="1"/>
  <c r="AT567" i="1"/>
  <c r="BG566" i="1"/>
  <c r="BF566" i="1"/>
  <c r="BD566" i="1"/>
  <c r="BC566" i="1"/>
  <c r="BA566" i="1"/>
  <c r="AZ566" i="1"/>
  <c r="AX566" i="1"/>
  <c r="AW566" i="1"/>
  <c r="AU566" i="1"/>
  <c r="AT566" i="1"/>
  <c r="BG565" i="1"/>
  <c r="BF565" i="1"/>
  <c r="BD565" i="1"/>
  <c r="BC565" i="1"/>
  <c r="BA565" i="1"/>
  <c r="AZ565" i="1"/>
  <c r="AX565" i="1"/>
  <c r="AW565" i="1"/>
  <c r="AU565" i="1"/>
  <c r="AT565" i="1"/>
  <c r="BG564" i="1"/>
  <c r="BF564" i="1"/>
  <c r="BD564" i="1"/>
  <c r="BC564" i="1"/>
  <c r="BA564" i="1"/>
  <c r="AZ564" i="1"/>
  <c r="AX564" i="1"/>
  <c r="AW564" i="1"/>
  <c r="AU564" i="1"/>
  <c r="AT564" i="1"/>
  <c r="BG563" i="1"/>
  <c r="BF563" i="1"/>
  <c r="BD563" i="1"/>
  <c r="BC563" i="1"/>
  <c r="BA563" i="1"/>
  <c r="AZ563" i="1"/>
  <c r="AX563" i="1"/>
  <c r="AW563" i="1"/>
  <c r="AU563" i="1"/>
  <c r="AT563" i="1"/>
  <c r="BG562" i="1"/>
  <c r="BF562" i="1"/>
  <c r="BD562" i="1"/>
  <c r="BC562" i="1"/>
  <c r="BA562" i="1"/>
  <c r="AZ562" i="1"/>
  <c r="AX562" i="1"/>
  <c r="AW562" i="1"/>
  <c r="AU562" i="1"/>
  <c r="AT562" i="1"/>
  <c r="BG561" i="1"/>
  <c r="BF561" i="1"/>
  <c r="BD561" i="1"/>
  <c r="BC561" i="1"/>
  <c r="BA561" i="1"/>
  <c r="AZ561" i="1"/>
  <c r="AX561" i="1"/>
  <c r="AW561" i="1"/>
  <c r="AU561" i="1"/>
  <c r="AT561" i="1"/>
  <c r="BG560" i="1"/>
  <c r="BF560" i="1"/>
  <c r="BD560" i="1"/>
  <c r="BC560" i="1"/>
  <c r="BA560" i="1"/>
  <c r="AZ560" i="1"/>
  <c r="AX560" i="1"/>
  <c r="AW560" i="1"/>
  <c r="AU560" i="1"/>
  <c r="AT560" i="1"/>
  <c r="BG559" i="1"/>
  <c r="BF559" i="1"/>
  <c r="BD559" i="1"/>
  <c r="BC559" i="1"/>
  <c r="BA559" i="1"/>
  <c r="AZ559" i="1"/>
  <c r="AX559" i="1"/>
  <c r="AW559" i="1"/>
  <c r="AU559" i="1"/>
  <c r="AT559" i="1"/>
  <c r="BG558" i="1"/>
  <c r="BF558" i="1"/>
  <c r="BD558" i="1"/>
  <c r="BC558" i="1"/>
  <c r="BA558" i="1"/>
  <c r="AZ558" i="1"/>
  <c r="AX558" i="1"/>
  <c r="AW558" i="1"/>
  <c r="AU558" i="1"/>
  <c r="AT558" i="1"/>
  <c r="BG557" i="1"/>
  <c r="BF557" i="1"/>
  <c r="BD557" i="1"/>
  <c r="BC557" i="1"/>
  <c r="BA557" i="1"/>
  <c r="AZ557" i="1"/>
  <c r="AX557" i="1"/>
  <c r="AW557" i="1"/>
  <c r="AU557" i="1"/>
  <c r="AT557" i="1"/>
  <c r="BG556" i="1"/>
  <c r="BF556" i="1"/>
  <c r="BD556" i="1"/>
  <c r="BC556" i="1"/>
  <c r="BA556" i="1"/>
  <c r="AZ556" i="1"/>
  <c r="AX556" i="1"/>
  <c r="AW556" i="1"/>
  <c r="AU556" i="1"/>
  <c r="AT556" i="1"/>
  <c r="BG555" i="1"/>
  <c r="BF555" i="1"/>
  <c r="BD555" i="1"/>
  <c r="BC555" i="1"/>
  <c r="BA555" i="1"/>
  <c r="AZ555" i="1"/>
  <c r="AX555" i="1"/>
  <c r="AW555" i="1"/>
  <c r="AU555" i="1"/>
  <c r="AT555" i="1"/>
  <c r="BG554" i="1"/>
  <c r="BF554" i="1"/>
  <c r="BD554" i="1"/>
  <c r="BC554" i="1"/>
  <c r="BA554" i="1"/>
  <c r="AZ554" i="1"/>
  <c r="AX554" i="1"/>
  <c r="AW554" i="1"/>
  <c r="AU554" i="1"/>
  <c r="AT554" i="1"/>
  <c r="BG553" i="1"/>
  <c r="BF553" i="1"/>
  <c r="BD553" i="1"/>
  <c r="BC553" i="1"/>
  <c r="BA553" i="1"/>
  <c r="AZ553" i="1"/>
  <c r="AX553" i="1"/>
  <c r="AW553" i="1"/>
  <c r="AU553" i="1"/>
  <c r="AT553" i="1"/>
  <c r="BG552" i="1"/>
  <c r="BF552" i="1"/>
  <c r="BD552" i="1"/>
  <c r="BC552" i="1"/>
  <c r="BA552" i="1"/>
  <c r="AZ552" i="1"/>
  <c r="AX552" i="1"/>
  <c r="AW552" i="1"/>
  <c r="AU552" i="1"/>
  <c r="AT552" i="1"/>
  <c r="BG551" i="1"/>
  <c r="BF551" i="1"/>
  <c r="BD551" i="1"/>
  <c r="BC551" i="1"/>
  <c r="BA551" i="1"/>
  <c r="AZ551" i="1"/>
  <c r="AX551" i="1"/>
  <c r="AW551" i="1"/>
  <c r="AU551" i="1"/>
  <c r="AT551" i="1"/>
  <c r="BG550" i="1"/>
  <c r="BF550" i="1"/>
  <c r="BD550" i="1"/>
  <c r="BC550" i="1"/>
  <c r="BA550" i="1"/>
  <c r="AZ550" i="1"/>
  <c r="AX550" i="1"/>
  <c r="AW550" i="1"/>
  <c r="AU550" i="1"/>
  <c r="AT550" i="1"/>
  <c r="BG549" i="1"/>
  <c r="BF549" i="1"/>
  <c r="BD549" i="1"/>
  <c r="BC549" i="1"/>
  <c r="BA549" i="1"/>
  <c r="AZ549" i="1"/>
  <c r="AX549" i="1"/>
  <c r="AW549" i="1"/>
  <c r="AU549" i="1"/>
  <c r="AT549" i="1"/>
  <c r="BG548" i="1"/>
  <c r="BF548" i="1"/>
  <c r="BD548" i="1"/>
  <c r="BC548" i="1"/>
  <c r="BA548" i="1"/>
  <c r="AZ548" i="1"/>
  <c r="AX548" i="1"/>
  <c r="AW548" i="1"/>
  <c r="AU548" i="1"/>
  <c r="AT548" i="1"/>
  <c r="BG547" i="1"/>
  <c r="BF547" i="1"/>
  <c r="BD547" i="1"/>
  <c r="BC547" i="1"/>
  <c r="BA547" i="1"/>
  <c r="AZ547" i="1"/>
  <c r="AX547" i="1"/>
  <c r="AW547" i="1"/>
  <c r="AU547" i="1"/>
  <c r="AT547" i="1"/>
  <c r="BG546" i="1"/>
  <c r="BF546" i="1"/>
  <c r="BD546" i="1"/>
  <c r="BC546" i="1"/>
  <c r="BA546" i="1"/>
  <c r="AZ546" i="1"/>
  <c r="AX546" i="1"/>
  <c r="AW546" i="1"/>
  <c r="AU546" i="1"/>
  <c r="AT546" i="1"/>
  <c r="BG545" i="1"/>
  <c r="BF545" i="1"/>
  <c r="BD545" i="1"/>
  <c r="BC545" i="1"/>
  <c r="BA545" i="1"/>
  <c r="AZ545" i="1"/>
  <c r="AX545" i="1"/>
  <c r="AW545" i="1"/>
  <c r="AU545" i="1"/>
  <c r="AT545" i="1"/>
  <c r="BG544" i="1"/>
  <c r="BF544" i="1"/>
  <c r="BD544" i="1"/>
  <c r="BC544" i="1"/>
  <c r="BA544" i="1"/>
  <c r="AZ544" i="1"/>
  <c r="AX544" i="1"/>
  <c r="AW544" i="1"/>
  <c r="AU544" i="1"/>
  <c r="AT544" i="1"/>
  <c r="BG18" i="3"/>
  <c r="BF18" i="3"/>
  <c r="BD18" i="3"/>
  <c r="BC18" i="3"/>
  <c r="BA18" i="3"/>
  <c r="AZ18" i="3"/>
  <c r="AX18" i="3"/>
  <c r="AW18" i="3"/>
  <c r="AU18" i="3"/>
  <c r="AT18" i="3"/>
  <c r="BG19" i="2"/>
  <c r="BF19" i="2"/>
  <c r="BD19" i="2"/>
  <c r="BC19" i="2"/>
  <c r="BA19" i="2"/>
  <c r="AZ19" i="2"/>
  <c r="AX19" i="2"/>
  <c r="AW19" i="2"/>
  <c r="AU19" i="2"/>
  <c r="AT19" i="2"/>
  <c r="BG543" i="1"/>
  <c r="BF543" i="1"/>
  <c r="BD543" i="1"/>
  <c r="BC543" i="1"/>
  <c r="BA543" i="1"/>
  <c r="AZ543" i="1"/>
  <c r="AX543" i="1"/>
  <c r="AW543" i="1"/>
  <c r="AU543" i="1"/>
  <c r="AT543" i="1"/>
  <c r="BG542" i="1"/>
  <c r="BF542" i="1"/>
  <c r="BD542" i="1"/>
  <c r="BC542" i="1"/>
  <c r="BA542" i="1"/>
  <c r="AZ542" i="1"/>
  <c r="AX542" i="1"/>
  <c r="AW542" i="1"/>
  <c r="AU542" i="1"/>
  <c r="AT542" i="1"/>
  <c r="BG541" i="1"/>
  <c r="BF541" i="1"/>
  <c r="BD541" i="1"/>
  <c r="BC541" i="1"/>
  <c r="BA541" i="1"/>
  <c r="AZ541" i="1"/>
  <c r="AX541" i="1"/>
  <c r="AW541" i="1"/>
  <c r="AU541" i="1"/>
  <c r="AT541" i="1"/>
  <c r="BG540" i="1"/>
  <c r="BF540" i="1"/>
  <c r="BD540" i="1"/>
  <c r="BC540" i="1"/>
  <c r="BA540" i="1"/>
  <c r="AZ540" i="1"/>
  <c r="AX540" i="1"/>
  <c r="AW540" i="1"/>
  <c r="AU540" i="1"/>
  <c r="AT540" i="1"/>
  <c r="BG539" i="1"/>
  <c r="BF539" i="1"/>
  <c r="BD539" i="1"/>
  <c r="BC539" i="1"/>
  <c r="BA539" i="1"/>
  <c r="AZ539" i="1"/>
  <c r="AX539" i="1"/>
  <c r="AW539" i="1"/>
  <c r="AU539" i="1"/>
  <c r="AT539" i="1"/>
  <c r="BG538" i="1"/>
  <c r="BF538" i="1"/>
  <c r="BD538" i="1"/>
  <c r="BC538" i="1"/>
  <c r="BA538" i="1"/>
  <c r="AZ538" i="1"/>
  <c r="AX538" i="1"/>
  <c r="AW538" i="1"/>
  <c r="AU538" i="1"/>
  <c r="AT538" i="1"/>
  <c r="BG537" i="1"/>
  <c r="BF537" i="1"/>
  <c r="BD537" i="1"/>
  <c r="BC537" i="1"/>
  <c r="BA537" i="1"/>
  <c r="AZ537" i="1"/>
  <c r="AX537" i="1"/>
  <c r="AW537" i="1"/>
  <c r="AU537" i="1"/>
  <c r="AT537" i="1"/>
  <c r="BG536" i="1"/>
  <c r="BF536" i="1"/>
  <c r="BD536" i="1"/>
  <c r="BC536" i="1"/>
  <c r="BA536" i="1"/>
  <c r="AZ536" i="1"/>
  <c r="AX536" i="1"/>
  <c r="AW536" i="1"/>
  <c r="AU536" i="1"/>
  <c r="AT536" i="1"/>
  <c r="BG535" i="1"/>
  <c r="BF535" i="1"/>
  <c r="BD535" i="1"/>
  <c r="BC535" i="1"/>
  <c r="BA535" i="1"/>
  <c r="AZ535" i="1"/>
  <c r="AX535" i="1"/>
  <c r="AW535" i="1"/>
  <c r="AU535" i="1"/>
  <c r="AT535" i="1"/>
  <c r="BG534" i="1"/>
  <c r="BF534" i="1"/>
  <c r="BD534" i="1"/>
  <c r="BC534" i="1"/>
  <c r="BA534" i="1"/>
  <c r="AZ534" i="1"/>
  <c r="AX534" i="1"/>
  <c r="AW534" i="1"/>
  <c r="AU534" i="1"/>
  <c r="AT534" i="1"/>
  <c r="BG533" i="1"/>
  <c r="BF533" i="1"/>
  <c r="BD533" i="1"/>
  <c r="BC533" i="1"/>
  <c r="BA533" i="1"/>
  <c r="AZ533" i="1"/>
  <c r="AX533" i="1"/>
  <c r="AW533" i="1"/>
  <c r="AU533" i="1"/>
  <c r="AT533" i="1"/>
  <c r="BG532" i="1"/>
  <c r="BF532" i="1"/>
  <c r="BD532" i="1"/>
  <c r="BC532" i="1"/>
  <c r="BA532" i="1"/>
  <c r="AZ532" i="1"/>
  <c r="AX532" i="1"/>
  <c r="AW532" i="1"/>
  <c r="AU532" i="1"/>
  <c r="AT532" i="1"/>
  <c r="BG531" i="1"/>
  <c r="BF531" i="1"/>
  <c r="BD531" i="1"/>
  <c r="BC531" i="1"/>
  <c r="BA531" i="1"/>
  <c r="AZ531" i="1"/>
  <c r="AX531" i="1"/>
  <c r="AW531" i="1"/>
  <c r="AU531" i="1"/>
  <c r="AT531" i="1"/>
  <c r="BG530" i="1"/>
  <c r="BF530" i="1"/>
  <c r="BD530" i="1"/>
  <c r="BC530" i="1"/>
  <c r="BA530" i="1"/>
  <c r="AZ530" i="1"/>
  <c r="AX530" i="1"/>
  <c r="AW530" i="1"/>
  <c r="AU530" i="1"/>
  <c r="AT530" i="1"/>
  <c r="BG529" i="1"/>
  <c r="BF529" i="1"/>
  <c r="BD529" i="1"/>
  <c r="BC529" i="1"/>
  <c r="BA529" i="1"/>
  <c r="AZ529" i="1"/>
  <c r="AX529" i="1"/>
  <c r="AW529" i="1"/>
  <c r="AU529" i="1"/>
  <c r="AT529" i="1"/>
  <c r="BG528" i="1"/>
  <c r="BF528" i="1"/>
  <c r="BD528" i="1"/>
  <c r="BC528" i="1"/>
  <c r="BA528" i="1"/>
  <c r="AZ528" i="1"/>
  <c r="AX528" i="1"/>
  <c r="AW528" i="1"/>
  <c r="AU528" i="1"/>
  <c r="AT528" i="1"/>
  <c r="BG527" i="1"/>
  <c r="BF527" i="1"/>
  <c r="BD527" i="1"/>
  <c r="BC527" i="1"/>
  <c r="BA527" i="1"/>
  <c r="AZ527" i="1"/>
  <c r="AX527" i="1"/>
  <c r="AW527" i="1"/>
  <c r="AU527" i="1"/>
  <c r="AT527" i="1"/>
  <c r="BG526" i="1"/>
  <c r="BF526" i="1"/>
  <c r="BD526" i="1"/>
  <c r="BC526" i="1"/>
  <c r="BA526" i="1"/>
  <c r="AZ526" i="1"/>
  <c r="AX526" i="1"/>
  <c r="AW526" i="1"/>
  <c r="AU526" i="1"/>
  <c r="AT526" i="1"/>
  <c r="BG525" i="1"/>
  <c r="BF525" i="1"/>
  <c r="BD525" i="1"/>
  <c r="BC525" i="1"/>
  <c r="BA525" i="1"/>
  <c r="AZ525" i="1"/>
  <c r="AX525" i="1"/>
  <c r="AW525" i="1"/>
  <c r="AU525" i="1"/>
  <c r="AT525" i="1"/>
  <c r="BG524" i="1"/>
  <c r="BF524" i="1"/>
  <c r="BD524" i="1"/>
  <c r="BC524" i="1"/>
  <c r="BA524" i="1"/>
  <c r="AZ524" i="1"/>
  <c r="AX524" i="1"/>
  <c r="AW524" i="1"/>
  <c r="AU524" i="1"/>
  <c r="AT524" i="1"/>
  <c r="BG523" i="1"/>
  <c r="BF523" i="1"/>
  <c r="BD523" i="1"/>
  <c r="BC523" i="1"/>
  <c r="BA523" i="1"/>
  <c r="AZ523" i="1"/>
  <c r="AX523" i="1"/>
  <c r="AW523" i="1"/>
  <c r="AU523" i="1"/>
  <c r="AT523" i="1"/>
  <c r="BG522" i="1"/>
  <c r="BF522" i="1"/>
  <c r="BD522" i="1"/>
  <c r="BC522" i="1"/>
  <c r="BA522" i="1"/>
  <c r="AZ522" i="1"/>
  <c r="AX522" i="1"/>
  <c r="AW522" i="1"/>
  <c r="AU522" i="1"/>
  <c r="AT522" i="1"/>
  <c r="BG521" i="1"/>
  <c r="BF521" i="1"/>
  <c r="BD521" i="1"/>
  <c r="BC521" i="1"/>
  <c r="BA521" i="1"/>
  <c r="AZ521" i="1"/>
  <c r="AX521" i="1"/>
  <c r="AW521" i="1"/>
  <c r="AU521" i="1"/>
  <c r="AT521" i="1"/>
  <c r="BG520" i="1"/>
  <c r="BF520" i="1"/>
  <c r="BD520" i="1"/>
  <c r="BC520" i="1"/>
  <c r="BA520" i="1"/>
  <c r="AZ520" i="1"/>
  <c r="AX520" i="1"/>
  <c r="AW520" i="1"/>
  <c r="AU520" i="1"/>
  <c r="AT520" i="1"/>
  <c r="BG519" i="1"/>
  <c r="BF519" i="1"/>
  <c r="BD519" i="1"/>
  <c r="BC519" i="1"/>
  <c r="BA519" i="1"/>
  <c r="AZ519" i="1"/>
  <c r="AX519" i="1"/>
  <c r="AW519" i="1"/>
  <c r="AU519" i="1"/>
  <c r="AT519" i="1"/>
  <c r="BG518" i="1"/>
  <c r="BF518" i="1"/>
  <c r="BD518" i="1"/>
  <c r="BC518" i="1"/>
  <c r="BA518" i="1"/>
  <c r="AZ518" i="1"/>
  <c r="AX518" i="1"/>
  <c r="AW518" i="1"/>
  <c r="AU518" i="1"/>
  <c r="AT518" i="1"/>
  <c r="O770" i="4" l="1"/>
  <c r="R770" i="4" s="1"/>
  <c r="N779" i="4"/>
  <c r="Q779" i="4" s="1"/>
  <c r="P727" i="4"/>
  <c r="R804" i="4"/>
  <c r="P731" i="4"/>
  <c r="P736" i="4"/>
  <c r="N709" i="4"/>
  <c r="Q709" i="4" s="1"/>
  <c r="U751" i="4"/>
  <c r="R751" i="4"/>
  <c r="P709" i="4"/>
  <c r="N696" i="4"/>
  <c r="Q696" i="4" s="1"/>
  <c r="S659" i="4"/>
  <c r="O743" i="4"/>
  <c r="U743" i="4" s="1"/>
  <c r="P663" i="4"/>
  <c r="T751" i="4"/>
  <c r="P795" i="4"/>
  <c r="T695" i="4"/>
  <c r="O749" i="4"/>
  <c r="R749" i="4" s="1"/>
  <c r="N762" i="4"/>
  <c r="Q762" i="4" s="1"/>
  <c r="O695" i="4"/>
  <c r="R695" i="4" s="1"/>
  <c r="T755" i="4"/>
  <c r="T762" i="4"/>
  <c r="T651" i="4"/>
  <c r="P769" i="4"/>
  <c r="S821" i="4"/>
  <c r="N748" i="4"/>
  <c r="Q748" i="4" s="1"/>
  <c r="O651" i="4"/>
  <c r="P697" i="4"/>
  <c r="P788" i="4"/>
  <c r="O830" i="4"/>
  <c r="O765" i="4"/>
  <c r="U913" i="4"/>
  <c r="S805" i="4"/>
  <c r="P790" i="4"/>
  <c r="P660" i="4"/>
  <c r="P656" i="4"/>
  <c r="P715" i="4"/>
  <c r="T832" i="4"/>
  <c r="O832" i="4"/>
  <c r="U832" i="4" s="1"/>
  <c r="N710" i="4"/>
  <c r="Q710" i="4" s="1"/>
  <c r="S742" i="4"/>
  <c r="P724" i="4"/>
  <c r="P714" i="4"/>
  <c r="N747" i="4"/>
  <c r="Q747" i="4" s="1"/>
  <c r="P800" i="4"/>
  <c r="T816" i="4"/>
  <c r="S747" i="4"/>
  <c r="O816" i="4"/>
  <c r="P818" i="4"/>
  <c r="P729" i="4"/>
  <c r="P685" i="4"/>
  <c r="U695" i="4"/>
  <c r="P809" i="4"/>
  <c r="O725" i="4"/>
  <c r="U725" i="4" s="1"/>
  <c r="O785" i="4"/>
  <c r="U785" i="4" s="1"/>
  <c r="T691" i="4"/>
  <c r="N772" i="4"/>
  <c r="Q772" i="4" s="1"/>
  <c r="P760" i="4"/>
  <c r="P764" i="4"/>
  <c r="P780" i="4"/>
  <c r="S762" i="4"/>
  <c r="T749" i="4"/>
  <c r="O776" i="4"/>
  <c r="U776" i="4" s="1"/>
  <c r="S756" i="4"/>
  <c r="S758" i="4"/>
  <c r="O728" i="4"/>
  <c r="R728" i="4" s="1"/>
  <c r="P814" i="4"/>
  <c r="S660" i="4"/>
  <c r="P803" i="4"/>
  <c r="P645" i="4"/>
  <c r="T785" i="4"/>
  <c r="P705" i="4"/>
  <c r="S764" i="4"/>
  <c r="T709" i="4"/>
  <c r="N659" i="4"/>
  <c r="Q659" i="4" s="1"/>
  <c r="O834" i="4"/>
  <c r="U834" i="4" s="1"/>
  <c r="T770" i="4"/>
  <c r="P793" i="4"/>
  <c r="P786" i="4"/>
  <c r="P829" i="4"/>
  <c r="T710" i="4"/>
  <c r="S796" i="4"/>
  <c r="O747" i="4"/>
  <c r="U747" i="4" s="1"/>
  <c r="O817" i="4"/>
  <c r="U817" i="4" s="1"/>
  <c r="P831" i="4"/>
  <c r="P765" i="4"/>
  <c r="T834" i="4"/>
  <c r="R921" i="4"/>
  <c r="P798" i="4"/>
  <c r="U843" i="4"/>
  <c r="P830" i="4"/>
  <c r="P750" i="4"/>
  <c r="P748" i="4"/>
  <c r="R874" i="4"/>
  <c r="R894" i="4"/>
  <c r="S806" i="4"/>
  <c r="U881" i="4"/>
  <c r="N815" i="4"/>
  <c r="Q815" i="4" s="1"/>
  <c r="P859" i="4"/>
  <c r="P749" i="4"/>
  <c r="N749" i="4"/>
  <c r="Q749" i="4" s="1"/>
  <c r="U859" i="4"/>
  <c r="T821" i="4"/>
  <c r="P686" i="4"/>
  <c r="O821" i="4"/>
  <c r="U805" i="4"/>
  <c r="S804" i="4"/>
  <c r="R750" i="4"/>
  <c r="T783" i="4"/>
  <c r="N822" i="4"/>
  <c r="Q822" i="4" s="1"/>
  <c r="S831" i="4"/>
  <c r="S834" i="4"/>
  <c r="N821" i="4"/>
  <c r="Q821" i="4" s="1"/>
  <c r="P794" i="4"/>
  <c r="U899" i="4"/>
  <c r="R845" i="4"/>
  <c r="N783" i="4"/>
  <c r="Q783" i="4" s="1"/>
  <c r="N764" i="4"/>
  <c r="Q764" i="4" s="1"/>
  <c r="S790" i="4"/>
  <c r="O783" i="4"/>
  <c r="T754" i="4"/>
  <c r="N805" i="4"/>
  <c r="Q805" i="4" s="1"/>
  <c r="R906" i="4"/>
  <c r="N785" i="4"/>
  <c r="Q785" i="4" s="1"/>
  <c r="T747" i="4"/>
  <c r="N810" i="4"/>
  <c r="Q810" i="4" s="1"/>
  <c r="N825" i="4"/>
  <c r="Q825" i="4" s="1"/>
  <c r="P813" i="4"/>
  <c r="O793" i="4"/>
  <c r="R793" i="4" s="1"/>
  <c r="N758" i="4"/>
  <c r="Q758" i="4" s="1"/>
  <c r="S825" i="4"/>
  <c r="T802" i="4"/>
  <c r="O778" i="4"/>
  <c r="R778" i="4" s="1"/>
  <c r="N819" i="4"/>
  <c r="Q819" i="4" s="1"/>
  <c r="P755" i="4"/>
  <c r="O761" i="4"/>
  <c r="R761" i="4" s="1"/>
  <c r="O784" i="4"/>
  <c r="AX776" i="4"/>
  <c r="S775" i="4"/>
  <c r="N775" i="4"/>
  <c r="Q775" i="4" s="1"/>
  <c r="T761" i="4"/>
  <c r="P825" i="4"/>
  <c r="S789" i="4"/>
  <c r="N760" i="4"/>
  <c r="Q760" i="4" s="1"/>
  <c r="T808" i="4"/>
  <c r="O808" i="4"/>
  <c r="N768" i="4"/>
  <c r="Q768" i="4" s="1"/>
  <c r="S778" i="4"/>
  <c r="U911" i="4"/>
  <c r="N761" i="4"/>
  <c r="Q761" i="4" s="1"/>
  <c r="P815" i="4"/>
  <c r="P785" i="4"/>
  <c r="S798" i="4"/>
  <c r="P807" i="4"/>
  <c r="O777" i="4"/>
  <c r="R777" i="4" s="1"/>
  <c r="O802" i="4"/>
  <c r="S746" i="4"/>
  <c r="N778" i="4"/>
  <c r="Q778" i="4" s="1"/>
  <c r="S760" i="4"/>
  <c r="T777" i="4"/>
  <c r="O812" i="4"/>
  <c r="U812" i="4" s="1"/>
  <c r="T825" i="4"/>
  <c r="T763" i="4"/>
  <c r="O745" i="4"/>
  <c r="T745" i="4"/>
  <c r="N796" i="4"/>
  <c r="Q796" i="4" s="1"/>
  <c r="S815" i="4"/>
  <c r="T812" i="4"/>
  <c r="N753" i="4"/>
  <c r="Q753" i="4" s="1"/>
  <c r="O752" i="4"/>
  <c r="U752" i="4" s="1"/>
  <c r="P832" i="4"/>
  <c r="O825" i="4"/>
  <c r="R825" i="4" s="1"/>
  <c r="O792" i="4"/>
  <c r="R792" i="4" s="1"/>
  <c r="N746" i="4"/>
  <c r="Q746" i="4" s="1"/>
  <c r="AX710" i="4"/>
  <c r="S885" i="4"/>
  <c r="AX885" i="4"/>
  <c r="U782" i="4"/>
  <c r="R782" i="4"/>
  <c r="R887" i="4"/>
  <c r="AZ733" i="4"/>
  <c r="R901" i="4"/>
  <c r="AY709" i="4"/>
  <c r="N809" i="4"/>
  <c r="Q809" i="4" s="1"/>
  <c r="P828" i="4"/>
  <c r="O829" i="4"/>
  <c r="R829" i="4" s="1"/>
  <c r="N789" i="4"/>
  <c r="Q789" i="4" s="1"/>
  <c r="N776" i="4"/>
  <c r="Q776" i="4" s="1"/>
  <c r="O815" i="4"/>
  <c r="R815" i="4" s="1"/>
  <c r="N820" i="4"/>
  <c r="Q820" i="4" s="1"/>
  <c r="AX819" i="4"/>
  <c r="N816" i="4"/>
  <c r="Q816" i="4" s="1"/>
  <c r="T776" i="4"/>
  <c r="O790" i="4"/>
  <c r="R790" i="4" s="1"/>
  <c r="T809" i="4"/>
  <c r="O809" i="4"/>
  <c r="S816" i="4"/>
  <c r="N791" i="4"/>
  <c r="Q791" i="4" s="1"/>
  <c r="S827" i="4"/>
  <c r="S777" i="4"/>
  <c r="N777" i="4"/>
  <c r="Q777" i="4" s="1"/>
  <c r="S814" i="4"/>
  <c r="N832" i="4"/>
  <c r="Q832" i="4" s="1"/>
  <c r="S832" i="4"/>
  <c r="S791" i="4"/>
  <c r="N836" i="4"/>
  <c r="Q836" i="4" s="1"/>
  <c r="AY904" i="4"/>
  <c r="N784" i="4"/>
  <c r="Q784" i="4" s="1"/>
  <c r="S784" i="4"/>
  <c r="O831" i="4"/>
  <c r="R831" i="4" s="1"/>
  <c r="T769" i="4"/>
  <c r="R776" i="4"/>
  <c r="N793" i="4"/>
  <c r="Q793" i="4" s="1"/>
  <c r="N835" i="4"/>
  <c r="Q835" i="4" s="1"/>
  <c r="T780" i="4"/>
  <c r="N813" i="4"/>
  <c r="Q813" i="4" s="1"/>
  <c r="P777" i="4"/>
  <c r="S835" i="4"/>
  <c r="N829" i="4"/>
  <c r="Q829" i="4" s="1"/>
  <c r="P836" i="4"/>
  <c r="S802" i="4"/>
  <c r="T782" i="4"/>
  <c r="S829" i="4"/>
  <c r="P783" i="4"/>
  <c r="P826" i="4"/>
  <c r="N806" i="4"/>
  <c r="Q806" i="4" s="1"/>
  <c r="P827" i="4"/>
  <c r="S887" i="4"/>
  <c r="AX835" i="4"/>
  <c r="T797" i="4"/>
  <c r="U789" i="4"/>
  <c r="O797" i="4"/>
  <c r="R857" i="4"/>
  <c r="N908" i="4"/>
  <c r="Q908" i="4" s="1"/>
  <c r="U932" i="4"/>
  <c r="P722" i="4"/>
  <c r="R860" i="4"/>
  <c r="R853" i="4"/>
  <c r="N657" i="4"/>
  <c r="Q657" i="4" s="1"/>
  <c r="AZ839" i="4"/>
  <c r="N834" i="4"/>
  <c r="Q834" i="4" s="1"/>
  <c r="N938" i="4"/>
  <c r="Q938" i="4" s="1"/>
  <c r="AX731" i="4"/>
  <c r="T694" i="4"/>
  <c r="U835" i="4"/>
  <c r="N896" i="4"/>
  <c r="Q896" i="4" s="1"/>
  <c r="N901" i="4"/>
  <c r="Q901" i="4" s="1"/>
  <c r="AX861" i="4"/>
  <c r="T908" i="4"/>
  <c r="AX938" i="4"/>
  <c r="S880" i="4"/>
  <c r="S901" i="4"/>
  <c r="U915" i="4"/>
  <c r="U935" i="4"/>
  <c r="S896" i="4"/>
  <c r="S656" i="4"/>
  <c r="O694" i="4"/>
  <c r="R694" i="4" s="1"/>
  <c r="N947" i="4"/>
  <c r="Q947" i="4" s="1"/>
  <c r="N656" i="4"/>
  <c r="Q656" i="4" s="1"/>
  <c r="O908" i="4"/>
  <c r="R908" i="4" s="1"/>
  <c r="S818" i="4"/>
  <c r="AZ785" i="4"/>
  <c r="O763" i="4"/>
  <c r="R763" i="4" s="1"/>
  <c r="P761" i="4"/>
  <c r="AY800" i="4"/>
  <c r="S787" i="4"/>
  <c r="U749" i="4"/>
  <c r="S776" i="4"/>
  <c r="N818" i="4"/>
  <c r="Q818" i="4" s="1"/>
  <c r="AX798" i="4"/>
  <c r="U770" i="4"/>
  <c r="S797" i="4"/>
  <c r="AX780" i="4"/>
  <c r="N814" i="4"/>
  <c r="Q814" i="4" s="1"/>
  <c r="T790" i="4"/>
  <c r="AX766" i="4"/>
  <c r="N827" i="4"/>
  <c r="Q827" i="4" s="1"/>
  <c r="AY812" i="4"/>
  <c r="N887" i="4"/>
  <c r="Q887" i="4" s="1"/>
  <c r="T778" i="4"/>
  <c r="N826" i="4"/>
  <c r="Q826" i="4" s="1"/>
  <c r="AY766" i="4"/>
  <c r="O684" i="4"/>
  <c r="R684" i="4" s="1"/>
  <c r="AX644" i="4"/>
  <c r="S895" i="4"/>
  <c r="N763" i="4"/>
  <c r="Q763" i="4" s="1"/>
  <c r="AX826" i="4"/>
  <c r="P691" i="4"/>
  <c r="AZ768" i="4"/>
  <c r="N830" i="4"/>
  <c r="Q830" i="4" s="1"/>
  <c r="S849" i="4"/>
  <c r="P706" i="4"/>
  <c r="S862" i="4"/>
  <c r="S861" i="4"/>
  <c r="O709" i="4"/>
  <c r="R709" i="4" s="1"/>
  <c r="S931" i="4"/>
  <c r="S847" i="4"/>
  <c r="AX908" i="4"/>
  <c r="S819" i="4"/>
  <c r="AZ836" i="4"/>
  <c r="AX834" i="4"/>
  <c r="O796" i="4"/>
  <c r="U796" i="4" s="1"/>
  <c r="N688" i="4"/>
  <c r="Q688" i="4" s="1"/>
  <c r="AZ656" i="4"/>
  <c r="AX847" i="4"/>
  <c r="N869" i="4"/>
  <c r="Q869" i="4" s="1"/>
  <c r="O655" i="4"/>
  <c r="R655" i="4" s="1"/>
  <c r="O699" i="4"/>
  <c r="U699" i="4" s="1"/>
  <c r="P647" i="4"/>
  <c r="P901" i="4"/>
  <c r="N759" i="4"/>
  <c r="Q759" i="4" s="1"/>
  <c r="T919" i="4"/>
  <c r="P753" i="4"/>
  <c r="R824" i="4"/>
  <c r="U824" i="4"/>
  <c r="N799" i="4"/>
  <c r="Q799" i="4" s="1"/>
  <c r="S917" i="4"/>
  <c r="AX869" i="4"/>
  <c r="T655" i="4"/>
  <c r="T817" i="4"/>
  <c r="O919" i="4"/>
  <c r="R919" i="4" s="1"/>
  <c r="T847" i="4"/>
  <c r="S684" i="4"/>
  <c r="S943" i="4"/>
  <c r="P726" i="4"/>
  <c r="AY838" i="4"/>
  <c r="P849" i="4"/>
  <c r="AY847" i="4"/>
  <c r="S813" i="4"/>
  <c r="T796" i="4"/>
  <c r="T688" i="4"/>
  <c r="N926" i="4"/>
  <c r="Q926" i="4" s="1"/>
  <c r="AX899" i="4"/>
  <c r="N843" i="4"/>
  <c r="Q843" i="4" s="1"/>
  <c r="AX771" i="4"/>
  <c r="S648" i="4"/>
  <c r="P889" i="4"/>
  <c r="S700" i="4"/>
  <c r="N689" i="4"/>
  <c r="Q689" i="4" s="1"/>
  <c r="AX686" i="4"/>
  <c r="N787" i="4"/>
  <c r="Q787" i="4" s="1"/>
  <c r="P723" i="4"/>
  <c r="T697" i="4"/>
  <c r="N928" i="4"/>
  <c r="Q928" i="4" s="1"/>
  <c r="N942" i="4"/>
  <c r="Q942" i="4" s="1"/>
  <c r="T811" i="4"/>
  <c r="S926" i="4"/>
  <c r="S899" i="4"/>
  <c r="S768" i="4"/>
  <c r="T744" i="4"/>
  <c r="AX718" i="4"/>
  <c r="N720" i="4"/>
  <c r="Q720" i="4" s="1"/>
  <c r="S888" i="4"/>
  <c r="P707" i="4"/>
  <c r="N943" i="4"/>
  <c r="Q943" i="4" s="1"/>
  <c r="AZ810" i="4"/>
  <c r="N732" i="4"/>
  <c r="Q732" i="4" s="1"/>
  <c r="O687" i="4"/>
  <c r="U687" i="4" s="1"/>
  <c r="U788" i="4"/>
  <c r="P713" i="4"/>
  <c r="S663" i="4"/>
  <c r="N718" i="4"/>
  <c r="Q718" i="4" s="1"/>
  <c r="O846" i="4"/>
  <c r="R846" i="4" s="1"/>
  <c r="P913" i="4"/>
  <c r="S694" i="4"/>
  <c r="P688" i="4"/>
  <c r="T712" i="4"/>
  <c r="O707" i="4"/>
  <c r="R716" i="4"/>
  <c r="P716" i="4"/>
  <c r="P648" i="4"/>
  <c r="O691" i="4"/>
  <c r="S855" i="4"/>
  <c r="N862" i="4"/>
  <c r="Q862" i="4" s="1"/>
  <c r="P741" i="4"/>
  <c r="S711" i="4"/>
  <c r="O692" i="4"/>
  <c r="R692" i="4" s="1"/>
  <c r="AX942" i="4"/>
  <c r="P742" i="4"/>
  <c r="AY850" i="4"/>
  <c r="T692" i="4"/>
  <c r="N855" i="4"/>
  <c r="Q855" i="4" s="1"/>
  <c r="S662" i="4"/>
  <c r="T728" i="4"/>
  <c r="AZ891" i="4"/>
  <c r="N722" i="4"/>
  <c r="Q722" i="4" s="1"/>
  <c r="S734" i="4"/>
  <c r="N734" i="4"/>
  <c r="Q734" i="4" s="1"/>
  <c r="T693" i="4"/>
  <c r="P733" i="4"/>
  <c r="O688" i="4"/>
  <c r="N662" i="4"/>
  <c r="Q662" i="4" s="1"/>
  <c r="N774" i="4"/>
  <c r="Q774" i="4" s="1"/>
  <c r="S773" i="4"/>
  <c r="P657" i="4"/>
  <c r="O744" i="4"/>
  <c r="R744" i="4" s="1"/>
  <c r="P720" i="4"/>
  <c r="AX792" i="4"/>
  <c r="AX703" i="4"/>
  <c r="N804" i="4"/>
  <c r="Q804" i="4" s="1"/>
  <c r="O645" i="4"/>
  <c r="R645" i="4" s="1"/>
  <c r="T735" i="4"/>
  <c r="S717" i="4"/>
  <c r="N717" i="4"/>
  <c r="Q717" i="4" s="1"/>
  <c r="O706" i="4"/>
  <c r="U706" i="4" s="1"/>
  <c r="P744" i="4"/>
  <c r="S651" i="4"/>
  <c r="N742" i="4"/>
  <c r="Q742" i="4" s="1"/>
  <c r="O663" i="4"/>
  <c r="T699" i="4"/>
  <c r="P704" i="4"/>
  <c r="O742" i="4"/>
  <c r="U742" i="4" s="1"/>
  <c r="N653" i="4"/>
  <c r="Q653" i="4" s="1"/>
  <c r="N651" i="4"/>
  <c r="Q651" i="4" s="1"/>
  <c r="S707" i="4"/>
  <c r="N647" i="4"/>
  <c r="Q647" i="4" s="1"/>
  <c r="AX707" i="4"/>
  <c r="N708" i="4"/>
  <c r="Q708" i="4" s="1"/>
  <c r="AX743" i="4"/>
  <c r="N735" i="4"/>
  <c r="Q735" i="4" s="1"/>
  <c r="S735" i="4"/>
  <c r="S692" i="4"/>
  <c r="S722" i="4"/>
  <c r="O710" i="4"/>
  <c r="R710" i="4" s="1"/>
  <c r="N894" i="4"/>
  <c r="Q894" i="4" s="1"/>
  <c r="AX742" i="4"/>
  <c r="S732" i="4"/>
  <c r="AY840" i="4"/>
  <c r="AX900" i="4"/>
  <c r="S698" i="4"/>
  <c r="N707" i="4"/>
  <c r="Q707" i="4" s="1"/>
  <c r="O693" i="4"/>
  <c r="U693" i="4" s="1"/>
  <c r="S647" i="4"/>
  <c r="T706" i="4"/>
  <c r="P701" i="4"/>
  <c r="N823" i="4"/>
  <c r="Q823" i="4" s="1"/>
  <c r="S823" i="4"/>
  <c r="AX894" i="4"/>
  <c r="R810" i="4"/>
  <c r="P718" i="4"/>
  <c r="O723" i="4"/>
  <c r="R723" i="4" s="1"/>
  <c r="O794" i="4"/>
  <c r="R794" i="4" s="1"/>
  <c r="N654" i="4"/>
  <c r="Q654" i="4" s="1"/>
  <c r="S654" i="4"/>
  <c r="S808" i="4"/>
  <c r="AX891" i="4"/>
  <c r="N714" i="4"/>
  <c r="Q714" i="4" s="1"/>
  <c r="S770" i="4"/>
  <c r="T645" i="4"/>
  <c r="AZ752" i="4"/>
  <c r="T723" i="4"/>
  <c r="O799" i="4"/>
  <c r="U799" i="4" s="1"/>
  <c r="N808" i="4"/>
  <c r="Q808" i="4" s="1"/>
  <c r="AX704" i="4"/>
  <c r="S712" i="4"/>
  <c r="N712" i="4"/>
  <c r="Q712" i="4" s="1"/>
  <c r="O732" i="4"/>
  <c r="N663" i="4"/>
  <c r="Q663" i="4" s="1"/>
  <c r="AX844" i="4"/>
  <c r="S830" i="4"/>
  <c r="AX788" i="4"/>
  <c r="AX931" i="4"/>
  <c r="N693" i="4"/>
  <c r="Q693" i="4" s="1"/>
  <c r="S774" i="4"/>
  <c r="S718" i="4"/>
  <c r="N773" i="4"/>
  <c r="Q773" i="4" s="1"/>
  <c r="P812" i="4"/>
  <c r="AZ709" i="4"/>
  <c r="P810" i="4"/>
  <c r="T664" i="4"/>
  <c r="S860" i="4"/>
  <c r="AX880" i="4"/>
  <c r="S928" i="4"/>
  <c r="AX878" i="4"/>
  <c r="N792" i="4"/>
  <c r="Q792" i="4" s="1"/>
  <c r="S843" i="4"/>
  <c r="S653" i="4"/>
  <c r="AY783" i="4"/>
  <c r="T794" i="4"/>
  <c r="S772" i="4"/>
  <c r="N888" i="4"/>
  <c r="Q888" i="4" s="1"/>
  <c r="S907" i="4"/>
  <c r="T904" i="4"/>
  <c r="U890" i="4"/>
  <c r="AX895" i="4"/>
  <c r="AX917" i="4"/>
  <c r="S910" i="4"/>
  <c r="N849" i="4"/>
  <c r="Q849" i="4" s="1"/>
  <c r="AX860" i="4"/>
  <c r="AX910" i="4"/>
  <c r="S792" i="4"/>
  <c r="AX923" i="4"/>
  <c r="P732" i="4"/>
  <c r="P665" i="4"/>
  <c r="T732" i="4"/>
  <c r="S900" i="4"/>
  <c r="N812" i="4"/>
  <c r="Q812" i="4" s="1"/>
  <c r="P907" i="4"/>
  <c r="AX907" i="4"/>
  <c r="S664" i="4"/>
  <c r="AZ925" i="4"/>
  <c r="S645" i="4"/>
  <c r="N912" i="4"/>
  <c r="Q912" i="4" s="1"/>
  <c r="T856" i="4"/>
  <c r="T807" i="4"/>
  <c r="O841" i="4"/>
  <c r="U841" i="4" s="1"/>
  <c r="AX785" i="4"/>
  <c r="O856" i="4"/>
  <c r="R856" i="4" s="1"/>
  <c r="O807" i="4"/>
  <c r="U807" i="4" s="1"/>
  <c r="T841" i="4"/>
  <c r="AX764" i="4"/>
  <c r="S701" i="4"/>
  <c r="T725" i="4"/>
  <c r="O780" i="4"/>
  <c r="U780" i="4" s="1"/>
  <c r="T799" i="4"/>
  <c r="U786" i="4"/>
  <c r="T687" i="4"/>
  <c r="AX812" i="4"/>
  <c r="AZ716" i="4"/>
  <c r="T829" i="4"/>
  <c r="P852" i="4"/>
  <c r="AY888" i="4"/>
  <c r="AY863" i="4"/>
  <c r="O697" i="4"/>
  <c r="U697" i="4" s="1"/>
  <c r="P869" i="4"/>
  <c r="AZ916" i="4"/>
  <c r="N891" i="4"/>
  <c r="Q891" i="4" s="1"/>
  <c r="P870" i="4"/>
  <c r="AZ944" i="4"/>
  <c r="O712" i="4"/>
  <c r="U712" i="4" s="1"/>
  <c r="T700" i="4"/>
  <c r="O701" i="4"/>
  <c r="U701" i="4" s="1"/>
  <c r="O698" i="4"/>
  <c r="T698" i="4"/>
  <c r="R920" i="4"/>
  <c r="T721" i="4"/>
  <c r="O735" i="4"/>
  <c r="O648" i="4"/>
  <c r="T648" i="4"/>
  <c r="N690" i="4"/>
  <c r="Q690" i="4" s="1"/>
  <c r="O721" i="4"/>
  <c r="AX678" i="4"/>
  <c r="N698" i="4"/>
  <c r="Q698" i="4" s="1"/>
  <c r="AX715" i="4"/>
  <c r="S723" i="4"/>
  <c r="N723" i="4"/>
  <c r="Q723" i="4" s="1"/>
  <c r="P659" i="4"/>
  <c r="AY639" i="4"/>
  <c r="T660" i="4"/>
  <c r="O660" i="4"/>
  <c r="T654" i="4"/>
  <c r="AY649" i="4"/>
  <c r="O647" i="4"/>
  <c r="T647" i="4"/>
  <c r="S690" i="4"/>
  <c r="AX927" i="4"/>
  <c r="S927" i="4"/>
  <c r="N927" i="4"/>
  <c r="Q927" i="4" s="1"/>
  <c r="AX705" i="4"/>
  <c r="S703" i="4"/>
  <c r="N703" i="4"/>
  <c r="Q703" i="4" s="1"/>
  <c r="N936" i="4"/>
  <c r="Q936" i="4" s="1"/>
  <c r="R852" i="4"/>
  <c r="S867" i="4"/>
  <c r="T766" i="4"/>
  <c r="S810" i="4"/>
  <c r="T713" i="4"/>
  <c r="AY802" i="4"/>
  <c r="O811" i="4"/>
  <c r="U811" i="4" s="1"/>
  <c r="N881" i="4"/>
  <c r="Q881" i="4" s="1"/>
  <c r="P738" i="4"/>
  <c r="AX702" i="4"/>
  <c r="S721" i="4"/>
  <c r="T727" i="4"/>
  <c r="O720" i="4"/>
  <c r="T720" i="4"/>
  <c r="N655" i="4"/>
  <c r="Q655" i="4" s="1"/>
  <c r="S655" i="4"/>
  <c r="O715" i="4"/>
  <c r="T715" i="4"/>
  <c r="S881" i="4"/>
  <c r="AX892" i="4"/>
  <c r="S939" i="4"/>
  <c r="N790" i="4"/>
  <c r="Q790" i="4" s="1"/>
  <c r="R820" i="4"/>
  <c r="R654" i="4"/>
  <c r="AX831" i="4"/>
  <c r="T888" i="4"/>
  <c r="N691" i="4"/>
  <c r="Q691" i="4" s="1"/>
  <c r="P823" i="4"/>
  <c r="P844" i="4"/>
  <c r="S719" i="4"/>
  <c r="S715" i="4"/>
  <c r="N715" i="4"/>
  <c r="Q715" i="4" s="1"/>
  <c r="T685" i="4"/>
  <c r="O685" i="4"/>
  <c r="S713" i="4"/>
  <c r="N713" i="4"/>
  <c r="Q713" i="4" s="1"/>
  <c r="O700" i="4"/>
  <c r="AX807" i="4"/>
  <c r="AX924" i="4"/>
  <c r="AX939" i="4"/>
  <c r="O686" i="4"/>
  <c r="U686" i="4" s="1"/>
  <c r="P739" i="4"/>
  <c r="AY785" i="4"/>
  <c r="O863" i="4"/>
  <c r="U863" i="4" s="1"/>
  <c r="S691" i="4"/>
  <c r="AZ818" i="4"/>
  <c r="O665" i="4"/>
  <c r="R665" i="4" s="1"/>
  <c r="N697" i="4"/>
  <c r="Q697" i="4" s="1"/>
  <c r="S727" i="4"/>
  <c r="S720" i="4"/>
  <c r="N721" i="4"/>
  <c r="Q721" i="4" s="1"/>
  <c r="R722" i="4"/>
  <c r="U722" i="4"/>
  <c r="S697" i="4"/>
  <c r="P737" i="4"/>
  <c r="AZ714" i="4"/>
  <c r="U917" i="4"/>
  <c r="R917" i="4"/>
  <c r="AZ803" i="4"/>
  <c r="P781" i="4"/>
  <c r="R939" i="4"/>
  <c r="U939" i="4"/>
  <c r="S799" i="4"/>
  <c r="S809" i="4"/>
  <c r="S657" i="4"/>
  <c r="N664" i="4"/>
  <c r="Q664" i="4" s="1"/>
  <c r="T840" i="4"/>
  <c r="P694" i="4"/>
  <c r="T846" i="4"/>
  <c r="T850" i="4"/>
  <c r="S812" i="4"/>
  <c r="P846" i="4"/>
  <c r="S785" i="4"/>
  <c r="AX830" i="4"/>
  <c r="N876" i="4"/>
  <c r="Q876" i="4" s="1"/>
  <c r="S826" i="4"/>
  <c r="T831" i="4"/>
  <c r="S759" i="4"/>
  <c r="T701" i="4"/>
  <c r="AZ790" i="4"/>
  <c r="AX655" i="4"/>
  <c r="S705" i="4"/>
  <c r="N831" i="4"/>
  <c r="Q831" i="4" s="1"/>
  <c r="S923" i="4"/>
  <c r="AZ780" i="4"/>
  <c r="S817" i="4"/>
  <c r="O912" i="4"/>
  <c r="R912" i="4" s="1"/>
  <c r="AY704" i="4"/>
  <c r="AY940" i="4"/>
  <c r="AY660" i="4"/>
  <c r="N648" i="4"/>
  <c r="Q648" i="4" s="1"/>
  <c r="N771" i="4"/>
  <c r="Q771" i="4" s="1"/>
  <c r="N935" i="4"/>
  <c r="Q935" i="4" s="1"/>
  <c r="AZ909" i="4"/>
  <c r="O813" i="4"/>
  <c r="U813" i="4" s="1"/>
  <c r="AX794" i="4"/>
  <c r="O756" i="4"/>
  <c r="R756" i="4" s="1"/>
  <c r="U866" i="4"/>
  <c r="R866" i="4"/>
  <c r="S947" i="4"/>
  <c r="S864" i="4"/>
  <c r="AZ786" i="4"/>
  <c r="AY912" i="4"/>
  <c r="T813" i="4"/>
  <c r="T656" i="4"/>
  <c r="O727" i="4"/>
  <c r="R727" i="4" s="1"/>
  <c r="O940" i="4"/>
  <c r="R940" i="4" s="1"/>
  <c r="P787" i="4"/>
  <c r="T665" i="4"/>
  <c r="P745" i="4"/>
  <c r="T756" i="4"/>
  <c r="R927" i="4"/>
  <c r="U927" i="4"/>
  <c r="S725" i="4"/>
  <c r="AX665" i="4"/>
  <c r="AX935" i="4"/>
  <c r="N817" i="4"/>
  <c r="Q817" i="4" s="1"/>
  <c r="S811" i="4"/>
  <c r="AX864" i="4"/>
  <c r="S878" i="4"/>
  <c r="AX851" i="4"/>
  <c r="S783" i="4"/>
  <c r="S876" i="4"/>
  <c r="AY872" i="4"/>
  <c r="P757" i="4"/>
  <c r="AZ923" i="4"/>
  <c r="O656" i="4"/>
  <c r="R656" i="4" s="1"/>
  <c r="AZ646" i="4"/>
  <c r="T696" i="4"/>
  <c r="AY673" i="4"/>
  <c r="O696" i="4"/>
  <c r="AZ788" i="4"/>
  <c r="P834" i="4"/>
  <c r="O842" i="4"/>
  <c r="AY842" i="4"/>
  <c r="T842" i="4"/>
  <c r="O708" i="4"/>
  <c r="T708" i="4"/>
  <c r="AY694" i="4"/>
  <c r="T717" i="4"/>
  <c r="O717" i="4"/>
  <c r="S853" i="4"/>
  <c r="N728" i="4"/>
  <c r="Q728" i="4" s="1"/>
  <c r="N883" i="4"/>
  <c r="Q883" i="4" s="1"/>
  <c r="S936" i="4"/>
  <c r="AZ689" i="4"/>
  <c r="P712" i="4"/>
  <c r="R933" i="4"/>
  <c r="U933" i="4"/>
  <c r="S755" i="4"/>
  <c r="N755" i="4"/>
  <c r="Q755" i="4" s="1"/>
  <c r="S702" i="4"/>
  <c r="S728" i="4"/>
  <c r="S932" i="4"/>
  <c r="N702" i="4"/>
  <c r="Q702" i="4" s="1"/>
  <c r="S883" i="4"/>
  <c r="AY876" i="4"/>
  <c r="AY931" i="4"/>
  <c r="P773" i="4"/>
  <c r="S930" i="4"/>
  <c r="AX930" i="4"/>
  <c r="N930" i="4"/>
  <c r="Q930" i="4" s="1"/>
  <c r="T742" i="4"/>
  <c r="AY719" i="4"/>
  <c r="N932" i="4"/>
  <c r="Q932" i="4" s="1"/>
  <c r="N824" i="4"/>
  <c r="Q824" i="4" s="1"/>
  <c r="AX672" i="4"/>
  <c r="N660" i="4"/>
  <c r="Q660" i="4" s="1"/>
  <c r="S665" i="4"/>
  <c r="N892" i="4"/>
  <c r="Q892" i="4" s="1"/>
  <c r="AX759" i="4"/>
  <c r="AX871" i="4"/>
  <c r="S851" i="4"/>
  <c r="S844" i="4"/>
  <c r="T810" i="4"/>
  <c r="O872" i="4"/>
  <c r="U872" i="4" s="1"/>
  <c r="N794" i="4"/>
  <c r="Q794" i="4" s="1"/>
  <c r="AZ640" i="4"/>
  <c r="AY755" i="4"/>
  <c r="AY831" i="4"/>
  <c r="AX937" i="4"/>
  <c r="S937" i="4"/>
  <c r="N937" i="4"/>
  <c r="Q937" i="4" s="1"/>
  <c r="AX898" i="4"/>
  <c r="S898" i="4"/>
  <c r="N898" i="4"/>
  <c r="Q898" i="4" s="1"/>
  <c r="AY727" i="4"/>
  <c r="AX740" i="4"/>
  <c r="T759" i="4"/>
  <c r="AY762" i="4"/>
  <c r="O759" i="4"/>
  <c r="O938" i="4"/>
  <c r="AY938" i="4"/>
  <c r="T938" i="4"/>
  <c r="P842" i="4"/>
  <c r="AZ842" i="4"/>
  <c r="U928" i="4"/>
  <c r="R928" i="4"/>
  <c r="AZ732" i="4"/>
  <c r="U945" i="4"/>
  <c r="R945" i="4"/>
  <c r="T718" i="4"/>
  <c r="AY695" i="4"/>
  <c r="U885" i="4"/>
  <c r="R885" i="4"/>
  <c r="N853" i="4"/>
  <c r="Q853" i="4" s="1"/>
  <c r="N645" i="4"/>
  <c r="Q645" i="4" s="1"/>
  <c r="S824" i="4"/>
  <c r="N867" i="4"/>
  <c r="Q867" i="4" s="1"/>
  <c r="S771" i="4"/>
  <c r="AX824" i="4"/>
  <c r="AX688" i="4"/>
  <c r="N706" i="4"/>
  <c r="Q706" i="4" s="1"/>
  <c r="O766" i="4"/>
  <c r="R766" i="4" s="1"/>
  <c r="O876" i="4"/>
  <c r="R876" i="4" s="1"/>
  <c r="T931" i="4"/>
  <c r="AY849" i="4"/>
  <c r="O849" i="4"/>
  <c r="T849" i="4"/>
  <c r="AZ762" i="4"/>
  <c r="P759" i="4"/>
  <c r="R946" i="4"/>
  <c r="U946" i="4"/>
  <c r="AY937" i="4"/>
  <c r="O937" i="4"/>
  <c r="T937" i="4"/>
  <c r="S801" i="4"/>
  <c r="AX823" i="4"/>
  <c r="N801" i="4"/>
  <c r="Q801" i="4" s="1"/>
  <c r="AX915" i="4"/>
  <c r="N701" i="4"/>
  <c r="Q701" i="4" s="1"/>
  <c r="N756" i="4"/>
  <c r="Q756" i="4" s="1"/>
  <c r="S871" i="4"/>
  <c r="S912" i="4"/>
  <c r="S687" i="4"/>
  <c r="U910" i="4"/>
  <c r="AX816" i="4"/>
  <c r="O664" i="4"/>
  <c r="U664" i="4" s="1"/>
  <c r="T752" i="4"/>
  <c r="AZ650" i="4"/>
  <c r="P655" i="4"/>
  <c r="S946" i="4"/>
  <c r="N946" i="4"/>
  <c r="Q946" i="4" s="1"/>
  <c r="AX946" i="4"/>
  <c r="AZ694" i="4"/>
  <c r="P717" i="4"/>
  <c r="AX673" i="4"/>
  <c r="O718" i="4"/>
  <c r="AZ753" i="4"/>
  <c r="AZ737" i="4"/>
  <c r="R800" i="4"/>
  <c r="U800" i="4"/>
  <c r="N811" i="4"/>
  <c r="Q811" i="4" s="1"/>
  <c r="N903" i="4"/>
  <c r="Q903" i="4" s="1"/>
  <c r="AX815" i="4"/>
  <c r="AX756" i="4"/>
  <c r="S924" i="4"/>
  <c r="AX661" i="4"/>
  <c r="N802" i="4"/>
  <c r="Q802" i="4" s="1"/>
  <c r="N711" i="4"/>
  <c r="Q711" i="4" s="1"/>
  <c r="N695" i="4"/>
  <c r="Q695" i="4" s="1"/>
  <c r="N743" i="4"/>
  <c r="Q743" i="4" s="1"/>
  <c r="AX720" i="4"/>
  <c r="S743" i="4"/>
  <c r="AY696" i="4"/>
  <c r="O719" i="4"/>
  <c r="T719" i="4"/>
  <c r="AX859" i="4"/>
  <c r="S859" i="4"/>
  <c r="N859" i="4"/>
  <c r="Q859" i="4" s="1"/>
  <c r="P762" i="4"/>
  <c r="AZ765" i="4"/>
  <c r="AZ648" i="4"/>
  <c r="P653" i="4"/>
  <c r="AZ649" i="4"/>
  <c r="P654" i="4"/>
  <c r="AZ727" i="4"/>
  <c r="AY867" i="4"/>
  <c r="T867" i="4"/>
  <c r="O867" i="4"/>
  <c r="R898" i="4"/>
  <c r="U898" i="4"/>
  <c r="AY923" i="4"/>
  <c r="O923" i="4"/>
  <c r="T923" i="4"/>
  <c r="AZ738" i="4"/>
  <c r="N913" i="4"/>
  <c r="Q913" i="4" s="1"/>
  <c r="AX913" i="4"/>
  <c r="S913" i="4"/>
  <c r="AZ829" i="4"/>
  <c r="P808" i="4"/>
  <c r="AY666" i="4"/>
  <c r="O689" i="4"/>
  <c r="T689" i="4"/>
  <c r="U781" i="4"/>
  <c r="R781" i="4"/>
  <c r="P775" i="4"/>
  <c r="AZ797" i="4"/>
  <c r="AX872" i="4"/>
  <c r="N872" i="4"/>
  <c r="Q872" i="4" s="1"/>
  <c r="S872" i="4"/>
  <c r="AY854" i="4"/>
  <c r="T854" i="4"/>
  <c r="O854" i="4"/>
  <c r="N724" i="4"/>
  <c r="Q724" i="4" s="1"/>
  <c r="S724" i="4"/>
  <c r="AX701" i="4"/>
  <c r="AZ878" i="4"/>
  <c r="P878" i="4"/>
  <c r="AY817" i="4"/>
  <c r="T795" i="4"/>
  <c r="O795" i="4"/>
  <c r="AY667" i="4"/>
  <c r="O690" i="4"/>
  <c r="T690" i="4"/>
  <c r="AZ761" i="4"/>
  <c r="P758" i="4"/>
  <c r="O826" i="4"/>
  <c r="T826" i="4"/>
  <c r="AY779" i="4"/>
  <c r="AZ873" i="4"/>
  <c r="P873" i="4"/>
  <c r="AZ892" i="4"/>
  <c r="P892" i="4"/>
  <c r="AZ853" i="4"/>
  <c r="P853" i="4"/>
  <c r="AY718" i="4"/>
  <c r="O741" i="4"/>
  <c r="T741" i="4"/>
  <c r="AZ843" i="4"/>
  <c r="P843" i="4"/>
  <c r="AZ855" i="4"/>
  <c r="P855" i="4"/>
  <c r="AX911" i="4"/>
  <c r="N911" i="4"/>
  <c r="Q911" i="4" s="1"/>
  <c r="S911" i="4"/>
  <c r="AX748" i="4"/>
  <c r="N745" i="4"/>
  <c r="Q745" i="4" s="1"/>
  <c r="S745" i="4"/>
  <c r="T895" i="4"/>
  <c r="AY895" i="4"/>
  <c r="O895" i="4"/>
  <c r="AZ769" i="4"/>
  <c r="P766" i="4"/>
  <c r="AZ856" i="4"/>
  <c r="P856" i="4"/>
  <c r="S782" i="4"/>
  <c r="AX804" i="4"/>
  <c r="N782" i="4"/>
  <c r="Q782" i="4" s="1"/>
  <c r="AY751" i="4"/>
  <c r="O748" i="4"/>
  <c r="T748" i="4"/>
  <c r="S933" i="4"/>
  <c r="N933" i="4"/>
  <c r="Q933" i="4" s="1"/>
  <c r="AX933" i="4"/>
  <c r="AY742" i="4"/>
  <c r="R791" i="4"/>
  <c r="U791" i="4"/>
  <c r="AY645" i="4"/>
  <c r="T650" i="4"/>
  <c r="O650" i="4"/>
  <c r="U828" i="4"/>
  <c r="R828" i="4"/>
  <c r="AY679" i="4"/>
  <c r="O702" i="4"/>
  <c r="T702" i="4"/>
  <c r="AY654" i="4"/>
  <c r="T659" i="4"/>
  <c r="O659" i="4"/>
  <c r="AY680" i="4"/>
  <c r="O703" i="4"/>
  <c r="T703" i="4"/>
  <c r="AX802" i="4"/>
  <c r="S780" i="4"/>
  <c r="N780" i="4"/>
  <c r="Q780" i="4" s="1"/>
  <c r="AZ943" i="4"/>
  <c r="P943" i="4"/>
  <c r="AY775" i="4"/>
  <c r="T822" i="4"/>
  <c r="O822" i="4"/>
  <c r="AX754" i="4"/>
  <c r="N751" i="4"/>
  <c r="Q751" i="4" s="1"/>
  <c r="S751" i="4"/>
  <c r="AY839" i="4"/>
  <c r="O818" i="4"/>
  <c r="T818" i="4"/>
  <c r="T914" i="4"/>
  <c r="AY914" i="4"/>
  <c r="O914" i="4"/>
  <c r="AY652" i="4"/>
  <c r="T657" i="4"/>
  <c r="O657" i="4"/>
  <c r="U754" i="4"/>
  <c r="R754" i="4"/>
  <c r="R713" i="4"/>
  <c r="U713" i="4"/>
  <c r="AY880" i="4"/>
  <c r="O880" i="4"/>
  <c r="T880" i="4"/>
  <c r="AX875" i="4"/>
  <c r="N875" i="4"/>
  <c r="Q875" i="4" s="1"/>
  <c r="S875" i="4"/>
  <c r="R947" i="4"/>
  <c r="U947" i="4"/>
  <c r="AY884" i="4"/>
  <c r="T884" i="4"/>
  <c r="O884" i="4"/>
  <c r="N788" i="4"/>
  <c r="Q788" i="4" s="1"/>
  <c r="AX810" i="4"/>
  <c r="S788" i="4"/>
  <c r="R855" i="4"/>
  <c r="U855" i="4"/>
  <c r="AY892" i="4"/>
  <c r="O892" i="4"/>
  <c r="T892" i="4"/>
  <c r="R922" i="4"/>
  <c r="U922" i="4"/>
  <c r="R871" i="4"/>
  <c r="U871" i="4"/>
  <c r="U850" i="4"/>
  <c r="R850" i="4"/>
  <c r="O819" i="4"/>
  <c r="T819" i="4"/>
  <c r="AY772" i="4"/>
  <c r="R848" i="4"/>
  <c r="U848" i="4"/>
  <c r="AZ657" i="4"/>
  <c r="P662" i="4"/>
  <c r="AX850" i="4"/>
  <c r="N850" i="4"/>
  <c r="Q850" i="4" s="1"/>
  <c r="S850" i="4"/>
  <c r="AY897" i="4"/>
  <c r="O897" i="4"/>
  <c r="T897" i="4"/>
  <c r="N769" i="4"/>
  <c r="Q769" i="4" s="1"/>
  <c r="AX791" i="4"/>
  <c r="S769" i="4"/>
  <c r="U865" i="4"/>
  <c r="R865" i="4"/>
  <c r="AY725" i="4"/>
  <c r="U902" i="4"/>
  <c r="R902" i="4"/>
  <c r="AY743" i="4"/>
  <c r="AX870" i="4"/>
  <c r="S870" i="4"/>
  <c r="N870" i="4"/>
  <c r="Q870" i="4" s="1"/>
  <c r="N846" i="4"/>
  <c r="Q846" i="4" s="1"/>
  <c r="AX846" i="4"/>
  <c r="S846" i="4"/>
  <c r="U755" i="4"/>
  <c r="R755" i="4"/>
  <c r="AY691" i="4"/>
  <c r="T714" i="4"/>
  <c r="O714" i="4"/>
  <c r="N687" i="4"/>
  <c r="Q687" i="4" s="1"/>
  <c r="AX879" i="4"/>
  <c r="N879" i="4"/>
  <c r="Q879" i="4" s="1"/>
  <c r="S879" i="4"/>
  <c r="AY916" i="4"/>
  <c r="T916" i="4"/>
  <c r="O916" i="4"/>
  <c r="S795" i="4"/>
  <c r="AY797" i="4"/>
  <c r="O775" i="4"/>
  <c r="T775" i="4"/>
  <c r="AZ800" i="4"/>
  <c r="P778" i="4"/>
  <c r="AZ673" i="4"/>
  <c r="P696" i="4"/>
  <c r="O803" i="4"/>
  <c r="AY825" i="4"/>
  <c r="T803" i="4"/>
  <c r="AX645" i="4"/>
  <c r="S650" i="4"/>
  <c r="N650" i="4"/>
  <c r="Q650" i="4" s="1"/>
  <c r="N795" i="4"/>
  <c r="Q795" i="4" s="1"/>
  <c r="R757" i="4"/>
  <c r="S706" i="4"/>
  <c r="S685" i="4"/>
  <c r="AY858" i="4"/>
  <c r="T858" i="4"/>
  <c r="O858" i="4"/>
  <c r="AY739" i="4"/>
  <c r="AY809" i="4"/>
  <c r="T787" i="4"/>
  <c r="O787" i="4"/>
  <c r="AY770" i="4"/>
  <c r="T767" i="4"/>
  <c r="O767" i="4"/>
  <c r="AX868" i="4"/>
  <c r="S868" i="4"/>
  <c r="N868" i="4"/>
  <c r="Q868" i="4" s="1"/>
  <c r="AY682" i="4"/>
  <c r="O705" i="4"/>
  <c r="T705" i="4"/>
  <c r="AY795" i="4"/>
  <c r="O773" i="4"/>
  <c r="T773" i="4"/>
  <c r="AZ827" i="4"/>
  <c r="P805" i="4"/>
  <c r="AX782" i="4"/>
  <c r="S828" i="4"/>
  <c r="N828" i="4"/>
  <c r="Q828" i="4" s="1"/>
  <c r="R934" i="4"/>
  <c r="U934" i="4"/>
  <c r="AY794" i="4"/>
  <c r="T772" i="4"/>
  <c r="O772" i="4"/>
  <c r="AZ936" i="4"/>
  <c r="P936" i="4"/>
  <c r="AZ863" i="4"/>
  <c r="P863" i="4"/>
  <c r="AZ850" i="4"/>
  <c r="P850" i="4"/>
  <c r="AY790" i="4"/>
  <c r="O836" i="4"/>
  <c r="T836" i="4"/>
  <c r="R847" i="4"/>
  <c r="U847" i="4"/>
  <c r="AZ729" i="4"/>
  <c r="AZ793" i="4"/>
  <c r="P771" i="4"/>
  <c r="AY864" i="4"/>
  <c r="T864" i="4"/>
  <c r="O864" i="4"/>
  <c r="N704" i="4"/>
  <c r="Q704" i="4" s="1"/>
  <c r="S704" i="4"/>
  <c r="AX681" i="4"/>
  <c r="R806" i="4"/>
  <c r="U806" i="4"/>
  <c r="AY767" i="4"/>
  <c r="T764" i="4"/>
  <c r="O764" i="4"/>
  <c r="AZ772" i="4"/>
  <c r="P819" i="4"/>
  <c r="N665" i="4"/>
  <c r="Q665" i="4" s="1"/>
  <c r="AY733" i="4"/>
  <c r="S753" i="4"/>
  <c r="S761" i="4"/>
  <c r="S688" i="4"/>
  <c r="S696" i="4"/>
  <c r="AX805" i="4"/>
  <c r="N685" i="4"/>
  <c r="Q685" i="4" s="1"/>
  <c r="AY749" i="4"/>
  <c r="T746" i="4"/>
  <c r="O746" i="4"/>
  <c r="AZ705" i="4"/>
  <c r="P728" i="4"/>
  <c r="R651" i="4"/>
  <c r="U651" i="4"/>
  <c r="AX808" i="4"/>
  <c r="N786" i="4"/>
  <c r="Q786" i="4" s="1"/>
  <c r="S786" i="4"/>
  <c r="AZ893" i="4"/>
  <c r="P893" i="4"/>
  <c r="AZ685" i="4"/>
  <c r="P708" i="4"/>
  <c r="O711" i="4"/>
  <c r="T711" i="4"/>
  <c r="AY688" i="4"/>
  <c r="AZ837" i="4"/>
  <c r="P816" i="4"/>
  <c r="AZ659" i="4"/>
  <c r="P664" i="4"/>
  <c r="AZ707" i="4"/>
  <c r="P730" i="4"/>
  <c r="S807" i="4"/>
  <c r="N807" i="4"/>
  <c r="Q807" i="4" s="1"/>
  <c r="AZ670" i="4"/>
  <c r="P693" i="4"/>
  <c r="U662" i="4"/>
  <c r="R662" i="4"/>
  <c r="AZ731" i="4"/>
  <c r="AY708" i="4"/>
  <c r="AY926" i="4"/>
  <c r="O926" i="4"/>
  <c r="T926" i="4"/>
  <c r="U762" i="4"/>
  <c r="R762" i="4"/>
  <c r="AY710" i="4"/>
  <c r="O733" i="4"/>
  <c r="T733" i="4"/>
  <c r="AY771" i="4"/>
  <c r="T768" i="4"/>
  <c r="O768" i="4"/>
  <c r="O704" i="4"/>
  <c r="T704" i="4"/>
  <c r="AY681" i="4"/>
  <c r="U879" i="4"/>
  <c r="AX769" i="4"/>
  <c r="N766" i="4"/>
  <c r="Q766" i="4" s="1"/>
  <c r="S766" i="4"/>
  <c r="AZ905" i="4"/>
  <c r="P905" i="4"/>
  <c r="AZ819" i="4"/>
  <c r="P797" i="4"/>
  <c r="AY776" i="4"/>
  <c r="T823" i="4"/>
  <c r="O823" i="4"/>
  <c r="AY747" i="4"/>
  <c r="P934" i="4"/>
  <c r="AZ934" i="4"/>
  <c r="S903" i="4"/>
  <c r="N719" i="4"/>
  <c r="Q719" i="4" s="1"/>
  <c r="S793" i="4"/>
  <c r="N705" i="4"/>
  <c r="Q705" i="4" s="1"/>
  <c r="N684" i="4"/>
  <c r="Q684" i="4" s="1"/>
  <c r="S915" i="4"/>
  <c r="AX726" i="4"/>
  <c r="AY886" i="4"/>
  <c r="T886" i="4"/>
  <c r="O886" i="4"/>
  <c r="AY728" i="4"/>
  <c r="AY731" i="4"/>
  <c r="AY711" i="4"/>
  <c r="O734" i="4"/>
  <c r="T734" i="4"/>
  <c r="T893" i="4"/>
  <c r="AY893" i="4"/>
  <c r="O893" i="4"/>
  <c r="T760" i="4"/>
  <c r="AY763" i="4"/>
  <c r="O760" i="4"/>
  <c r="R840" i="4"/>
  <c r="U840" i="4"/>
  <c r="AY869" i="4"/>
  <c r="T869" i="4"/>
  <c r="O869" i="4"/>
  <c r="R653" i="4"/>
  <c r="U653" i="4"/>
  <c r="AY862" i="4"/>
  <c r="T862" i="4"/>
  <c r="O862" i="4"/>
  <c r="R931" i="4"/>
  <c r="U931" i="4"/>
  <c r="U888" i="4"/>
  <c r="R888" i="4"/>
  <c r="AY870" i="4"/>
  <c r="T870" i="4"/>
  <c r="O870" i="4"/>
  <c r="AX663" i="4"/>
  <c r="N686" i="4"/>
  <c r="Q686" i="4" s="1"/>
  <c r="S686" i="4"/>
  <c r="AZ945" i="4"/>
  <c r="P945" i="4"/>
  <c r="AY756" i="4"/>
  <c r="O753" i="4"/>
  <c r="T753" i="4"/>
  <c r="AY873" i="4"/>
  <c r="T873" i="4"/>
  <c r="O873" i="4"/>
  <c r="U904" i="4"/>
  <c r="R904" i="4"/>
  <c r="AZ814" i="4"/>
  <c r="P792" i="4"/>
  <c r="AZ717" i="4"/>
  <c r="P740" i="4"/>
  <c r="AX787" i="4"/>
  <c r="S833" i="4"/>
  <c r="N833" i="4"/>
  <c r="Q833" i="4" s="1"/>
  <c r="R833" i="4"/>
  <c r="U833" i="4"/>
  <c r="U758" i="4"/>
  <c r="R758" i="4"/>
  <c r="U875" i="4"/>
  <c r="R875" i="4"/>
  <c r="R830" i="4"/>
  <c r="U830" i="4"/>
  <c r="R827" i="4"/>
  <c r="U827" i="4"/>
  <c r="U814" i="4"/>
  <c r="R814" i="4"/>
  <c r="U798" i="4"/>
  <c r="R798" i="4"/>
  <c r="U769" i="4"/>
  <c r="R769" i="4"/>
  <c r="U944" i="4"/>
  <c r="R944" i="4"/>
  <c r="R878" i="4"/>
  <c r="U878" i="4"/>
  <c r="R883" i="4"/>
  <c r="U883" i="4"/>
  <c r="U891" i="4"/>
  <c r="R891" i="4"/>
  <c r="U765" i="4"/>
  <c r="R765" i="4"/>
  <c r="U821" i="4"/>
  <c r="R821" i="4"/>
  <c r="U774" i="4"/>
  <c r="R774" i="4"/>
  <c r="U771" i="4"/>
  <c r="R771" i="4"/>
  <c r="R724" i="4"/>
  <c r="U724" i="4"/>
  <c r="U779" i="4"/>
  <c r="R779" i="4"/>
  <c r="BG17" i="3"/>
  <c r="BF17" i="3"/>
  <c r="BD17" i="3"/>
  <c r="BC17" i="3"/>
  <c r="BA17" i="3"/>
  <c r="AZ17" i="3"/>
  <c r="AX17" i="3"/>
  <c r="AW17" i="3"/>
  <c r="AU17" i="3"/>
  <c r="AT17" i="3"/>
  <c r="BG18" i="2"/>
  <c r="BF18" i="2"/>
  <c r="BD18" i="2"/>
  <c r="BC18" i="2"/>
  <c r="BA18" i="2"/>
  <c r="AZ18" i="2"/>
  <c r="AX18" i="2"/>
  <c r="AW18" i="2"/>
  <c r="AU18" i="2"/>
  <c r="AT18" i="2"/>
  <c r="BG517" i="1"/>
  <c r="BF517" i="1"/>
  <c r="BD517" i="1"/>
  <c r="BC517" i="1"/>
  <c r="BA517" i="1"/>
  <c r="AZ517" i="1"/>
  <c r="AX517" i="1"/>
  <c r="AW517" i="1"/>
  <c r="AU517" i="1"/>
  <c r="AT517" i="1"/>
  <c r="BG516" i="1"/>
  <c r="BF516" i="1"/>
  <c r="BD516" i="1"/>
  <c r="BC516" i="1"/>
  <c r="BA516" i="1"/>
  <c r="AZ516" i="1"/>
  <c r="AX516" i="1"/>
  <c r="AW516" i="1"/>
  <c r="AU516" i="1"/>
  <c r="AT516" i="1"/>
  <c r="BG515" i="1"/>
  <c r="BF515" i="1"/>
  <c r="BD515" i="1"/>
  <c r="BC515" i="1"/>
  <c r="BA515" i="1"/>
  <c r="AZ515" i="1"/>
  <c r="AX515" i="1"/>
  <c r="AW515" i="1"/>
  <c r="AU515" i="1"/>
  <c r="AT515" i="1"/>
  <c r="BG514" i="1"/>
  <c r="BF514" i="1"/>
  <c r="BD514" i="1"/>
  <c r="BC514" i="1"/>
  <c r="BA514" i="1"/>
  <c r="AZ514" i="1"/>
  <c r="AX514" i="1"/>
  <c r="AW514" i="1"/>
  <c r="AU514" i="1"/>
  <c r="AT514" i="1"/>
  <c r="BG513" i="1"/>
  <c r="BF513" i="1"/>
  <c r="BD513" i="1"/>
  <c r="BC513" i="1"/>
  <c r="BA513" i="1"/>
  <c r="AZ513" i="1"/>
  <c r="AX513" i="1"/>
  <c r="AW513" i="1"/>
  <c r="AU513" i="1"/>
  <c r="AT513" i="1"/>
  <c r="BG512" i="1"/>
  <c r="BF512" i="1"/>
  <c r="BD512" i="1"/>
  <c r="BC512" i="1"/>
  <c r="BA512" i="1"/>
  <c r="AZ512" i="1"/>
  <c r="AX512" i="1"/>
  <c r="AW512" i="1"/>
  <c r="AU512" i="1"/>
  <c r="AT512" i="1"/>
  <c r="BG511" i="1"/>
  <c r="BF511" i="1"/>
  <c r="BD511" i="1"/>
  <c r="BC511" i="1"/>
  <c r="BA511" i="1"/>
  <c r="AZ511" i="1"/>
  <c r="AX511" i="1"/>
  <c r="AW511" i="1"/>
  <c r="AU511" i="1"/>
  <c r="AT511" i="1"/>
  <c r="BG510" i="1"/>
  <c r="BF510" i="1"/>
  <c r="BD510" i="1"/>
  <c r="BC510" i="1"/>
  <c r="BA510" i="1"/>
  <c r="AZ510" i="1"/>
  <c r="AX510" i="1"/>
  <c r="AW510" i="1"/>
  <c r="AU510" i="1"/>
  <c r="AT510" i="1"/>
  <c r="BG509" i="1"/>
  <c r="BF509" i="1"/>
  <c r="BD509" i="1"/>
  <c r="BC509" i="1"/>
  <c r="BA509" i="1"/>
  <c r="AZ509" i="1"/>
  <c r="AX509" i="1"/>
  <c r="AW509" i="1"/>
  <c r="AU509" i="1"/>
  <c r="AT509" i="1"/>
  <c r="BG508" i="1"/>
  <c r="BF508" i="1"/>
  <c r="BD508" i="1"/>
  <c r="BC508" i="1"/>
  <c r="BA508" i="1"/>
  <c r="AZ508" i="1"/>
  <c r="AX508" i="1"/>
  <c r="AW508" i="1"/>
  <c r="AU508" i="1"/>
  <c r="AT508" i="1"/>
  <c r="BG507" i="1"/>
  <c r="BF507" i="1"/>
  <c r="BD507" i="1"/>
  <c r="BC507" i="1"/>
  <c r="BA507" i="1"/>
  <c r="AZ507" i="1"/>
  <c r="AX507" i="1"/>
  <c r="AW507" i="1"/>
  <c r="AU507" i="1"/>
  <c r="AT507" i="1"/>
  <c r="BG506" i="1"/>
  <c r="BF506" i="1"/>
  <c r="BD506" i="1"/>
  <c r="BC506" i="1"/>
  <c r="BA506" i="1"/>
  <c r="AZ506" i="1"/>
  <c r="AX506" i="1"/>
  <c r="AW506" i="1"/>
  <c r="AU506" i="1"/>
  <c r="AT506" i="1"/>
  <c r="BG505" i="1"/>
  <c r="BF505" i="1"/>
  <c r="BD505" i="1"/>
  <c r="BC505" i="1"/>
  <c r="BA505" i="1"/>
  <c r="AZ505" i="1"/>
  <c r="AX505" i="1"/>
  <c r="AW505" i="1"/>
  <c r="AU505" i="1"/>
  <c r="AT505" i="1"/>
  <c r="BG504" i="1"/>
  <c r="BF504" i="1"/>
  <c r="BD504" i="1"/>
  <c r="BC504" i="1"/>
  <c r="BA504" i="1"/>
  <c r="AZ504" i="1"/>
  <c r="AX504" i="1"/>
  <c r="AW504" i="1"/>
  <c r="AU504" i="1"/>
  <c r="AT504" i="1"/>
  <c r="BG503" i="1"/>
  <c r="BF503" i="1"/>
  <c r="BD503" i="1"/>
  <c r="BC503" i="1"/>
  <c r="BA503" i="1"/>
  <c r="AZ503" i="1"/>
  <c r="AX503" i="1"/>
  <c r="AW503" i="1"/>
  <c r="AU503" i="1"/>
  <c r="AT503" i="1"/>
  <c r="BG502" i="1"/>
  <c r="BF502" i="1"/>
  <c r="BD502" i="1"/>
  <c r="BC502" i="1"/>
  <c r="BA502" i="1"/>
  <c r="AZ502" i="1"/>
  <c r="AX502" i="1"/>
  <c r="AW502" i="1"/>
  <c r="AU502" i="1"/>
  <c r="AT502" i="1"/>
  <c r="BG501" i="1"/>
  <c r="BF501" i="1"/>
  <c r="BD501" i="1"/>
  <c r="BC501" i="1"/>
  <c r="BA501" i="1"/>
  <c r="AZ501" i="1"/>
  <c r="AX501" i="1"/>
  <c r="AW501" i="1"/>
  <c r="AU501" i="1"/>
  <c r="AT501" i="1"/>
  <c r="BG500" i="1"/>
  <c r="BF500" i="1"/>
  <c r="BD500" i="1"/>
  <c r="BC500" i="1"/>
  <c r="BA500" i="1"/>
  <c r="AZ500" i="1"/>
  <c r="AX500" i="1"/>
  <c r="AW500" i="1"/>
  <c r="AU500" i="1"/>
  <c r="AT500" i="1"/>
  <c r="BG499" i="1"/>
  <c r="BF499" i="1"/>
  <c r="BD499" i="1"/>
  <c r="BC499" i="1"/>
  <c r="BA499" i="1"/>
  <c r="AZ499" i="1"/>
  <c r="AX499" i="1"/>
  <c r="AW499" i="1"/>
  <c r="AU499" i="1"/>
  <c r="AT499" i="1"/>
  <c r="BG498" i="1"/>
  <c r="BF498" i="1"/>
  <c r="BD498" i="1"/>
  <c r="BC498" i="1"/>
  <c r="BA498" i="1"/>
  <c r="AZ498" i="1"/>
  <c r="AX498" i="1"/>
  <c r="AW498" i="1"/>
  <c r="AU498" i="1"/>
  <c r="AT498" i="1"/>
  <c r="BG16" i="3"/>
  <c r="BF16" i="3"/>
  <c r="BD16" i="3"/>
  <c r="BC16" i="3"/>
  <c r="BA16" i="3"/>
  <c r="AZ16" i="3"/>
  <c r="AX16" i="3"/>
  <c r="AW16" i="3"/>
  <c r="AU16" i="3"/>
  <c r="AT16" i="3"/>
  <c r="BG17" i="2"/>
  <c r="BF17" i="2"/>
  <c r="BD17" i="2"/>
  <c r="BC17" i="2"/>
  <c r="BA17" i="2"/>
  <c r="AZ17" i="2"/>
  <c r="AX17" i="2"/>
  <c r="AW17" i="2"/>
  <c r="AU17" i="2"/>
  <c r="AT17" i="2"/>
  <c r="BG497" i="1"/>
  <c r="BF497" i="1"/>
  <c r="BD497" i="1"/>
  <c r="BC497" i="1"/>
  <c r="BA497" i="1"/>
  <c r="AZ497" i="1"/>
  <c r="AX497" i="1"/>
  <c r="AW497" i="1"/>
  <c r="AU497" i="1"/>
  <c r="AT497" i="1"/>
  <c r="BG496" i="1"/>
  <c r="BF496" i="1"/>
  <c r="BD496" i="1"/>
  <c r="BC496" i="1"/>
  <c r="BA496" i="1"/>
  <c r="AZ496" i="1"/>
  <c r="AX496" i="1"/>
  <c r="AW496" i="1"/>
  <c r="AU496" i="1"/>
  <c r="AT496" i="1"/>
  <c r="BG495" i="1"/>
  <c r="BF495" i="1"/>
  <c r="BD495" i="1"/>
  <c r="BC495" i="1"/>
  <c r="BA495" i="1"/>
  <c r="AZ495" i="1"/>
  <c r="AX495" i="1"/>
  <c r="AW495" i="1"/>
  <c r="AU495" i="1"/>
  <c r="AT495" i="1"/>
  <c r="BG494" i="1"/>
  <c r="BF494" i="1"/>
  <c r="BD494" i="1"/>
  <c r="BC494" i="1"/>
  <c r="BA494" i="1"/>
  <c r="AZ494" i="1"/>
  <c r="AX494" i="1"/>
  <c r="AW494" i="1"/>
  <c r="AU494" i="1"/>
  <c r="AT494" i="1"/>
  <c r="BG493" i="1"/>
  <c r="BF493" i="1"/>
  <c r="BD493" i="1"/>
  <c r="BC493" i="1"/>
  <c r="BA493" i="1"/>
  <c r="AZ493" i="1"/>
  <c r="AX493" i="1"/>
  <c r="AW493" i="1"/>
  <c r="AU493" i="1"/>
  <c r="AT493" i="1"/>
  <c r="BG492" i="1"/>
  <c r="BF492" i="1"/>
  <c r="BD492" i="1"/>
  <c r="BC492" i="1"/>
  <c r="BA492" i="1"/>
  <c r="AZ492" i="1"/>
  <c r="AX492" i="1"/>
  <c r="AW492" i="1"/>
  <c r="AU492" i="1"/>
  <c r="AT492" i="1"/>
  <c r="BG491" i="1"/>
  <c r="BF491" i="1"/>
  <c r="BD491" i="1"/>
  <c r="BC491" i="1"/>
  <c r="BA491" i="1"/>
  <c r="AZ491" i="1"/>
  <c r="AX491" i="1"/>
  <c r="AW491" i="1"/>
  <c r="AU491" i="1"/>
  <c r="AT491" i="1"/>
  <c r="BG490" i="1"/>
  <c r="BF490" i="1"/>
  <c r="BD490" i="1"/>
  <c r="BC490" i="1"/>
  <c r="BA490" i="1"/>
  <c r="AZ490" i="1"/>
  <c r="AX490" i="1"/>
  <c r="AW490" i="1"/>
  <c r="AU490" i="1"/>
  <c r="AT490" i="1"/>
  <c r="BG489" i="1"/>
  <c r="BF489" i="1"/>
  <c r="BD489" i="1"/>
  <c r="BC489" i="1"/>
  <c r="BA489" i="1"/>
  <c r="AZ489" i="1"/>
  <c r="AX489" i="1"/>
  <c r="AW489" i="1"/>
  <c r="AU489" i="1"/>
  <c r="AT489" i="1"/>
  <c r="BG488" i="1"/>
  <c r="BF488" i="1"/>
  <c r="BD488" i="1"/>
  <c r="BC488" i="1"/>
  <c r="BA488" i="1"/>
  <c r="AZ488" i="1"/>
  <c r="AX488" i="1"/>
  <c r="AW488" i="1"/>
  <c r="AU488" i="1"/>
  <c r="AT488" i="1"/>
  <c r="BG487" i="1"/>
  <c r="BF487" i="1"/>
  <c r="BD487" i="1"/>
  <c r="BC487" i="1"/>
  <c r="BA487" i="1"/>
  <c r="AZ487" i="1"/>
  <c r="AX487" i="1"/>
  <c r="AW487" i="1"/>
  <c r="AU487" i="1"/>
  <c r="AT487" i="1"/>
  <c r="BG486" i="1"/>
  <c r="BF486" i="1"/>
  <c r="BD486" i="1"/>
  <c r="BC486" i="1"/>
  <c r="BA486" i="1"/>
  <c r="AZ486" i="1"/>
  <c r="AX486" i="1"/>
  <c r="AW486" i="1"/>
  <c r="AU486" i="1"/>
  <c r="AT486" i="1"/>
  <c r="BG485" i="1"/>
  <c r="BF485" i="1"/>
  <c r="BD485" i="1"/>
  <c r="BC485" i="1"/>
  <c r="BA485" i="1"/>
  <c r="AZ485" i="1"/>
  <c r="AX485" i="1"/>
  <c r="AW485" i="1"/>
  <c r="AU485" i="1"/>
  <c r="AT485" i="1"/>
  <c r="BG484" i="1"/>
  <c r="BF484" i="1"/>
  <c r="BD484" i="1"/>
  <c r="BC484" i="1"/>
  <c r="BA484" i="1"/>
  <c r="AZ484" i="1"/>
  <c r="AX484" i="1"/>
  <c r="AW484" i="1"/>
  <c r="AU484" i="1"/>
  <c r="AT484" i="1"/>
  <c r="BG483" i="1"/>
  <c r="BF483" i="1"/>
  <c r="BD483" i="1"/>
  <c r="BC483" i="1"/>
  <c r="BA483" i="1"/>
  <c r="AZ483" i="1"/>
  <c r="AX483" i="1"/>
  <c r="AW483" i="1"/>
  <c r="AU483" i="1"/>
  <c r="AT483" i="1"/>
  <c r="BG482" i="1"/>
  <c r="BF482" i="1"/>
  <c r="BD482" i="1"/>
  <c r="BC482" i="1"/>
  <c r="BA482" i="1"/>
  <c r="AZ482" i="1"/>
  <c r="AX482" i="1"/>
  <c r="AW482" i="1"/>
  <c r="AU482" i="1"/>
  <c r="AT482" i="1"/>
  <c r="BG481" i="1"/>
  <c r="BF481" i="1"/>
  <c r="BD481" i="1"/>
  <c r="BC481" i="1"/>
  <c r="BA481" i="1"/>
  <c r="AZ481" i="1"/>
  <c r="AX481" i="1"/>
  <c r="AW481" i="1"/>
  <c r="AU481" i="1"/>
  <c r="AT481" i="1"/>
  <c r="BG480" i="1"/>
  <c r="BF480" i="1"/>
  <c r="BD480" i="1"/>
  <c r="BC480" i="1"/>
  <c r="BA480" i="1"/>
  <c r="AZ480" i="1"/>
  <c r="AX480" i="1"/>
  <c r="AW480" i="1"/>
  <c r="AU480" i="1"/>
  <c r="AT480" i="1"/>
  <c r="BG479" i="1"/>
  <c r="BF479" i="1"/>
  <c r="BD479" i="1"/>
  <c r="BC479" i="1"/>
  <c r="BA479" i="1"/>
  <c r="AZ479" i="1"/>
  <c r="AX479" i="1"/>
  <c r="AW479" i="1"/>
  <c r="AU479" i="1"/>
  <c r="AT479" i="1"/>
  <c r="BG478" i="1"/>
  <c r="BF478" i="1"/>
  <c r="BD478" i="1"/>
  <c r="BC478" i="1"/>
  <c r="BA478" i="1"/>
  <c r="AZ478" i="1"/>
  <c r="AX478" i="1"/>
  <c r="AW478" i="1"/>
  <c r="AU478" i="1"/>
  <c r="AT478" i="1"/>
  <c r="BG477" i="1"/>
  <c r="BF477" i="1"/>
  <c r="BD477" i="1"/>
  <c r="BC477" i="1"/>
  <c r="BA477" i="1"/>
  <c r="AZ477" i="1"/>
  <c r="AX477" i="1"/>
  <c r="AW477" i="1"/>
  <c r="AU477" i="1"/>
  <c r="AT477" i="1"/>
  <c r="BG476" i="1"/>
  <c r="BF476" i="1"/>
  <c r="BD476" i="1"/>
  <c r="BC476" i="1"/>
  <c r="BA476" i="1"/>
  <c r="AZ476" i="1"/>
  <c r="AX476" i="1"/>
  <c r="AW476" i="1"/>
  <c r="AU476" i="1"/>
  <c r="AT476" i="1"/>
  <c r="BG475" i="1"/>
  <c r="BF475" i="1"/>
  <c r="BD475" i="1"/>
  <c r="BC475" i="1"/>
  <c r="BA475" i="1"/>
  <c r="AZ475" i="1"/>
  <c r="AX475" i="1"/>
  <c r="AW475" i="1"/>
  <c r="AU475" i="1"/>
  <c r="AT475" i="1"/>
  <c r="BG474" i="1"/>
  <c r="BF474" i="1"/>
  <c r="BD474" i="1"/>
  <c r="BC474" i="1"/>
  <c r="BA474" i="1"/>
  <c r="AZ474" i="1"/>
  <c r="AX474" i="1"/>
  <c r="AW474" i="1"/>
  <c r="AU474" i="1"/>
  <c r="AT474" i="1"/>
  <c r="BG473" i="1"/>
  <c r="BF473" i="1"/>
  <c r="BD473" i="1"/>
  <c r="BC473" i="1"/>
  <c r="BA473" i="1"/>
  <c r="AZ473" i="1"/>
  <c r="AX473" i="1"/>
  <c r="AW473" i="1"/>
  <c r="AU473" i="1"/>
  <c r="AT473" i="1"/>
  <c r="BG472" i="1"/>
  <c r="BF472" i="1"/>
  <c r="BD472" i="1"/>
  <c r="BC472" i="1"/>
  <c r="BA472" i="1"/>
  <c r="AZ472" i="1"/>
  <c r="AX472" i="1"/>
  <c r="AW472" i="1"/>
  <c r="AU472" i="1"/>
  <c r="AT472" i="1"/>
  <c r="BG15" i="3"/>
  <c r="BF15" i="3"/>
  <c r="BD15" i="3"/>
  <c r="BC15" i="3"/>
  <c r="BA15" i="3"/>
  <c r="AZ15" i="3"/>
  <c r="AX15" i="3"/>
  <c r="AW15" i="3"/>
  <c r="AU15" i="3"/>
  <c r="AT15" i="3"/>
  <c r="BG16" i="2"/>
  <c r="BF16" i="2"/>
  <c r="BD16" i="2"/>
  <c r="BC16" i="2"/>
  <c r="BA16" i="2"/>
  <c r="AZ16" i="2"/>
  <c r="AX16" i="2"/>
  <c r="AW16" i="2"/>
  <c r="AU16" i="2"/>
  <c r="AT16" i="2"/>
  <c r="BG15" i="2"/>
  <c r="BF15" i="2"/>
  <c r="BD15" i="2"/>
  <c r="BC15" i="2"/>
  <c r="BA15" i="2"/>
  <c r="AZ15" i="2"/>
  <c r="AX15" i="2"/>
  <c r="AW15" i="2"/>
  <c r="AU15" i="2"/>
  <c r="AT15" i="2"/>
  <c r="BG471" i="1"/>
  <c r="BF471" i="1"/>
  <c r="BD471" i="1"/>
  <c r="BC471" i="1"/>
  <c r="BA471" i="1"/>
  <c r="AZ471" i="1"/>
  <c r="AX471" i="1"/>
  <c r="AW471" i="1"/>
  <c r="AU471" i="1"/>
  <c r="AT471" i="1"/>
  <c r="BG470" i="1"/>
  <c r="BF470" i="1"/>
  <c r="BD470" i="1"/>
  <c r="BC470" i="1"/>
  <c r="BA470" i="1"/>
  <c r="AZ470" i="1"/>
  <c r="AX470" i="1"/>
  <c r="AW470" i="1"/>
  <c r="AU470" i="1"/>
  <c r="AT470" i="1"/>
  <c r="BG469" i="1"/>
  <c r="BF469" i="1"/>
  <c r="BD469" i="1"/>
  <c r="BC469" i="1"/>
  <c r="BA469" i="1"/>
  <c r="AZ469" i="1"/>
  <c r="AX469" i="1"/>
  <c r="AW469" i="1"/>
  <c r="AU469" i="1"/>
  <c r="AT469" i="1"/>
  <c r="BG468" i="1"/>
  <c r="BF468" i="1"/>
  <c r="BD468" i="1"/>
  <c r="BC468" i="1"/>
  <c r="BA468" i="1"/>
  <c r="AZ468" i="1"/>
  <c r="AX468" i="1"/>
  <c r="AW468" i="1"/>
  <c r="AU468" i="1"/>
  <c r="AT468" i="1"/>
  <c r="BG467" i="1"/>
  <c r="BF467" i="1"/>
  <c r="BD467" i="1"/>
  <c r="BC467" i="1"/>
  <c r="BA467" i="1"/>
  <c r="AZ467" i="1"/>
  <c r="AX467" i="1"/>
  <c r="AW467" i="1"/>
  <c r="AU467" i="1"/>
  <c r="AT467" i="1"/>
  <c r="BG466" i="1"/>
  <c r="BF466" i="1"/>
  <c r="BD466" i="1"/>
  <c r="BC466" i="1"/>
  <c r="BA466" i="1"/>
  <c r="AZ466" i="1"/>
  <c r="AX466" i="1"/>
  <c r="AW466" i="1"/>
  <c r="AU466" i="1"/>
  <c r="AT466" i="1"/>
  <c r="BG465" i="1"/>
  <c r="BF465" i="1"/>
  <c r="BD465" i="1"/>
  <c r="BC465" i="1"/>
  <c r="BA465" i="1"/>
  <c r="AZ465" i="1"/>
  <c r="AX465" i="1"/>
  <c r="AW465" i="1"/>
  <c r="AU465" i="1"/>
  <c r="AT465" i="1"/>
  <c r="BG464" i="1"/>
  <c r="BF464" i="1"/>
  <c r="BD464" i="1"/>
  <c r="BC464" i="1"/>
  <c r="BA464" i="1"/>
  <c r="AZ464" i="1"/>
  <c r="AX464" i="1"/>
  <c r="AW464" i="1"/>
  <c r="AU464" i="1"/>
  <c r="AT464" i="1"/>
  <c r="BG463" i="1"/>
  <c r="BF463" i="1"/>
  <c r="BD463" i="1"/>
  <c r="BC463" i="1"/>
  <c r="BA463" i="1"/>
  <c r="AZ463" i="1"/>
  <c r="AX463" i="1"/>
  <c r="AW463" i="1"/>
  <c r="AU463" i="1"/>
  <c r="AT463" i="1"/>
  <c r="BG462" i="1"/>
  <c r="BF462" i="1"/>
  <c r="BD462" i="1"/>
  <c r="BC462" i="1"/>
  <c r="BA462" i="1"/>
  <c r="AZ462" i="1"/>
  <c r="AX462" i="1"/>
  <c r="AW462" i="1"/>
  <c r="AU462" i="1"/>
  <c r="AT462" i="1"/>
  <c r="BG461" i="1"/>
  <c r="BF461" i="1"/>
  <c r="BD461" i="1"/>
  <c r="BC461" i="1"/>
  <c r="BA461" i="1"/>
  <c r="AZ461" i="1"/>
  <c r="AX461" i="1"/>
  <c r="AW461" i="1"/>
  <c r="AU461" i="1"/>
  <c r="AT461" i="1"/>
  <c r="BG460" i="1"/>
  <c r="BF460" i="1"/>
  <c r="BD460" i="1"/>
  <c r="BC460" i="1"/>
  <c r="BA460" i="1"/>
  <c r="AZ460" i="1"/>
  <c r="AX460" i="1"/>
  <c r="AW460" i="1"/>
  <c r="AU460" i="1"/>
  <c r="AT460" i="1"/>
  <c r="BG459" i="1"/>
  <c r="BF459" i="1"/>
  <c r="BD459" i="1"/>
  <c r="BC459" i="1"/>
  <c r="BA459" i="1"/>
  <c r="AZ459" i="1"/>
  <c r="AX459" i="1"/>
  <c r="AW459" i="1"/>
  <c r="AU459" i="1"/>
  <c r="AT459" i="1"/>
  <c r="BG458" i="1"/>
  <c r="BF458" i="1"/>
  <c r="BD458" i="1"/>
  <c r="BC458" i="1"/>
  <c r="BA458" i="1"/>
  <c r="AZ458" i="1"/>
  <c r="AX458" i="1"/>
  <c r="AW458" i="1"/>
  <c r="AU458" i="1"/>
  <c r="AT458" i="1"/>
  <c r="BG457" i="1"/>
  <c r="BF457" i="1"/>
  <c r="BD457" i="1"/>
  <c r="BC457" i="1"/>
  <c r="BA457" i="1"/>
  <c r="AZ457" i="1"/>
  <c r="AX457" i="1"/>
  <c r="AW457" i="1"/>
  <c r="AU457" i="1"/>
  <c r="AT457" i="1"/>
  <c r="BG456" i="1"/>
  <c r="BF456" i="1"/>
  <c r="BD456" i="1"/>
  <c r="BC456" i="1"/>
  <c r="BA456" i="1"/>
  <c r="AZ456" i="1"/>
  <c r="AX456" i="1"/>
  <c r="AW456" i="1"/>
  <c r="AU456" i="1"/>
  <c r="AT456" i="1"/>
  <c r="BG455" i="1"/>
  <c r="BF455" i="1"/>
  <c r="BD455" i="1"/>
  <c r="BC455" i="1"/>
  <c r="BA455" i="1"/>
  <c r="AZ455" i="1"/>
  <c r="AX455" i="1"/>
  <c r="AW455" i="1"/>
  <c r="AU455" i="1"/>
  <c r="AT455" i="1"/>
  <c r="BG454" i="1"/>
  <c r="BF454" i="1"/>
  <c r="BD454" i="1"/>
  <c r="BC454" i="1"/>
  <c r="BA454" i="1"/>
  <c r="AZ454" i="1"/>
  <c r="AX454" i="1"/>
  <c r="AW454" i="1"/>
  <c r="AU454" i="1"/>
  <c r="AT454" i="1"/>
  <c r="BG453" i="1"/>
  <c r="BF453" i="1"/>
  <c r="BD453" i="1"/>
  <c r="BC453" i="1"/>
  <c r="BA453" i="1"/>
  <c r="AZ453" i="1"/>
  <c r="AX453" i="1"/>
  <c r="AW453" i="1"/>
  <c r="AU453" i="1"/>
  <c r="AT453" i="1"/>
  <c r="BG452" i="1"/>
  <c r="BF452" i="1"/>
  <c r="BD452" i="1"/>
  <c r="BC452" i="1"/>
  <c r="BA452" i="1"/>
  <c r="AZ452" i="1"/>
  <c r="AX452" i="1"/>
  <c r="AW452" i="1"/>
  <c r="AU452" i="1"/>
  <c r="AT452" i="1"/>
  <c r="BG451" i="1"/>
  <c r="BF451" i="1"/>
  <c r="BD451" i="1"/>
  <c r="BC451" i="1"/>
  <c r="BA451" i="1"/>
  <c r="AZ451" i="1"/>
  <c r="AX451" i="1"/>
  <c r="AW451" i="1"/>
  <c r="AU451" i="1"/>
  <c r="AT451" i="1"/>
  <c r="BG450" i="1"/>
  <c r="BF450" i="1"/>
  <c r="BD450" i="1"/>
  <c r="BC450" i="1"/>
  <c r="BA450" i="1"/>
  <c r="AZ450" i="1"/>
  <c r="AX450" i="1"/>
  <c r="AW450" i="1"/>
  <c r="AU450" i="1"/>
  <c r="AT450" i="1"/>
  <c r="BG449" i="1"/>
  <c r="BF449" i="1"/>
  <c r="BD449" i="1"/>
  <c r="BC449" i="1"/>
  <c r="BA449" i="1"/>
  <c r="AZ449" i="1"/>
  <c r="AX449" i="1"/>
  <c r="AW449" i="1"/>
  <c r="AU449" i="1"/>
  <c r="AT449" i="1"/>
  <c r="BG448" i="1"/>
  <c r="BF448" i="1"/>
  <c r="BD448" i="1"/>
  <c r="BC448" i="1"/>
  <c r="BA448" i="1"/>
  <c r="AZ448" i="1"/>
  <c r="AX448" i="1"/>
  <c r="AW448" i="1"/>
  <c r="AU448" i="1"/>
  <c r="AT448" i="1"/>
  <c r="BG447" i="1"/>
  <c r="BF447" i="1"/>
  <c r="BD447" i="1"/>
  <c r="BC447" i="1"/>
  <c r="BA447" i="1"/>
  <c r="AZ447" i="1"/>
  <c r="AX447" i="1"/>
  <c r="AW447" i="1"/>
  <c r="AU447" i="1"/>
  <c r="AT447" i="1"/>
  <c r="BG446" i="1"/>
  <c r="BF446" i="1"/>
  <c r="BD446" i="1"/>
  <c r="BC446" i="1"/>
  <c r="BA446" i="1"/>
  <c r="AZ446" i="1"/>
  <c r="AX446" i="1"/>
  <c r="AW446" i="1"/>
  <c r="AU446" i="1"/>
  <c r="AT446" i="1"/>
  <c r="BG445" i="1"/>
  <c r="BF445" i="1"/>
  <c r="BD445" i="1"/>
  <c r="BC445" i="1"/>
  <c r="BA445" i="1"/>
  <c r="AZ445" i="1"/>
  <c r="AX445" i="1"/>
  <c r="AW445" i="1"/>
  <c r="AU445" i="1"/>
  <c r="AT445" i="1"/>
  <c r="BG444" i="1"/>
  <c r="BF444" i="1"/>
  <c r="BD444" i="1"/>
  <c r="BC444" i="1"/>
  <c r="BA444" i="1"/>
  <c r="AZ444" i="1"/>
  <c r="AX444" i="1"/>
  <c r="AW444" i="1"/>
  <c r="AU444" i="1"/>
  <c r="AT444" i="1"/>
  <c r="BG14" i="3"/>
  <c r="BF14" i="3"/>
  <c r="BD14" i="3"/>
  <c r="BC14" i="3"/>
  <c r="BA14" i="3"/>
  <c r="AZ14" i="3"/>
  <c r="AX14" i="3"/>
  <c r="AW14" i="3"/>
  <c r="AU14" i="3"/>
  <c r="AT14" i="3"/>
  <c r="BG14" i="2"/>
  <c r="BF14" i="2"/>
  <c r="BD14" i="2"/>
  <c r="BC14" i="2"/>
  <c r="BA14" i="2"/>
  <c r="AZ14" i="2"/>
  <c r="AX14" i="2"/>
  <c r="AW14" i="2"/>
  <c r="AU14" i="2"/>
  <c r="AT14" i="2"/>
  <c r="BG443" i="1"/>
  <c r="BF443" i="1"/>
  <c r="BD443" i="1"/>
  <c r="BC443" i="1"/>
  <c r="BA443" i="1"/>
  <c r="AZ443" i="1"/>
  <c r="AX443" i="1"/>
  <c r="AW443" i="1"/>
  <c r="AU443" i="1"/>
  <c r="AT443" i="1"/>
  <c r="BG442" i="1"/>
  <c r="BF442" i="1"/>
  <c r="BD442" i="1"/>
  <c r="BC442" i="1"/>
  <c r="BA442" i="1"/>
  <c r="AZ442" i="1"/>
  <c r="AX442" i="1"/>
  <c r="AW442" i="1"/>
  <c r="AU442" i="1"/>
  <c r="AT442" i="1"/>
  <c r="BG441" i="1"/>
  <c r="BF441" i="1"/>
  <c r="BD441" i="1"/>
  <c r="BC441" i="1"/>
  <c r="BA441" i="1"/>
  <c r="AZ441" i="1"/>
  <c r="AX441" i="1"/>
  <c r="AW441" i="1"/>
  <c r="AU441" i="1"/>
  <c r="AT441" i="1"/>
  <c r="BG440" i="1"/>
  <c r="BF440" i="1"/>
  <c r="BD440" i="1"/>
  <c r="BC440" i="1"/>
  <c r="BA440" i="1"/>
  <c r="AZ440" i="1"/>
  <c r="AX440" i="1"/>
  <c r="AW440" i="1"/>
  <c r="AU440" i="1"/>
  <c r="AT440" i="1"/>
  <c r="BG439" i="1"/>
  <c r="BF439" i="1"/>
  <c r="BD439" i="1"/>
  <c r="BC439" i="1"/>
  <c r="BA439" i="1"/>
  <c r="AZ439" i="1"/>
  <c r="AX439" i="1"/>
  <c r="AW439" i="1"/>
  <c r="AU439" i="1"/>
  <c r="AT439" i="1"/>
  <c r="BG438" i="1"/>
  <c r="BF438" i="1"/>
  <c r="BD438" i="1"/>
  <c r="BC438" i="1"/>
  <c r="BA438" i="1"/>
  <c r="AZ438" i="1"/>
  <c r="AX438" i="1"/>
  <c r="AW438" i="1"/>
  <c r="AU438" i="1"/>
  <c r="AT438" i="1"/>
  <c r="BG437" i="1"/>
  <c r="BF437" i="1"/>
  <c r="BD437" i="1"/>
  <c r="BC437" i="1"/>
  <c r="BA437" i="1"/>
  <c r="AZ437" i="1"/>
  <c r="AX437" i="1"/>
  <c r="AW437" i="1"/>
  <c r="AU437" i="1"/>
  <c r="AT437" i="1"/>
  <c r="BG436" i="1"/>
  <c r="BF436" i="1"/>
  <c r="BD436" i="1"/>
  <c r="BC436" i="1"/>
  <c r="BA436" i="1"/>
  <c r="AZ436" i="1"/>
  <c r="AX436" i="1"/>
  <c r="AW436" i="1"/>
  <c r="AU436" i="1"/>
  <c r="AT436" i="1"/>
  <c r="BG435" i="1"/>
  <c r="BF435" i="1"/>
  <c r="BD435" i="1"/>
  <c r="BC435" i="1"/>
  <c r="BA435" i="1"/>
  <c r="AZ435" i="1"/>
  <c r="AX435" i="1"/>
  <c r="AW435" i="1"/>
  <c r="AU435" i="1"/>
  <c r="AT435" i="1"/>
  <c r="BG434" i="1"/>
  <c r="BF434" i="1"/>
  <c r="BD434" i="1"/>
  <c r="BC434" i="1"/>
  <c r="BA434" i="1"/>
  <c r="AZ434" i="1"/>
  <c r="AX434" i="1"/>
  <c r="AW434" i="1"/>
  <c r="AU434" i="1"/>
  <c r="AT434" i="1"/>
  <c r="BG433" i="1"/>
  <c r="BF433" i="1"/>
  <c r="BD433" i="1"/>
  <c r="BC433" i="1"/>
  <c r="BA433" i="1"/>
  <c r="AZ433" i="1"/>
  <c r="AX433" i="1"/>
  <c r="AW433" i="1"/>
  <c r="AU433" i="1"/>
  <c r="AT433" i="1"/>
  <c r="BG432" i="1"/>
  <c r="BF432" i="1"/>
  <c r="BD432" i="1"/>
  <c r="BC432" i="1"/>
  <c r="BA432" i="1"/>
  <c r="AZ432" i="1"/>
  <c r="AX432" i="1"/>
  <c r="AW432" i="1"/>
  <c r="AU432" i="1"/>
  <c r="AT432" i="1"/>
  <c r="BG431" i="1"/>
  <c r="BF431" i="1"/>
  <c r="BD431" i="1"/>
  <c r="BC431" i="1"/>
  <c r="BA431" i="1"/>
  <c r="AZ431" i="1"/>
  <c r="AX431" i="1"/>
  <c r="AW431" i="1"/>
  <c r="AU431" i="1"/>
  <c r="AT431" i="1"/>
  <c r="BG430" i="1"/>
  <c r="BF430" i="1"/>
  <c r="BD430" i="1"/>
  <c r="BC430" i="1"/>
  <c r="BA430" i="1"/>
  <c r="AZ430" i="1"/>
  <c r="AX430" i="1"/>
  <c r="AW430" i="1"/>
  <c r="AU430" i="1"/>
  <c r="AT430" i="1"/>
  <c r="BG429" i="1"/>
  <c r="BF429" i="1"/>
  <c r="BD429" i="1"/>
  <c r="BC429" i="1"/>
  <c r="BA429" i="1"/>
  <c r="AZ429" i="1"/>
  <c r="AX429" i="1"/>
  <c r="AW429" i="1"/>
  <c r="AU429" i="1"/>
  <c r="AT429" i="1"/>
  <c r="BG428" i="1"/>
  <c r="BF428" i="1"/>
  <c r="BD428" i="1"/>
  <c r="BC428" i="1"/>
  <c r="BA428" i="1"/>
  <c r="AZ428" i="1"/>
  <c r="AX428" i="1"/>
  <c r="AW428" i="1"/>
  <c r="AU428" i="1"/>
  <c r="AT428" i="1"/>
  <c r="BG427" i="1"/>
  <c r="BF427" i="1"/>
  <c r="BD427" i="1"/>
  <c r="BC427" i="1"/>
  <c r="BA427" i="1"/>
  <c r="AZ427" i="1"/>
  <c r="AX427" i="1"/>
  <c r="AW427" i="1"/>
  <c r="AU427" i="1"/>
  <c r="AT427" i="1"/>
  <c r="BG426" i="1"/>
  <c r="BF426" i="1"/>
  <c r="BD426" i="1"/>
  <c r="BC426" i="1"/>
  <c r="BA426" i="1"/>
  <c r="AZ426" i="1"/>
  <c r="AX426" i="1"/>
  <c r="AW426" i="1"/>
  <c r="AU426" i="1"/>
  <c r="AT426" i="1"/>
  <c r="BG425" i="1"/>
  <c r="BF425" i="1"/>
  <c r="BD425" i="1"/>
  <c r="BC425" i="1"/>
  <c r="BA425" i="1"/>
  <c r="AZ425" i="1"/>
  <c r="AX425" i="1"/>
  <c r="AW425" i="1"/>
  <c r="AU425" i="1"/>
  <c r="AT425" i="1"/>
  <c r="BG424" i="1"/>
  <c r="BF424" i="1"/>
  <c r="BD424" i="1"/>
  <c r="BC424" i="1"/>
  <c r="BA424" i="1"/>
  <c r="AZ424" i="1"/>
  <c r="AX424" i="1"/>
  <c r="AW424" i="1"/>
  <c r="AU424" i="1"/>
  <c r="AT424" i="1"/>
  <c r="BG423" i="1"/>
  <c r="BF423" i="1"/>
  <c r="BD423" i="1"/>
  <c r="BC423" i="1"/>
  <c r="BA423" i="1"/>
  <c r="AZ423" i="1"/>
  <c r="AX423" i="1"/>
  <c r="AW423" i="1"/>
  <c r="AU423" i="1"/>
  <c r="AT423" i="1"/>
  <c r="BG422" i="1"/>
  <c r="BF422" i="1"/>
  <c r="BD422" i="1"/>
  <c r="BC422" i="1"/>
  <c r="BA422" i="1"/>
  <c r="AZ422" i="1"/>
  <c r="AX422" i="1"/>
  <c r="AW422" i="1"/>
  <c r="AU422" i="1"/>
  <c r="AT422" i="1"/>
  <c r="BG421" i="1"/>
  <c r="BF421" i="1"/>
  <c r="BD421" i="1"/>
  <c r="BC421" i="1"/>
  <c r="BA421" i="1"/>
  <c r="AZ421" i="1"/>
  <c r="AX421" i="1"/>
  <c r="AW421" i="1"/>
  <c r="AU421" i="1"/>
  <c r="AT421" i="1"/>
  <c r="BG420" i="1"/>
  <c r="BF420" i="1"/>
  <c r="BD420" i="1"/>
  <c r="BC420" i="1"/>
  <c r="BA420" i="1"/>
  <c r="AZ420" i="1"/>
  <c r="AX420" i="1"/>
  <c r="AW420" i="1"/>
  <c r="AU420" i="1"/>
  <c r="AT420" i="1"/>
  <c r="BG419" i="1"/>
  <c r="BF419" i="1"/>
  <c r="BD419" i="1"/>
  <c r="BC419" i="1"/>
  <c r="BA419" i="1"/>
  <c r="AZ419" i="1"/>
  <c r="AX419" i="1"/>
  <c r="AW419" i="1"/>
  <c r="AU419" i="1"/>
  <c r="AT419" i="1"/>
  <c r="BG418" i="1"/>
  <c r="BF418" i="1"/>
  <c r="BD418" i="1"/>
  <c r="BC418" i="1"/>
  <c r="BA418" i="1"/>
  <c r="AZ418" i="1"/>
  <c r="AX418" i="1"/>
  <c r="AW418" i="1"/>
  <c r="AU418" i="1"/>
  <c r="AT418" i="1"/>
  <c r="BG417" i="1"/>
  <c r="BF417" i="1"/>
  <c r="BD417" i="1"/>
  <c r="BC417" i="1"/>
  <c r="BA417" i="1"/>
  <c r="AZ417" i="1"/>
  <c r="AX417" i="1"/>
  <c r="AW417" i="1"/>
  <c r="AU417" i="1"/>
  <c r="AT417" i="1"/>
  <c r="BG416" i="1"/>
  <c r="BF416" i="1"/>
  <c r="BD416" i="1"/>
  <c r="BC416" i="1"/>
  <c r="BA416" i="1"/>
  <c r="AZ416" i="1"/>
  <c r="AX416" i="1"/>
  <c r="AW416" i="1"/>
  <c r="AU416" i="1"/>
  <c r="AT416" i="1"/>
  <c r="BG13" i="3"/>
  <c r="BF13" i="3"/>
  <c r="BD13" i="3"/>
  <c r="BC13" i="3"/>
  <c r="BA13" i="3"/>
  <c r="AZ13" i="3"/>
  <c r="AX13" i="3"/>
  <c r="AW13" i="3"/>
  <c r="AU13" i="3"/>
  <c r="AT13" i="3"/>
  <c r="BG13" i="2"/>
  <c r="BF13" i="2"/>
  <c r="BD13" i="2"/>
  <c r="BC13" i="2"/>
  <c r="BA13" i="2"/>
  <c r="AZ13" i="2"/>
  <c r="AX13" i="2"/>
  <c r="AW13" i="2"/>
  <c r="AU13" i="2"/>
  <c r="AT13" i="2"/>
  <c r="BG415" i="1"/>
  <c r="BF415" i="1"/>
  <c r="BD415" i="1"/>
  <c r="BC415" i="1"/>
  <c r="BA415" i="1"/>
  <c r="AZ415" i="1"/>
  <c r="AX415" i="1"/>
  <c r="AW415" i="1"/>
  <c r="AU415" i="1"/>
  <c r="AT415" i="1"/>
  <c r="BG414" i="1"/>
  <c r="BF414" i="1"/>
  <c r="BD414" i="1"/>
  <c r="BC414" i="1"/>
  <c r="BA414" i="1"/>
  <c r="AZ414" i="1"/>
  <c r="AX414" i="1"/>
  <c r="AW414" i="1"/>
  <c r="AU414" i="1"/>
  <c r="AT414" i="1"/>
  <c r="BG413" i="1"/>
  <c r="BF413" i="1"/>
  <c r="BD413" i="1"/>
  <c r="BC413" i="1"/>
  <c r="BA413" i="1"/>
  <c r="AZ413" i="1"/>
  <c r="AX413" i="1"/>
  <c r="AW413" i="1"/>
  <c r="AU413" i="1"/>
  <c r="AT413" i="1"/>
  <c r="BG412" i="1"/>
  <c r="BF412" i="1"/>
  <c r="BD412" i="1"/>
  <c r="BC412" i="1"/>
  <c r="BA412" i="1"/>
  <c r="AZ412" i="1"/>
  <c r="AX412" i="1"/>
  <c r="AW412" i="1"/>
  <c r="AU412" i="1"/>
  <c r="AT412" i="1"/>
  <c r="BG411" i="1"/>
  <c r="BF411" i="1"/>
  <c r="BD411" i="1"/>
  <c r="BC411" i="1"/>
  <c r="BA411" i="1"/>
  <c r="AZ411" i="1"/>
  <c r="AX411" i="1"/>
  <c r="AW411" i="1"/>
  <c r="AU411" i="1"/>
  <c r="AT411" i="1"/>
  <c r="BG410" i="1"/>
  <c r="BF410" i="1"/>
  <c r="BD410" i="1"/>
  <c r="BC410" i="1"/>
  <c r="BA410" i="1"/>
  <c r="AZ410" i="1"/>
  <c r="AX410" i="1"/>
  <c r="AW410" i="1"/>
  <c r="AU410" i="1"/>
  <c r="AT410" i="1"/>
  <c r="BG409" i="1"/>
  <c r="BF409" i="1"/>
  <c r="BD409" i="1"/>
  <c r="BC409" i="1"/>
  <c r="BA409" i="1"/>
  <c r="AZ409" i="1"/>
  <c r="AX409" i="1"/>
  <c r="AW409" i="1"/>
  <c r="AU409" i="1"/>
  <c r="AT409" i="1"/>
  <c r="BG408" i="1"/>
  <c r="BF408" i="1"/>
  <c r="BD408" i="1"/>
  <c r="BC408" i="1"/>
  <c r="BA408" i="1"/>
  <c r="AZ408" i="1"/>
  <c r="AX408" i="1"/>
  <c r="AW408" i="1"/>
  <c r="AU408" i="1"/>
  <c r="AT408" i="1"/>
  <c r="BG407" i="1"/>
  <c r="BF407" i="1"/>
  <c r="BD407" i="1"/>
  <c r="BC407" i="1"/>
  <c r="AZ407" i="1"/>
  <c r="AX407" i="1"/>
  <c r="AW407" i="1"/>
  <c r="AU407" i="1"/>
  <c r="AT407" i="1"/>
  <c r="BG406" i="1"/>
  <c r="BF406" i="1"/>
  <c r="BD406" i="1"/>
  <c r="BC406" i="1"/>
  <c r="BA406" i="1"/>
  <c r="AZ406" i="1"/>
  <c r="AX406" i="1"/>
  <c r="AW406" i="1"/>
  <c r="AU406" i="1"/>
  <c r="AT406" i="1"/>
  <c r="BG405" i="1"/>
  <c r="BF405" i="1"/>
  <c r="BD405" i="1"/>
  <c r="BC405" i="1"/>
  <c r="BA405" i="1"/>
  <c r="AZ405" i="1"/>
  <c r="AX405" i="1"/>
  <c r="AW405" i="1"/>
  <c r="AU405" i="1"/>
  <c r="AT405" i="1"/>
  <c r="BG404" i="1"/>
  <c r="BF404" i="1"/>
  <c r="BD404" i="1"/>
  <c r="BC404" i="1"/>
  <c r="BA404" i="1"/>
  <c r="AZ404" i="1"/>
  <c r="AX404" i="1"/>
  <c r="AW404" i="1"/>
  <c r="AU404" i="1"/>
  <c r="AT404" i="1"/>
  <c r="BG403" i="1"/>
  <c r="BF403" i="1"/>
  <c r="BD403" i="1"/>
  <c r="BC403" i="1"/>
  <c r="BA403" i="1"/>
  <c r="AZ403" i="1"/>
  <c r="AX403" i="1"/>
  <c r="AW403" i="1"/>
  <c r="AU403" i="1"/>
  <c r="AT403" i="1"/>
  <c r="BG402" i="1"/>
  <c r="BF402" i="1"/>
  <c r="BD402" i="1"/>
  <c r="BC402" i="1"/>
  <c r="BA402" i="1"/>
  <c r="AZ402" i="1"/>
  <c r="AX402" i="1"/>
  <c r="AW402" i="1"/>
  <c r="AU402" i="1"/>
  <c r="AT402" i="1"/>
  <c r="BG401" i="1"/>
  <c r="BF401" i="1"/>
  <c r="BD401" i="1"/>
  <c r="BC401" i="1"/>
  <c r="BA401" i="1"/>
  <c r="AZ401" i="1"/>
  <c r="AX401" i="1"/>
  <c r="AW401" i="1"/>
  <c r="AU401" i="1"/>
  <c r="AT401" i="1"/>
  <c r="BG400" i="1"/>
  <c r="BF400" i="1"/>
  <c r="BD400" i="1"/>
  <c r="BC400" i="1"/>
  <c r="BA400" i="1"/>
  <c r="AZ400" i="1"/>
  <c r="AX400" i="1"/>
  <c r="AW400" i="1"/>
  <c r="AU400" i="1"/>
  <c r="AT400" i="1"/>
  <c r="BG399" i="1"/>
  <c r="BF399" i="1"/>
  <c r="BD399" i="1"/>
  <c r="BC399" i="1"/>
  <c r="BA399" i="1"/>
  <c r="AZ399" i="1"/>
  <c r="AX399" i="1"/>
  <c r="AW399" i="1"/>
  <c r="AU399" i="1"/>
  <c r="AT399" i="1"/>
  <c r="BG398" i="1"/>
  <c r="BF398" i="1"/>
  <c r="BD398" i="1"/>
  <c r="BC398" i="1"/>
  <c r="BA398" i="1"/>
  <c r="AZ398" i="1"/>
  <c r="AX398" i="1"/>
  <c r="AW398" i="1"/>
  <c r="AU398" i="1"/>
  <c r="AT398" i="1"/>
  <c r="BG397" i="1"/>
  <c r="BF397" i="1"/>
  <c r="BD397" i="1"/>
  <c r="BC397" i="1"/>
  <c r="BA397" i="1"/>
  <c r="AZ397" i="1"/>
  <c r="AX397" i="1"/>
  <c r="AW397" i="1"/>
  <c r="AU397" i="1"/>
  <c r="AT397" i="1"/>
  <c r="BG396" i="1"/>
  <c r="BF396" i="1"/>
  <c r="BD396" i="1"/>
  <c r="BC396" i="1"/>
  <c r="BA396" i="1"/>
  <c r="AZ396" i="1"/>
  <c r="AX396" i="1"/>
  <c r="AW396" i="1"/>
  <c r="AU396" i="1"/>
  <c r="AT396" i="1"/>
  <c r="BG395" i="1"/>
  <c r="BF395" i="1"/>
  <c r="BD395" i="1"/>
  <c r="BC395" i="1"/>
  <c r="BA395" i="1"/>
  <c r="AZ395" i="1"/>
  <c r="AX395" i="1"/>
  <c r="AW395" i="1"/>
  <c r="AU395" i="1"/>
  <c r="AT395" i="1"/>
  <c r="BG394" i="1"/>
  <c r="BF394" i="1"/>
  <c r="BD394" i="1"/>
  <c r="BC394" i="1"/>
  <c r="BA394" i="1"/>
  <c r="AZ394" i="1"/>
  <c r="AX394" i="1"/>
  <c r="AW394" i="1"/>
  <c r="AU394" i="1"/>
  <c r="AT394" i="1"/>
  <c r="BG393" i="1"/>
  <c r="BF393" i="1"/>
  <c r="BD393" i="1"/>
  <c r="BC393" i="1"/>
  <c r="BA393" i="1"/>
  <c r="AZ393" i="1"/>
  <c r="AX393" i="1"/>
  <c r="AW393" i="1"/>
  <c r="AU393" i="1"/>
  <c r="AT393" i="1"/>
  <c r="BG392" i="1"/>
  <c r="BF392" i="1"/>
  <c r="BD392" i="1"/>
  <c r="BC392" i="1"/>
  <c r="BA392" i="1"/>
  <c r="AZ392" i="1"/>
  <c r="AX392" i="1"/>
  <c r="AW392" i="1"/>
  <c r="AU392" i="1"/>
  <c r="AT392" i="1"/>
  <c r="BG391" i="1"/>
  <c r="BF391" i="1"/>
  <c r="BD391" i="1"/>
  <c r="BC391" i="1"/>
  <c r="BA391" i="1"/>
  <c r="AZ391" i="1"/>
  <c r="AX391" i="1"/>
  <c r="AW391" i="1"/>
  <c r="AU391" i="1"/>
  <c r="AT391" i="1"/>
  <c r="R785" i="4" l="1"/>
  <c r="R832" i="4"/>
  <c r="R817" i="4"/>
  <c r="U761" i="4"/>
  <c r="U728" i="4"/>
  <c r="R725" i="4"/>
  <c r="R747" i="4"/>
  <c r="R743" i="4"/>
  <c r="R812" i="4"/>
  <c r="U816" i="4"/>
  <c r="R816" i="4"/>
  <c r="R834" i="4"/>
  <c r="U908" i="4"/>
  <c r="U792" i="4"/>
  <c r="U709" i="4"/>
  <c r="U793" i="4"/>
  <c r="U723" i="4"/>
  <c r="U783" i="4"/>
  <c r="R783" i="4"/>
  <c r="U825" i="4"/>
  <c r="U777" i="4"/>
  <c r="R752" i="4"/>
  <c r="U790" i="4"/>
  <c r="U778" i="4"/>
  <c r="U745" i="4"/>
  <c r="R745" i="4"/>
  <c r="U802" i="4"/>
  <c r="R802" i="4"/>
  <c r="U763" i="4"/>
  <c r="R808" i="4"/>
  <c r="U808" i="4"/>
  <c r="U831" i="4"/>
  <c r="U829" i="4"/>
  <c r="R784" i="4"/>
  <c r="U784" i="4"/>
  <c r="R797" i="4"/>
  <c r="U797" i="4"/>
  <c r="U809" i="4"/>
  <c r="R809" i="4"/>
  <c r="U876" i="4"/>
  <c r="U815" i="4"/>
  <c r="U645" i="4"/>
  <c r="U655" i="4"/>
  <c r="R706" i="4"/>
  <c r="R697" i="4"/>
  <c r="U846" i="4"/>
  <c r="U692" i="4"/>
  <c r="R686" i="4"/>
  <c r="U727" i="4"/>
  <c r="R742" i="4"/>
  <c r="U684" i="4"/>
  <c r="U694" i="4"/>
  <c r="R796" i="4"/>
  <c r="R687" i="4"/>
  <c r="R807" i="4"/>
  <c r="U710" i="4"/>
  <c r="R693" i="4"/>
  <c r="U919" i="4"/>
  <c r="R699" i="4"/>
  <c r="U856" i="4"/>
  <c r="R811" i="4"/>
  <c r="U744" i="4"/>
  <c r="R799" i="4"/>
  <c r="U794" i="4"/>
  <c r="U756" i="4"/>
  <c r="R712" i="4"/>
  <c r="R780" i="4"/>
  <c r="U656" i="4"/>
  <c r="R863" i="4"/>
  <c r="U691" i="4"/>
  <c r="R691" i="4"/>
  <c r="R688" i="4"/>
  <c r="U688" i="4"/>
  <c r="R841" i="4"/>
  <c r="R707" i="4"/>
  <c r="U707" i="4"/>
  <c r="U665" i="4"/>
  <c r="U732" i="4"/>
  <c r="R732" i="4"/>
  <c r="R663" i="4"/>
  <c r="U663" i="4"/>
  <c r="R813" i="4"/>
  <c r="R701" i="4"/>
  <c r="U685" i="4"/>
  <c r="R685" i="4"/>
  <c r="U720" i="4"/>
  <c r="R720" i="4"/>
  <c r="U647" i="4"/>
  <c r="R647" i="4"/>
  <c r="R698" i="4"/>
  <c r="U698" i="4"/>
  <c r="R648" i="4"/>
  <c r="U648" i="4"/>
  <c r="U660" i="4"/>
  <c r="R660" i="4"/>
  <c r="U715" i="4"/>
  <c r="R715" i="4"/>
  <c r="R700" i="4"/>
  <c r="U700" i="4"/>
  <c r="U735" i="4"/>
  <c r="R735" i="4"/>
  <c r="U912" i="4"/>
  <c r="U940" i="4"/>
  <c r="R721" i="4"/>
  <c r="U721" i="4"/>
  <c r="R664" i="4"/>
  <c r="R717" i="4"/>
  <c r="U717" i="4"/>
  <c r="R842" i="4"/>
  <c r="U842" i="4"/>
  <c r="R696" i="4"/>
  <c r="U696" i="4"/>
  <c r="R708" i="4"/>
  <c r="U708" i="4"/>
  <c r="R938" i="4"/>
  <c r="U938" i="4"/>
  <c r="U937" i="4"/>
  <c r="R937" i="4"/>
  <c r="U849" i="4"/>
  <c r="R849" i="4"/>
  <c r="U759" i="4"/>
  <c r="R759" i="4"/>
  <c r="R872" i="4"/>
  <c r="U766" i="4"/>
  <c r="R718" i="4"/>
  <c r="U718" i="4"/>
  <c r="U753" i="4"/>
  <c r="R753" i="4"/>
  <c r="U764" i="4"/>
  <c r="R764" i="4"/>
  <c r="R864" i="4"/>
  <c r="U864" i="4"/>
  <c r="U803" i="4"/>
  <c r="R803" i="4"/>
  <c r="U819" i="4"/>
  <c r="R819" i="4"/>
  <c r="R880" i="4"/>
  <c r="U880" i="4"/>
  <c r="U923" i="4"/>
  <c r="R923" i="4"/>
  <c r="U869" i="4"/>
  <c r="R869" i="4"/>
  <c r="U893" i="4"/>
  <c r="R893" i="4"/>
  <c r="R823" i="4"/>
  <c r="U823" i="4"/>
  <c r="R704" i="4"/>
  <c r="U704" i="4"/>
  <c r="U884" i="4"/>
  <c r="R884" i="4"/>
  <c r="U854" i="4"/>
  <c r="R854" i="4"/>
  <c r="R768" i="4"/>
  <c r="U768" i="4"/>
  <c r="U705" i="4"/>
  <c r="R705" i="4"/>
  <c r="U858" i="4"/>
  <c r="R858" i="4"/>
  <c r="R775" i="4"/>
  <c r="U775" i="4"/>
  <c r="R818" i="4"/>
  <c r="U818" i="4"/>
  <c r="U690" i="4"/>
  <c r="R690" i="4"/>
  <c r="U897" i="4"/>
  <c r="R897" i="4"/>
  <c r="U914" i="4"/>
  <c r="R914" i="4"/>
  <c r="U659" i="4"/>
  <c r="R659" i="4"/>
  <c r="R741" i="4"/>
  <c r="U741" i="4"/>
  <c r="R689" i="4"/>
  <c r="U689" i="4"/>
  <c r="R926" i="4"/>
  <c r="U926" i="4"/>
  <c r="R772" i="4"/>
  <c r="U772" i="4"/>
  <c r="R714" i="4"/>
  <c r="U714" i="4"/>
  <c r="U734" i="4"/>
  <c r="R734" i="4"/>
  <c r="U886" i="4"/>
  <c r="R886" i="4"/>
  <c r="R746" i="4"/>
  <c r="U746" i="4"/>
  <c r="U916" i="4"/>
  <c r="R916" i="4"/>
  <c r="U650" i="4"/>
  <c r="R650" i="4"/>
  <c r="R748" i="4"/>
  <c r="U748" i="4"/>
  <c r="R719" i="4"/>
  <c r="U719" i="4"/>
  <c r="R862" i="4"/>
  <c r="U862" i="4"/>
  <c r="R873" i="4"/>
  <c r="U873" i="4"/>
  <c r="R892" i="4"/>
  <c r="U892" i="4"/>
  <c r="U895" i="4"/>
  <c r="R895" i="4"/>
  <c r="U826" i="4"/>
  <c r="R826" i="4"/>
  <c r="R795" i="4"/>
  <c r="U795" i="4"/>
  <c r="R867" i="4"/>
  <c r="U867" i="4"/>
  <c r="U787" i="4"/>
  <c r="R787" i="4"/>
  <c r="U760" i="4"/>
  <c r="R760" i="4"/>
  <c r="R733" i="4"/>
  <c r="U733" i="4"/>
  <c r="U836" i="4"/>
  <c r="R836" i="4"/>
  <c r="R657" i="4"/>
  <c r="U657" i="4"/>
  <c r="U870" i="4"/>
  <c r="R870" i="4"/>
  <c r="U711" i="4"/>
  <c r="R711" i="4"/>
  <c r="U773" i="4"/>
  <c r="R773" i="4"/>
  <c r="U767" i="4"/>
  <c r="R767" i="4"/>
  <c r="R822" i="4"/>
  <c r="U822" i="4"/>
  <c r="U703" i="4"/>
  <c r="R703" i="4"/>
  <c r="U702" i="4"/>
  <c r="R702" i="4"/>
  <c r="BG390" i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BG325" i="1"/>
  <c r="BF325" i="1"/>
  <c r="BD325" i="1"/>
  <c r="BC325" i="1"/>
  <c r="BA325" i="1"/>
  <c r="AZ325" i="1"/>
  <c r="AX325" i="1"/>
  <c r="AW325" i="1"/>
  <c r="BG324" i="1"/>
  <c r="BF324" i="1"/>
  <c r="BD324" i="1"/>
  <c r="BC324" i="1"/>
  <c r="BA324" i="1"/>
  <c r="AZ324" i="1"/>
  <c r="AX324" i="1"/>
  <c r="AW324" i="1"/>
  <c r="BG323" i="1"/>
  <c r="BF323" i="1"/>
  <c r="BD323" i="1"/>
  <c r="BC323" i="1"/>
  <c r="BA323" i="1"/>
  <c r="AZ323" i="1"/>
  <c r="AX323" i="1"/>
  <c r="AW323" i="1"/>
  <c r="BG322" i="1"/>
  <c r="BF322" i="1"/>
  <c r="BD322" i="1"/>
  <c r="BC322" i="1"/>
  <c r="BA322" i="1"/>
  <c r="AZ322" i="1"/>
  <c r="AX322" i="1"/>
  <c r="AW322" i="1"/>
  <c r="BG321" i="1"/>
  <c r="BF321" i="1"/>
  <c r="BD321" i="1"/>
  <c r="BC321" i="1"/>
  <c r="BA321" i="1"/>
  <c r="AZ321" i="1"/>
  <c r="AX321" i="1"/>
  <c r="AW321" i="1"/>
  <c r="BG320" i="1"/>
  <c r="BF320" i="1"/>
  <c r="BD320" i="1"/>
  <c r="BC320" i="1"/>
  <c r="BA320" i="1"/>
  <c r="AZ320" i="1"/>
  <c r="AX320" i="1"/>
  <c r="AW320" i="1"/>
  <c r="BG319" i="1"/>
  <c r="BF319" i="1"/>
  <c r="BD319" i="1"/>
  <c r="BC319" i="1"/>
  <c r="BA319" i="1"/>
  <c r="AZ319" i="1"/>
  <c r="AX319" i="1"/>
  <c r="AW319" i="1"/>
  <c r="BG318" i="1"/>
  <c r="BF318" i="1"/>
  <c r="BD318" i="1"/>
  <c r="BC318" i="1"/>
  <c r="BA318" i="1"/>
  <c r="AZ318" i="1"/>
  <c r="AX318" i="1"/>
  <c r="AW318" i="1"/>
  <c r="BG317" i="1"/>
  <c r="BF317" i="1"/>
  <c r="BD317" i="1"/>
  <c r="BC317" i="1"/>
  <c r="BA317" i="1"/>
  <c r="AZ317" i="1"/>
  <c r="AX317" i="1"/>
  <c r="AW317" i="1"/>
  <c r="BG316" i="1"/>
  <c r="BF316" i="1"/>
  <c r="BD316" i="1"/>
  <c r="BC316" i="1"/>
  <c r="BA316" i="1"/>
  <c r="AZ316" i="1"/>
  <c r="AX316" i="1"/>
  <c r="AW316" i="1"/>
  <c r="BG315" i="1"/>
  <c r="BF315" i="1"/>
  <c r="BD315" i="1"/>
  <c r="BC315" i="1"/>
  <c r="BA315" i="1"/>
  <c r="AZ315" i="1"/>
  <c r="AX315" i="1"/>
  <c r="AW315" i="1"/>
  <c r="BG314" i="1"/>
  <c r="BF314" i="1"/>
  <c r="BD314" i="1"/>
  <c r="BC314" i="1"/>
  <c r="BA314" i="1"/>
  <c r="AZ314" i="1"/>
  <c r="AX314" i="1"/>
  <c r="AW314" i="1"/>
  <c r="BG313" i="1"/>
  <c r="BF313" i="1"/>
  <c r="BD313" i="1"/>
  <c r="BC313" i="1"/>
  <c r="BA313" i="1"/>
  <c r="AZ313" i="1"/>
  <c r="AX313" i="1"/>
  <c r="AW313" i="1"/>
  <c r="BG312" i="1"/>
  <c r="BF312" i="1"/>
  <c r="BD312" i="1"/>
  <c r="BC312" i="1"/>
  <c r="BA312" i="1"/>
  <c r="AZ312" i="1"/>
  <c r="AX312" i="1"/>
  <c r="AW312" i="1"/>
  <c r="BG311" i="1"/>
  <c r="BF311" i="1"/>
  <c r="BD311" i="1"/>
  <c r="BC311" i="1"/>
  <c r="BA311" i="1"/>
  <c r="AZ311" i="1"/>
  <c r="AX311" i="1"/>
  <c r="AW311" i="1"/>
  <c r="BG310" i="1"/>
  <c r="BF310" i="1"/>
  <c r="BD310" i="1"/>
  <c r="BC310" i="1"/>
  <c r="BA310" i="1"/>
  <c r="AZ310" i="1"/>
  <c r="AX310" i="1"/>
  <c r="AW310" i="1"/>
  <c r="BG309" i="1"/>
  <c r="BF309" i="1"/>
  <c r="BD309" i="1"/>
  <c r="BC309" i="1"/>
  <c r="BA309" i="1"/>
  <c r="AZ309" i="1"/>
  <c r="AX309" i="1"/>
  <c r="AW309" i="1"/>
  <c r="BG308" i="1"/>
  <c r="BF308" i="1"/>
  <c r="BD308" i="1"/>
  <c r="BC308" i="1"/>
  <c r="BA308" i="1"/>
  <c r="AZ308" i="1"/>
  <c r="AX308" i="1"/>
  <c r="AW308" i="1"/>
  <c r="BG307" i="1"/>
  <c r="BF307" i="1"/>
  <c r="BD307" i="1"/>
  <c r="BC307" i="1"/>
  <c r="BA307" i="1"/>
  <c r="AZ307" i="1"/>
  <c r="AX307" i="1"/>
  <c r="AW307" i="1"/>
  <c r="BG306" i="1"/>
  <c r="BF306" i="1"/>
  <c r="BD306" i="1"/>
  <c r="BC306" i="1"/>
  <c r="BA306" i="1"/>
  <c r="AZ306" i="1"/>
  <c r="AX306" i="1"/>
  <c r="AW306" i="1"/>
  <c r="BG305" i="1"/>
  <c r="BF305" i="1"/>
  <c r="BD305" i="1"/>
  <c r="BC305" i="1"/>
  <c r="BA305" i="1"/>
  <c r="AZ305" i="1"/>
  <c r="AX305" i="1"/>
  <c r="AW305" i="1"/>
  <c r="BG304" i="1"/>
  <c r="BF304" i="1"/>
  <c r="BD304" i="1"/>
  <c r="BC304" i="1"/>
  <c r="BA304" i="1"/>
  <c r="AZ304" i="1"/>
  <c r="AX304" i="1"/>
  <c r="AW304" i="1"/>
  <c r="BG303" i="1"/>
  <c r="BF303" i="1"/>
  <c r="BD303" i="1"/>
  <c r="BC303" i="1"/>
  <c r="BA303" i="1"/>
  <c r="AZ303" i="1"/>
  <c r="AX303" i="1"/>
  <c r="AW303" i="1"/>
  <c r="BG302" i="1"/>
  <c r="BF302" i="1"/>
  <c r="BD302" i="1"/>
  <c r="BC302" i="1"/>
  <c r="BA302" i="1"/>
  <c r="AZ302" i="1"/>
  <c r="AX302" i="1"/>
  <c r="AW302" i="1"/>
  <c r="BG301" i="1"/>
  <c r="BF301" i="1"/>
  <c r="BD301" i="1"/>
  <c r="BC301" i="1"/>
  <c r="BA301" i="1"/>
  <c r="AZ301" i="1"/>
  <c r="AX301" i="1"/>
  <c r="AW301" i="1"/>
  <c r="BG300" i="1"/>
  <c r="BF300" i="1"/>
  <c r="BD300" i="1"/>
  <c r="BC300" i="1"/>
  <c r="BA300" i="1"/>
  <c r="AZ300" i="1"/>
  <c r="AX300" i="1"/>
  <c r="AW300" i="1"/>
  <c r="BG299" i="1"/>
  <c r="BF299" i="1"/>
  <c r="BD299" i="1"/>
  <c r="BC299" i="1"/>
  <c r="BA299" i="1"/>
  <c r="AZ299" i="1"/>
  <c r="AX299" i="1"/>
  <c r="AW299" i="1"/>
  <c r="BG298" i="1"/>
  <c r="BF298" i="1"/>
  <c r="BD298" i="1"/>
  <c r="BC298" i="1"/>
  <c r="BA298" i="1"/>
  <c r="AZ298" i="1"/>
  <c r="AX298" i="1"/>
  <c r="AW298" i="1"/>
  <c r="BG297" i="1"/>
  <c r="BF297" i="1"/>
  <c r="BD297" i="1"/>
  <c r="BC297" i="1"/>
  <c r="BA297" i="1"/>
  <c r="AZ297" i="1"/>
  <c r="AX297" i="1"/>
  <c r="AW297" i="1"/>
  <c r="BG296" i="1"/>
  <c r="BF296" i="1"/>
  <c r="BD296" i="1"/>
  <c r="BC296" i="1"/>
  <c r="BA296" i="1"/>
  <c r="AZ296" i="1"/>
  <c r="AX296" i="1"/>
  <c r="AW296" i="1"/>
  <c r="BG295" i="1"/>
  <c r="BF295" i="1"/>
  <c r="BD295" i="1"/>
  <c r="BC295" i="1"/>
  <c r="BA295" i="1"/>
  <c r="AZ295" i="1"/>
  <c r="AX295" i="1"/>
  <c r="AW295" i="1"/>
  <c r="BG294" i="1"/>
  <c r="BF294" i="1"/>
  <c r="BD294" i="1"/>
  <c r="BC294" i="1"/>
  <c r="BA294" i="1"/>
  <c r="AZ294" i="1"/>
  <c r="AX294" i="1"/>
  <c r="AW294" i="1"/>
  <c r="BG293" i="1"/>
  <c r="BF293" i="1"/>
  <c r="BD293" i="1"/>
  <c r="BC293" i="1"/>
  <c r="BA293" i="1"/>
  <c r="AZ293" i="1"/>
  <c r="AX293" i="1"/>
  <c r="AW293" i="1"/>
  <c r="BG292" i="1"/>
  <c r="BF292" i="1"/>
  <c r="BD292" i="1"/>
  <c r="BC292" i="1"/>
  <c r="BA292" i="1"/>
  <c r="AZ292" i="1"/>
  <c r="AX292" i="1"/>
  <c r="AW292" i="1"/>
  <c r="BG291" i="1"/>
  <c r="BF291" i="1"/>
  <c r="BD291" i="1"/>
  <c r="BC291" i="1"/>
  <c r="BA291" i="1"/>
  <c r="AZ291" i="1"/>
  <c r="AX291" i="1"/>
  <c r="AW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69" i="4" l="1"/>
  <c r="AQ69" i="4" s="1"/>
  <c r="Y69" i="4"/>
  <c r="AA69" i="4"/>
  <c r="AH69" i="4"/>
  <c r="AO69" i="4"/>
  <c r="AV69" i="4"/>
  <c r="W65" i="4"/>
  <c r="AJ65" i="4" s="1"/>
  <c r="AK65" i="4" s="1"/>
  <c r="Y65" i="4"/>
  <c r="AA65" i="4"/>
  <c r="AH65" i="4"/>
  <c r="AO65" i="4"/>
  <c r="AV65" i="4"/>
  <c r="AJ69" i="4" l="1"/>
  <c r="AK69" i="4" s="1"/>
  <c r="AQ65" i="4"/>
  <c r="AT65" i="4" s="1"/>
  <c r="AC65" i="4"/>
  <c r="AD65" i="4" s="1"/>
  <c r="AR69" i="4"/>
  <c r="AT69" i="4"/>
  <c r="AC69" i="4"/>
  <c r="AM65" i="4"/>
  <c r="AN65" i="4" s="1"/>
  <c r="AV127" i="4"/>
  <c r="AO127" i="4"/>
  <c r="AH127" i="4"/>
  <c r="AA127" i="4"/>
  <c r="Y127" i="4"/>
  <c r="W127" i="4"/>
  <c r="AC127" i="4" s="1"/>
  <c r="AM69" i="4" l="1"/>
  <c r="AN69" i="4" s="1"/>
  <c r="AY69" i="4" s="1"/>
  <c r="AF65" i="4"/>
  <c r="AG65" i="4" s="1"/>
  <c r="AR65" i="4"/>
  <c r="AU65" i="4" s="1"/>
  <c r="AZ65" i="4" s="1"/>
  <c r="AU69" i="4"/>
  <c r="AD69" i="4"/>
  <c r="AF69" i="4"/>
  <c r="AY65" i="4"/>
  <c r="AF127" i="4"/>
  <c r="AD127" i="4"/>
  <c r="AJ127" i="4"/>
  <c r="AQ127" i="4"/>
  <c r="AX65" i="4" l="1"/>
  <c r="AG69" i="4"/>
  <c r="AG127" i="4"/>
  <c r="AZ69" i="4"/>
  <c r="AM127" i="4"/>
  <c r="AK127" i="4"/>
  <c r="AT127" i="4"/>
  <c r="AR127" i="4"/>
  <c r="AN127" i="4" l="1"/>
  <c r="AY127" i="4" s="1"/>
  <c r="AX127" i="4"/>
  <c r="AX69" i="4"/>
  <c r="AU127" i="4"/>
  <c r="AZ127" i="4" l="1"/>
  <c r="AV3" i="4"/>
  <c r="AO3" i="4"/>
  <c r="AH3" i="4"/>
  <c r="AA3" i="4"/>
  <c r="Y3" i="4"/>
  <c r="W3" i="4"/>
  <c r="AC3" i="4" s="1"/>
  <c r="AF3" i="4" l="1"/>
  <c r="AD3" i="4"/>
  <c r="AJ3" i="4"/>
  <c r="AQ3" i="4"/>
  <c r="AG3" i="4" l="1"/>
  <c r="AX3" i="4" s="1"/>
  <c r="AT3" i="4"/>
  <c r="AR3" i="4"/>
  <c r="AM3" i="4"/>
  <c r="AK3" i="4"/>
  <c r="AU3" i="4" l="1"/>
  <c r="AZ3" i="4" s="1"/>
  <c r="AN3" i="4"/>
  <c r="W114" i="4"/>
  <c r="Y114" i="4"/>
  <c r="AA114" i="4"/>
  <c r="AH114" i="4"/>
  <c r="AO114" i="4"/>
  <c r="AV114" i="4"/>
  <c r="W112" i="4"/>
  <c r="AJ112" i="4" s="1"/>
  <c r="AK112" i="4" s="1"/>
  <c r="Y112" i="4"/>
  <c r="AA112" i="4"/>
  <c r="AH112" i="4"/>
  <c r="AO112" i="4"/>
  <c r="AV112" i="4"/>
  <c r="W116" i="4"/>
  <c r="AJ116" i="4" s="1"/>
  <c r="Y116" i="4"/>
  <c r="AA116" i="4"/>
  <c r="AH116" i="4"/>
  <c r="AO116" i="4"/>
  <c r="AV116" i="4"/>
  <c r="W108" i="4"/>
  <c r="AC108" i="4" s="1"/>
  <c r="Y108" i="4"/>
  <c r="AA108" i="4"/>
  <c r="AH108" i="4"/>
  <c r="AO108" i="4"/>
  <c r="AV108" i="4"/>
  <c r="W118" i="4"/>
  <c r="AC118" i="4" s="1"/>
  <c r="AD118" i="4" s="1"/>
  <c r="Y118" i="4"/>
  <c r="AA118" i="4"/>
  <c r="AH118" i="4"/>
  <c r="AO118" i="4"/>
  <c r="AV118" i="4"/>
  <c r="W124" i="4"/>
  <c r="AC124" i="4" s="1"/>
  <c r="AD124" i="4" s="1"/>
  <c r="Y124" i="4"/>
  <c r="AA124" i="4"/>
  <c r="AH124" i="4"/>
  <c r="AO124" i="4"/>
  <c r="AV124" i="4"/>
  <c r="W226" i="4"/>
  <c r="AC226" i="4" s="1"/>
  <c r="AD226" i="4" s="1"/>
  <c r="Y226" i="4"/>
  <c r="AA226" i="4"/>
  <c r="AH226" i="4"/>
  <c r="AO226" i="4"/>
  <c r="AV226" i="4"/>
  <c r="W115" i="4"/>
  <c r="AJ115" i="4" s="1"/>
  <c r="AK115" i="4" s="1"/>
  <c r="Y115" i="4"/>
  <c r="AA115" i="4"/>
  <c r="AH115" i="4"/>
  <c r="AO115" i="4"/>
  <c r="AV115" i="4"/>
  <c r="W109" i="4"/>
  <c r="Y109" i="4"/>
  <c r="AA109" i="4"/>
  <c r="AH109" i="4"/>
  <c r="AO109" i="4"/>
  <c r="AV109" i="4"/>
  <c r="W122" i="4"/>
  <c r="AJ122" i="4" s="1"/>
  <c r="Y122" i="4"/>
  <c r="AA122" i="4"/>
  <c r="AH122" i="4"/>
  <c r="AO122" i="4"/>
  <c r="AV122" i="4"/>
  <c r="W28" i="4"/>
  <c r="Y28" i="4"/>
  <c r="AA28" i="4"/>
  <c r="AH28" i="4"/>
  <c r="AO28" i="4"/>
  <c r="AV28" i="4"/>
  <c r="W43" i="4"/>
  <c r="AJ43" i="4" s="1"/>
  <c r="AK43" i="4" s="1"/>
  <c r="Y43" i="4"/>
  <c r="AA43" i="4"/>
  <c r="AH43" i="4"/>
  <c r="AO43" i="4"/>
  <c r="AV43" i="4"/>
  <c r="W33" i="4"/>
  <c r="AJ33" i="4" s="1"/>
  <c r="Y33" i="4"/>
  <c r="AA33" i="4"/>
  <c r="AH33" i="4"/>
  <c r="AO33" i="4"/>
  <c r="AV33" i="4"/>
  <c r="W34" i="4"/>
  <c r="AC34" i="4" s="1"/>
  <c r="Y34" i="4"/>
  <c r="AA34" i="4"/>
  <c r="AH34" i="4"/>
  <c r="AO34" i="4"/>
  <c r="AV34" i="4"/>
  <c r="W42" i="4"/>
  <c r="AQ42" i="4" s="1"/>
  <c r="Y42" i="4"/>
  <c r="AA42" i="4"/>
  <c r="AH42" i="4"/>
  <c r="AO42" i="4"/>
  <c r="AV42" i="4"/>
  <c r="W35" i="4"/>
  <c r="AC35" i="4" s="1"/>
  <c r="AD35" i="4" s="1"/>
  <c r="Y35" i="4"/>
  <c r="AA35" i="4"/>
  <c r="AH35" i="4"/>
  <c r="AO35" i="4"/>
  <c r="AV35" i="4"/>
  <c r="W24" i="4"/>
  <c r="AJ24" i="4" s="1"/>
  <c r="AK24" i="4" s="1"/>
  <c r="Y24" i="4"/>
  <c r="AA24" i="4"/>
  <c r="AH24" i="4"/>
  <c r="AO24" i="4"/>
  <c r="AV24" i="4"/>
  <c r="W29" i="4"/>
  <c r="AJ29" i="4" s="1"/>
  <c r="Y29" i="4"/>
  <c r="AA29" i="4"/>
  <c r="AH29" i="4"/>
  <c r="AO29" i="4"/>
  <c r="AV29" i="4"/>
  <c r="W41" i="4"/>
  <c r="AC41" i="4" s="1"/>
  <c r="Y41" i="4"/>
  <c r="AA41" i="4"/>
  <c r="AH41" i="4"/>
  <c r="AO41" i="4"/>
  <c r="AV41" i="4"/>
  <c r="W26" i="4"/>
  <c r="AQ26" i="4" s="1"/>
  <c r="Y26" i="4"/>
  <c r="AA26" i="4"/>
  <c r="AH26" i="4"/>
  <c r="AO26" i="4"/>
  <c r="AV26" i="4"/>
  <c r="W45" i="4"/>
  <c r="Y45" i="4"/>
  <c r="AA45" i="4"/>
  <c r="AH45" i="4"/>
  <c r="AO45" i="4"/>
  <c r="AV45" i="4"/>
  <c r="W36" i="4"/>
  <c r="AQ36" i="4" s="1"/>
  <c r="Y36" i="4"/>
  <c r="AA36" i="4"/>
  <c r="AH36" i="4"/>
  <c r="AO36" i="4"/>
  <c r="AV36" i="4"/>
  <c r="W39" i="4"/>
  <c r="AC39" i="4" s="1"/>
  <c r="Y39" i="4"/>
  <c r="AA39" i="4"/>
  <c r="AH39" i="4"/>
  <c r="AO39" i="4"/>
  <c r="AV39" i="4"/>
  <c r="W44" i="4"/>
  <c r="AJ44" i="4" s="1"/>
  <c r="Y44" i="4"/>
  <c r="AA44" i="4"/>
  <c r="AH44" i="4"/>
  <c r="AO44" i="4"/>
  <c r="AV44" i="4"/>
  <c r="W32" i="4"/>
  <c r="AJ32" i="4" s="1"/>
  <c r="Y32" i="4"/>
  <c r="AA32" i="4"/>
  <c r="AH32" i="4"/>
  <c r="AO32" i="4"/>
  <c r="AV32" i="4"/>
  <c r="W25" i="4"/>
  <c r="AC25" i="4" s="1"/>
  <c r="Y25" i="4"/>
  <c r="AA25" i="4"/>
  <c r="AH25" i="4"/>
  <c r="AO25" i="4"/>
  <c r="AV25" i="4"/>
  <c r="W27" i="4"/>
  <c r="Y27" i="4"/>
  <c r="AA27" i="4"/>
  <c r="AH27" i="4"/>
  <c r="AO27" i="4"/>
  <c r="AV27" i="4"/>
  <c r="W38" i="4"/>
  <c r="AC38" i="4" s="1"/>
  <c r="AD38" i="4" s="1"/>
  <c r="Y38" i="4"/>
  <c r="AA38" i="4"/>
  <c r="AH38" i="4"/>
  <c r="AO38" i="4"/>
  <c r="AV38" i="4"/>
  <c r="W40" i="4"/>
  <c r="AC40" i="4" s="1"/>
  <c r="AD40" i="4" s="1"/>
  <c r="Y40" i="4"/>
  <c r="AA40" i="4"/>
  <c r="AH40" i="4"/>
  <c r="AO40" i="4"/>
  <c r="AV40" i="4"/>
  <c r="AY3" i="4" l="1"/>
  <c r="AQ43" i="4"/>
  <c r="AR43" i="4" s="1"/>
  <c r="AQ124" i="4"/>
  <c r="AR124" i="4" s="1"/>
  <c r="AM32" i="4"/>
  <c r="AQ33" i="4"/>
  <c r="AR33" i="4" s="1"/>
  <c r="AQ41" i="4"/>
  <c r="AR41" i="4" s="1"/>
  <c r="AQ116" i="4"/>
  <c r="AT116" i="4" s="1"/>
  <c r="AJ39" i="4"/>
  <c r="AK39" i="4" s="1"/>
  <c r="AQ226" i="4"/>
  <c r="AT26" i="4"/>
  <c r="AC43" i="4"/>
  <c r="AD43" i="4" s="1"/>
  <c r="AT42" i="4"/>
  <c r="AC33" i="4"/>
  <c r="AD33" i="4" s="1"/>
  <c r="AR26" i="4"/>
  <c r="AJ124" i="4"/>
  <c r="AK124" i="4" s="1"/>
  <c r="AQ38" i="4"/>
  <c r="AC24" i="4"/>
  <c r="AQ25" i="4"/>
  <c r="AT25" i="4" s="1"/>
  <c r="AQ44" i="4"/>
  <c r="AT44" i="4" s="1"/>
  <c r="AC44" i="4"/>
  <c r="AD44" i="4" s="1"/>
  <c r="AQ32" i="4"/>
  <c r="AQ35" i="4"/>
  <c r="AT35" i="4" s="1"/>
  <c r="AQ34" i="4"/>
  <c r="AT34" i="4" s="1"/>
  <c r="AJ25" i="4"/>
  <c r="AC32" i="4"/>
  <c r="AF32" i="4" s="1"/>
  <c r="AJ26" i="4"/>
  <c r="AJ34" i="4"/>
  <c r="AK34" i="4" s="1"/>
  <c r="AC26" i="4"/>
  <c r="AD26" i="4" s="1"/>
  <c r="AJ41" i="4"/>
  <c r="AM41" i="4" s="1"/>
  <c r="AJ38" i="4"/>
  <c r="AK38" i="4" s="1"/>
  <c r="AQ24" i="4"/>
  <c r="AR24" i="4" s="1"/>
  <c r="AF40" i="4"/>
  <c r="AG40" i="4" s="1"/>
  <c r="AK32" i="4"/>
  <c r="AC116" i="4"/>
  <c r="AD116" i="4" s="1"/>
  <c r="AQ108" i="4"/>
  <c r="AR108" i="4" s="1"/>
  <c r="AC115" i="4"/>
  <c r="AF115" i="4" s="1"/>
  <c r="AC112" i="4"/>
  <c r="AD112" i="4" s="1"/>
  <c r="AQ118" i="4"/>
  <c r="AJ108" i="4"/>
  <c r="AM108" i="4" s="1"/>
  <c r="AJ226" i="4"/>
  <c r="AM226" i="4" s="1"/>
  <c r="AJ118" i="4"/>
  <c r="AK118" i="4" s="1"/>
  <c r="AQ115" i="4"/>
  <c r="AR115" i="4" s="1"/>
  <c r="AQ112" i="4"/>
  <c r="AT112" i="4" s="1"/>
  <c r="AM112" i="4"/>
  <c r="AN112" i="4" s="1"/>
  <c r="AF118" i="4"/>
  <c r="AG118" i="4" s="1"/>
  <c r="AF35" i="4"/>
  <c r="AG35" i="4" s="1"/>
  <c r="AX35" i="4" s="1"/>
  <c r="AF226" i="4"/>
  <c r="AG226" i="4" s="1"/>
  <c r="AF38" i="4"/>
  <c r="AG38" i="4" s="1"/>
  <c r="AQ27" i="4"/>
  <c r="AC27" i="4"/>
  <c r="AJ27" i="4"/>
  <c r="AF25" i="4"/>
  <c r="AD25" i="4"/>
  <c r="AK33" i="4"/>
  <c r="AM33" i="4"/>
  <c r="AQ109" i="4"/>
  <c r="AC109" i="4"/>
  <c r="AJ109" i="4"/>
  <c r="AQ28" i="4"/>
  <c r="AC28" i="4"/>
  <c r="AJ28" i="4"/>
  <c r="AJ40" i="4"/>
  <c r="AC29" i="4"/>
  <c r="AQ29" i="4"/>
  <c r="AQ39" i="4"/>
  <c r="AC36" i="4"/>
  <c r="AJ36" i="4"/>
  <c r="AR36" i="4"/>
  <c r="AT36" i="4"/>
  <c r="AM44" i="4"/>
  <c r="AK44" i="4"/>
  <c r="AK29" i="4"/>
  <c r="AM29" i="4"/>
  <c r="AQ40" i="4"/>
  <c r="AD39" i="4"/>
  <c r="AF39" i="4"/>
  <c r="AJ45" i="4"/>
  <c r="AQ45" i="4"/>
  <c r="AC45" i="4"/>
  <c r="AD41" i="4"/>
  <c r="AF41" i="4"/>
  <c r="AK122" i="4"/>
  <c r="AM122" i="4"/>
  <c r="AR42" i="4"/>
  <c r="AF124" i="4"/>
  <c r="AG124" i="4" s="1"/>
  <c r="AD108" i="4"/>
  <c r="AF108" i="4"/>
  <c r="AD34" i="4"/>
  <c r="AF34" i="4"/>
  <c r="AM115" i="4"/>
  <c r="AN115" i="4" s="1"/>
  <c r="AM24" i="4"/>
  <c r="AN24" i="4" s="1"/>
  <c r="AJ35" i="4"/>
  <c r="AQ114" i="4"/>
  <c r="AC114" i="4"/>
  <c r="AJ114" i="4"/>
  <c r="AQ122" i="4"/>
  <c r="AC122" i="4"/>
  <c r="AK116" i="4"/>
  <c r="AM116" i="4"/>
  <c r="AC42" i="4"/>
  <c r="AJ42" i="4"/>
  <c r="AM43" i="4"/>
  <c r="AN43" i="4" s="1"/>
  <c r="W529" i="4"/>
  <c r="AJ529" i="4" s="1"/>
  <c r="Y529" i="4"/>
  <c r="AA529" i="4"/>
  <c r="AH529" i="4"/>
  <c r="AO529" i="4"/>
  <c r="AV529" i="4"/>
  <c r="W517" i="4"/>
  <c r="AQ517" i="4" s="1"/>
  <c r="Y517" i="4"/>
  <c r="AA517" i="4"/>
  <c r="AH517" i="4"/>
  <c r="AO517" i="4"/>
  <c r="AV517" i="4"/>
  <c r="W526" i="4"/>
  <c r="AQ526" i="4" s="1"/>
  <c r="AR526" i="4" s="1"/>
  <c r="Y526" i="4"/>
  <c r="AA526" i="4"/>
  <c r="AH526" i="4"/>
  <c r="AO526" i="4"/>
  <c r="AV526" i="4"/>
  <c r="W521" i="4"/>
  <c r="AJ521" i="4" s="1"/>
  <c r="AK521" i="4" s="1"/>
  <c r="Y521" i="4"/>
  <c r="AA521" i="4"/>
  <c r="AH521" i="4"/>
  <c r="AO521" i="4"/>
  <c r="AV521" i="4"/>
  <c r="W518" i="4"/>
  <c r="AQ518" i="4" s="1"/>
  <c r="Y518" i="4"/>
  <c r="AA518" i="4"/>
  <c r="AH518" i="4"/>
  <c r="AO518" i="4"/>
  <c r="AV518" i="4"/>
  <c r="W532" i="4"/>
  <c r="Y532" i="4"/>
  <c r="AA532" i="4"/>
  <c r="AH532" i="4"/>
  <c r="AO532" i="4"/>
  <c r="AV532" i="4"/>
  <c r="W535" i="4"/>
  <c r="AC535" i="4" s="1"/>
  <c r="Y535" i="4"/>
  <c r="AA535" i="4"/>
  <c r="AH535" i="4"/>
  <c r="AO535" i="4"/>
  <c r="AV535" i="4"/>
  <c r="W541" i="4"/>
  <c r="AJ541" i="4" s="1"/>
  <c r="AK541" i="4" s="1"/>
  <c r="Y541" i="4"/>
  <c r="AA541" i="4"/>
  <c r="AH541" i="4"/>
  <c r="AO541" i="4"/>
  <c r="AV541" i="4"/>
  <c r="W540" i="4"/>
  <c r="AQ540" i="4" s="1"/>
  <c r="Y540" i="4"/>
  <c r="AA540" i="4"/>
  <c r="AH540" i="4"/>
  <c r="AO540" i="4"/>
  <c r="AV540" i="4"/>
  <c r="W533" i="4"/>
  <c r="AQ533" i="4" s="1"/>
  <c r="AR533" i="4" s="1"/>
  <c r="Y533" i="4"/>
  <c r="AA533" i="4"/>
  <c r="AH533" i="4"/>
  <c r="AO533" i="4"/>
  <c r="AV533" i="4"/>
  <c r="W542" i="4"/>
  <c r="Y542" i="4"/>
  <c r="AA542" i="4"/>
  <c r="AH542" i="4"/>
  <c r="AO542" i="4"/>
  <c r="AV542" i="4"/>
  <c r="W537" i="4"/>
  <c r="AQ537" i="4" s="1"/>
  <c r="Y537" i="4"/>
  <c r="AA537" i="4"/>
  <c r="AH537" i="4"/>
  <c r="AO537" i="4"/>
  <c r="AV537" i="4"/>
  <c r="W534" i="4"/>
  <c r="Y534" i="4"/>
  <c r="AA534" i="4"/>
  <c r="AH534" i="4"/>
  <c r="AO534" i="4"/>
  <c r="AV534" i="4"/>
  <c r="W538" i="4"/>
  <c r="AQ538" i="4" s="1"/>
  <c r="Y538" i="4"/>
  <c r="AA538" i="4"/>
  <c r="AH538" i="4"/>
  <c r="AO538" i="4"/>
  <c r="AV538" i="4"/>
  <c r="W536" i="4"/>
  <c r="AC536" i="4" s="1"/>
  <c r="Y536" i="4"/>
  <c r="AA536" i="4"/>
  <c r="AH536" i="4"/>
  <c r="AO536" i="4"/>
  <c r="AV536" i="4"/>
  <c r="W539" i="4"/>
  <c r="AC539" i="4" s="1"/>
  <c r="AD539" i="4" s="1"/>
  <c r="Y539" i="4"/>
  <c r="AA539" i="4"/>
  <c r="AH539" i="4"/>
  <c r="AO539" i="4"/>
  <c r="AV539" i="4"/>
  <c r="W628" i="4"/>
  <c r="AC628" i="4" s="1"/>
  <c r="Y628" i="4"/>
  <c r="AA628" i="4"/>
  <c r="AH628" i="4"/>
  <c r="AO628" i="4"/>
  <c r="AV628" i="4"/>
  <c r="W637" i="4"/>
  <c r="AJ637" i="4" s="1"/>
  <c r="Y637" i="4"/>
  <c r="AA637" i="4"/>
  <c r="AH637" i="4"/>
  <c r="AO637" i="4"/>
  <c r="AV637" i="4"/>
  <c r="W635" i="4"/>
  <c r="AQ635" i="4" s="1"/>
  <c r="AR635" i="4" s="1"/>
  <c r="Y635" i="4"/>
  <c r="AA635" i="4"/>
  <c r="AH635" i="4"/>
  <c r="AO635" i="4"/>
  <c r="AV635" i="4"/>
  <c r="W636" i="4"/>
  <c r="Y636" i="4"/>
  <c r="AA636" i="4"/>
  <c r="AH636" i="4"/>
  <c r="AO636" i="4"/>
  <c r="AV636" i="4"/>
  <c r="W631" i="4"/>
  <c r="Y631" i="4"/>
  <c r="AA631" i="4"/>
  <c r="AH631" i="4"/>
  <c r="AO631" i="4"/>
  <c r="AV631" i="4"/>
  <c r="W623" i="4"/>
  <c r="AQ623" i="4" s="1"/>
  <c r="Y623" i="4"/>
  <c r="AA623" i="4"/>
  <c r="AH623" i="4"/>
  <c r="AO623" i="4"/>
  <c r="AV623" i="4"/>
  <c r="W627" i="4"/>
  <c r="Y627" i="4"/>
  <c r="AA627" i="4"/>
  <c r="AH627" i="4"/>
  <c r="AO627" i="4"/>
  <c r="AV627" i="4"/>
  <c r="W632" i="4"/>
  <c r="AJ632" i="4" s="1"/>
  <c r="AK632" i="4" s="1"/>
  <c r="Y632" i="4"/>
  <c r="AA632" i="4"/>
  <c r="AH632" i="4"/>
  <c r="AO632" i="4"/>
  <c r="AV632" i="4"/>
  <c r="W629" i="4"/>
  <c r="AJ629" i="4" s="1"/>
  <c r="AK629" i="4" s="1"/>
  <c r="Y629" i="4"/>
  <c r="AA629" i="4"/>
  <c r="AH629" i="4"/>
  <c r="AO629" i="4"/>
  <c r="AV629" i="4"/>
  <c r="W624" i="4"/>
  <c r="AC624" i="4" s="1"/>
  <c r="Y624" i="4"/>
  <c r="AA624" i="4"/>
  <c r="AH624" i="4"/>
  <c r="AO624" i="4"/>
  <c r="AV624" i="4"/>
  <c r="W625" i="4"/>
  <c r="AQ625" i="4" s="1"/>
  <c r="AR625" i="4" s="1"/>
  <c r="Y625" i="4"/>
  <c r="AA625" i="4"/>
  <c r="AH625" i="4"/>
  <c r="AO625" i="4"/>
  <c r="AV625" i="4"/>
  <c r="W626" i="4"/>
  <c r="AC626" i="4" s="1"/>
  <c r="Y626" i="4"/>
  <c r="AA626" i="4"/>
  <c r="AH626" i="4"/>
  <c r="AO626" i="4"/>
  <c r="AV626" i="4"/>
  <c r="W633" i="4"/>
  <c r="Y633" i="4"/>
  <c r="AA633" i="4"/>
  <c r="AH633" i="4"/>
  <c r="AO633" i="4"/>
  <c r="AV633" i="4"/>
  <c r="W638" i="4"/>
  <c r="AC638" i="4" s="1"/>
  <c r="AD638" i="4" s="1"/>
  <c r="Y638" i="4"/>
  <c r="AA638" i="4"/>
  <c r="AH638" i="4"/>
  <c r="AO638" i="4"/>
  <c r="AV638" i="4"/>
  <c r="W630" i="4"/>
  <c r="AQ630" i="4" s="1"/>
  <c r="Y630" i="4"/>
  <c r="AA630" i="4"/>
  <c r="AH630" i="4"/>
  <c r="AO630" i="4"/>
  <c r="AV630" i="4"/>
  <c r="W634" i="4"/>
  <c r="AC634" i="4" s="1"/>
  <c r="AD634" i="4" s="1"/>
  <c r="Y634" i="4"/>
  <c r="AA634" i="4"/>
  <c r="AH634" i="4"/>
  <c r="AO634" i="4"/>
  <c r="AV634" i="4"/>
  <c r="W557" i="4"/>
  <c r="AJ557" i="4" s="1"/>
  <c r="AK557" i="4" s="1"/>
  <c r="Y557" i="4"/>
  <c r="AA557" i="4"/>
  <c r="AH557" i="4"/>
  <c r="AO557" i="4"/>
  <c r="AV557" i="4"/>
  <c r="W568" i="4"/>
  <c r="AQ568" i="4" s="1"/>
  <c r="Y568" i="4"/>
  <c r="AA568" i="4"/>
  <c r="AH568" i="4"/>
  <c r="AO568" i="4"/>
  <c r="AV568" i="4"/>
  <c r="W569" i="4"/>
  <c r="AJ569" i="4" s="1"/>
  <c r="Y569" i="4"/>
  <c r="AA569" i="4"/>
  <c r="AH569" i="4"/>
  <c r="AO569" i="4"/>
  <c r="AV569" i="4"/>
  <c r="W565" i="4"/>
  <c r="Y565" i="4"/>
  <c r="AA565" i="4"/>
  <c r="AH565" i="4"/>
  <c r="AO565" i="4"/>
  <c r="AV565" i="4"/>
  <c r="W579" i="4"/>
  <c r="Y579" i="4"/>
  <c r="AA579" i="4"/>
  <c r="AH579" i="4"/>
  <c r="AO579" i="4"/>
  <c r="AV579" i="4"/>
  <c r="W575" i="4"/>
  <c r="AC575" i="4" s="1"/>
  <c r="Y575" i="4"/>
  <c r="AA575" i="4"/>
  <c r="AH575" i="4"/>
  <c r="AO575" i="4"/>
  <c r="AV575" i="4"/>
  <c r="W580" i="4"/>
  <c r="AC580" i="4" s="1"/>
  <c r="AD580" i="4" s="1"/>
  <c r="Y580" i="4"/>
  <c r="AA580" i="4"/>
  <c r="AH580" i="4"/>
  <c r="AO580" i="4"/>
  <c r="AV580" i="4"/>
  <c r="W587" i="4"/>
  <c r="AQ587" i="4" s="1"/>
  <c r="Y587" i="4"/>
  <c r="AA587" i="4"/>
  <c r="AH587" i="4"/>
  <c r="AO587" i="4"/>
  <c r="AV587" i="4"/>
  <c r="W574" i="4"/>
  <c r="AQ574" i="4" s="1"/>
  <c r="Y574" i="4"/>
  <c r="AA574" i="4"/>
  <c r="AH574" i="4"/>
  <c r="AO574" i="4"/>
  <c r="AV574" i="4"/>
  <c r="W572" i="4"/>
  <c r="AQ572" i="4" s="1"/>
  <c r="Y572" i="4"/>
  <c r="AA572" i="4"/>
  <c r="AH572" i="4"/>
  <c r="AO572" i="4"/>
  <c r="AV572" i="4"/>
  <c r="W586" i="4"/>
  <c r="AC586" i="4" s="1"/>
  <c r="AD586" i="4" s="1"/>
  <c r="Y586" i="4"/>
  <c r="AA586" i="4"/>
  <c r="AH586" i="4"/>
  <c r="AO586" i="4"/>
  <c r="AV586" i="4"/>
  <c r="W581" i="4"/>
  <c r="AJ581" i="4" s="1"/>
  <c r="Y581" i="4"/>
  <c r="AA581" i="4"/>
  <c r="AH581" i="4"/>
  <c r="AO581" i="4"/>
  <c r="AV581" i="4"/>
  <c r="W583" i="4"/>
  <c r="AC583" i="4" s="1"/>
  <c r="Y583" i="4"/>
  <c r="AA583" i="4"/>
  <c r="AH583" i="4"/>
  <c r="AO583" i="4"/>
  <c r="AV583" i="4"/>
  <c r="W576" i="4"/>
  <c r="AQ576" i="4" s="1"/>
  <c r="Y576" i="4"/>
  <c r="AA576" i="4"/>
  <c r="AH576" i="4"/>
  <c r="AO576" i="4"/>
  <c r="AV576" i="4"/>
  <c r="W577" i="4"/>
  <c r="AJ577" i="4" s="1"/>
  <c r="Y577" i="4"/>
  <c r="AA577" i="4"/>
  <c r="AH577" i="4"/>
  <c r="AO577" i="4"/>
  <c r="AV577" i="4"/>
  <c r="W585" i="4"/>
  <c r="Y585" i="4"/>
  <c r="AA585" i="4"/>
  <c r="AH585" i="4"/>
  <c r="AO585" i="4"/>
  <c r="AV585" i="4"/>
  <c r="W573" i="4"/>
  <c r="Y573" i="4"/>
  <c r="AA573" i="4"/>
  <c r="AH573" i="4"/>
  <c r="AO573" i="4"/>
  <c r="AV573" i="4"/>
  <c r="W582" i="4"/>
  <c r="Y582" i="4"/>
  <c r="AA582" i="4"/>
  <c r="AH582" i="4"/>
  <c r="AO582" i="4"/>
  <c r="AV582" i="4"/>
  <c r="W584" i="4"/>
  <c r="AC584" i="4" s="1"/>
  <c r="AD584" i="4" s="1"/>
  <c r="Y584" i="4"/>
  <c r="AA584" i="4"/>
  <c r="AH584" i="4"/>
  <c r="AO584" i="4"/>
  <c r="AV584" i="4"/>
  <c r="W578" i="4"/>
  <c r="AQ578" i="4" s="1"/>
  <c r="Y578" i="4"/>
  <c r="AA578" i="4"/>
  <c r="AH578" i="4"/>
  <c r="AO578" i="4"/>
  <c r="AV578" i="4"/>
  <c r="W510" i="4"/>
  <c r="AQ510" i="4" s="1"/>
  <c r="Y510" i="4"/>
  <c r="AA510" i="4"/>
  <c r="AH510" i="4"/>
  <c r="AO510" i="4"/>
  <c r="AV510" i="4"/>
  <c r="W515" i="4"/>
  <c r="AC515" i="4" s="1"/>
  <c r="AD515" i="4" s="1"/>
  <c r="Y515" i="4"/>
  <c r="AA515" i="4"/>
  <c r="AH515" i="4"/>
  <c r="AO515" i="4"/>
  <c r="AV515" i="4"/>
  <c r="W511" i="4"/>
  <c r="AQ511" i="4" s="1"/>
  <c r="Y511" i="4"/>
  <c r="AA511" i="4"/>
  <c r="AH511" i="4"/>
  <c r="AO511" i="4"/>
  <c r="AV511" i="4"/>
  <c r="W512" i="4"/>
  <c r="Y512" i="4"/>
  <c r="AA512" i="4"/>
  <c r="AH512" i="4"/>
  <c r="AO512" i="4"/>
  <c r="AV512" i="4"/>
  <c r="W514" i="4"/>
  <c r="AJ514" i="4" s="1"/>
  <c r="AK514" i="4" s="1"/>
  <c r="Y514" i="4"/>
  <c r="AA514" i="4"/>
  <c r="AH514" i="4"/>
  <c r="AO514" i="4"/>
  <c r="AV514" i="4"/>
  <c r="W516" i="4"/>
  <c r="AC516" i="4" s="1"/>
  <c r="Y516" i="4"/>
  <c r="AA516" i="4"/>
  <c r="AH516" i="4"/>
  <c r="AO516" i="4"/>
  <c r="AV516" i="4"/>
  <c r="W513" i="4"/>
  <c r="AJ513" i="4" s="1"/>
  <c r="AK513" i="4" s="1"/>
  <c r="Y513" i="4"/>
  <c r="AA513" i="4"/>
  <c r="AH513" i="4"/>
  <c r="AO513" i="4"/>
  <c r="AV513" i="4"/>
  <c r="W601" i="4"/>
  <c r="AC601" i="4" s="1"/>
  <c r="Y601" i="4"/>
  <c r="AA601" i="4"/>
  <c r="AH601" i="4"/>
  <c r="AO601" i="4"/>
  <c r="AV601" i="4"/>
  <c r="W614" i="4"/>
  <c r="AC614" i="4" s="1"/>
  <c r="AD614" i="4" s="1"/>
  <c r="Y614" i="4"/>
  <c r="AA614" i="4"/>
  <c r="AH614" i="4"/>
  <c r="AO614" i="4"/>
  <c r="AV614" i="4"/>
  <c r="W598" i="4"/>
  <c r="AJ598" i="4" s="1"/>
  <c r="AK598" i="4" s="1"/>
  <c r="Y598" i="4"/>
  <c r="AA598" i="4"/>
  <c r="AH598" i="4"/>
  <c r="AO598" i="4"/>
  <c r="AV598" i="4"/>
  <c r="W617" i="4"/>
  <c r="AJ617" i="4" s="1"/>
  <c r="AK617" i="4" s="1"/>
  <c r="Y617" i="4"/>
  <c r="AA617" i="4"/>
  <c r="AH617" i="4"/>
  <c r="AO617" i="4"/>
  <c r="AV617" i="4"/>
  <c r="W596" i="4"/>
  <c r="AQ596" i="4" s="1"/>
  <c r="AR596" i="4" s="1"/>
  <c r="Y596" i="4"/>
  <c r="AA596" i="4"/>
  <c r="AH596" i="4"/>
  <c r="AO596" i="4"/>
  <c r="AV596" i="4"/>
  <c r="W621" i="4"/>
  <c r="Y621" i="4"/>
  <c r="AA621" i="4"/>
  <c r="AH621" i="4"/>
  <c r="AO621" i="4"/>
  <c r="AV621" i="4"/>
  <c r="W616" i="4"/>
  <c r="AJ616" i="4" s="1"/>
  <c r="AK616" i="4" s="1"/>
  <c r="Y616" i="4"/>
  <c r="AA616" i="4"/>
  <c r="AH616" i="4"/>
  <c r="AO616" i="4"/>
  <c r="AV616" i="4"/>
  <c r="W599" i="4"/>
  <c r="AC599" i="4" s="1"/>
  <c r="Y599" i="4"/>
  <c r="AA599" i="4"/>
  <c r="AH599" i="4"/>
  <c r="AO599" i="4"/>
  <c r="AV599" i="4"/>
  <c r="W595" i="4"/>
  <c r="AQ595" i="4" s="1"/>
  <c r="Y595" i="4"/>
  <c r="AA595" i="4"/>
  <c r="AH595" i="4"/>
  <c r="AO595" i="4"/>
  <c r="AV595" i="4"/>
  <c r="W613" i="4"/>
  <c r="AC613" i="4" s="1"/>
  <c r="Y613" i="4"/>
  <c r="AA613" i="4"/>
  <c r="AH613" i="4"/>
  <c r="AO613" i="4"/>
  <c r="AV613" i="4"/>
  <c r="W592" i="4"/>
  <c r="AC592" i="4" s="1"/>
  <c r="Y592" i="4"/>
  <c r="AA592" i="4"/>
  <c r="AH592" i="4"/>
  <c r="AO592" i="4"/>
  <c r="AV592" i="4"/>
  <c r="W607" i="4"/>
  <c r="AJ607" i="4" s="1"/>
  <c r="Y607" i="4"/>
  <c r="AA607" i="4"/>
  <c r="AH607" i="4"/>
  <c r="AO607" i="4"/>
  <c r="AV607" i="4"/>
  <c r="W604" i="4"/>
  <c r="AC604" i="4" s="1"/>
  <c r="Y604" i="4"/>
  <c r="AA604" i="4"/>
  <c r="AH604" i="4"/>
  <c r="AO604" i="4"/>
  <c r="AV604" i="4"/>
  <c r="W608" i="4"/>
  <c r="AJ608" i="4" s="1"/>
  <c r="Y608" i="4"/>
  <c r="AA608" i="4"/>
  <c r="AH608" i="4"/>
  <c r="AO608" i="4"/>
  <c r="AV608" i="4"/>
  <c r="W618" i="4"/>
  <c r="AQ618" i="4" s="1"/>
  <c r="Y618" i="4"/>
  <c r="AA618" i="4"/>
  <c r="AH618" i="4"/>
  <c r="AO618" i="4"/>
  <c r="AV618" i="4"/>
  <c r="W606" i="4"/>
  <c r="Y606" i="4"/>
  <c r="AA606" i="4"/>
  <c r="AH606" i="4"/>
  <c r="AO606" i="4"/>
  <c r="AV606" i="4"/>
  <c r="W602" i="4"/>
  <c r="AJ602" i="4" s="1"/>
  <c r="Y602" i="4"/>
  <c r="AA602" i="4"/>
  <c r="AH602" i="4"/>
  <c r="AO602" i="4"/>
  <c r="AV602" i="4"/>
  <c r="W610" i="4"/>
  <c r="AQ610" i="4" s="1"/>
  <c r="Y610" i="4"/>
  <c r="AA610" i="4"/>
  <c r="AH610" i="4"/>
  <c r="AO610" i="4"/>
  <c r="AV610" i="4"/>
  <c r="W588" i="4"/>
  <c r="AJ588" i="4" s="1"/>
  <c r="Y588" i="4"/>
  <c r="AA588" i="4"/>
  <c r="AH588" i="4"/>
  <c r="AO588" i="4"/>
  <c r="AV588" i="4"/>
  <c r="W605" i="4"/>
  <c r="Y605" i="4"/>
  <c r="AA605" i="4"/>
  <c r="AH605" i="4"/>
  <c r="AO605" i="4"/>
  <c r="AV605" i="4"/>
  <c r="W594" i="4"/>
  <c r="AJ594" i="4" s="1"/>
  <c r="AK594" i="4" s="1"/>
  <c r="Y594" i="4"/>
  <c r="AA594" i="4"/>
  <c r="AH594" i="4"/>
  <c r="AO594" i="4"/>
  <c r="AV594" i="4"/>
  <c r="W611" i="4"/>
  <c r="AC611" i="4" s="1"/>
  <c r="AD611" i="4" s="1"/>
  <c r="Y611" i="4"/>
  <c r="AA611" i="4"/>
  <c r="AH611" i="4"/>
  <c r="AO611" i="4"/>
  <c r="AV611" i="4"/>
  <c r="W620" i="4"/>
  <c r="AJ620" i="4" s="1"/>
  <c r="Y620" i="4"/>
  <c r="AA620" i="4"/>
  <c r="AH620" i="4"/>
  <c r="AO620" i="4"/>
  <c r="AV620" i="4"/>
  <c r="W615" i="4"/>
  <c r="AJ615" i="4" s="1"/>
  <c r="AK615" i="4" s="1"/>
  <c r="Y615" i="4"/>
  <c r="AA615" i="4"/>
  <c r="AH615" i="4"/>
  <c r="AO615" i="4"/>
  <c r="AV615" i="4"/>
  <c r="W622" i="4"/>
  <c r="AQ622" i="4" s="1"/>
  <c r="AR622" i="4" s="1"/>
  <c r="Y622" i="4"/>
  <c r="AA622" i="4"/>
  <c r="AH622" i="4"/>
  <c r="AO622" i="4"/>
  <c r="AV622" i="4"/>
  <c r="W603" i="4"/>
  <c r="AJ603" i="4" s="1"/>
  <c r="Y603" i="4"/>
  <c r="AA603" i="4"/>
  <c r="AH603" i="4"/>
  <c r="AO603" i="4"/>
  <c r="AV603" i="4"/>
  <c r="W612" i="4"/>
  <c r="AJ612" i="4" s="1"/>
  <c r="AK612" i="4" s="1"/>
  <c r="Y612" i="4"/>
  <c r="AA612" i="4"/>
  <c r="AH612" i="4"/>
  <c r="AO612" i="4"/>
  <c r="AV612" i="4"/>
  <c r="W597" i="4"/>
  <c r="AJ597" i="4" s="1"/>
  <c r="AK597" i="4" s="1"/>
  <c r="Y597" i="4"/>
  <c r="AA597" i="4"/>
  <c r="AH597" i="4"/>
  <c r="AO597" i="4"/>
  <c r="AV597" i="4"/>
  <c r="W609" i="4"/>
  <c r="AJ609" i="4" s="1"/>
  <c r="AK609" i="4" s="1"/>
  <c r="Y609" i="4"/>
  <c r="AA609" i="4"/>
  <c r="AH609" i="4"/>
  <c r="AO609" i="4"/>
  <c r="AV609" i="4"/>
  <c r="W589" i="4"/>
  <c r="AJ589" i="4" s="1"/>
  <c r="Y589" i="4"/>
  <c r="AA589" i="4"/>
  <c r="AH589" i="4"/>
  <c r="AO589" i="4"/>
  <c r="AV589" i="4"/>
  <c r="W593" i="4"/>
  <c r="AC593" i="4" s="1"/>
  <c r="Y593" i="4"/>
  <c r="AA593" i="4"/>
  <c r="AH593" i="4"/>
  <c r="AO593" i="4"/>
  <c r="AV593" i="4"/>
  <c r="W590" i="4"/>
  <c r="AJ590" i="4" s="1"/>
  <c r="Y590" i="4"/>
  <c r="AA590" i="4"/>
  <c r="AH590" i="4"/>
  <c r="AO590" i="4"/>
  <c r="AV590" i="4"/>
  <c r="W591" i="4"/>
  <c r="AJ591" i="4" s="1"/>
  <c r="Y591" i="4"/>
  <c r="AA591" i="4"/>
  <c r="AH591" i="4"/>
  <c r="AO591" i="4"/>
  <c r="AV591" i="4"/>
  <c r="W600" i="4"/>
  <c r="AQ600" i="4" s="1"/>
  <c r="AR600" i="4" s="1"/>
  <c r="Y600" i="4"/>
  <c r="AA600" i="4"/>
  <c r="AH600" i="4"/>
  <c r="AO600" i="4"/>
  <c r="AV600" i="4"/>
  <c r="W619" i="4"/>
  <c r="AJ619" i="4" s="1"/>
  <c r="Y619" i="4"/>
  <c r="AA619" i="4"/>
  <c r="AH619" i="4"/>
  <c r="AO619" i="4"/>
  <c r="AV619" i="4"/>
  <c r="W524" i="4"/>
  <c r="AC524" i="4" s="1"/>
  <c r="Y524" i="4"/>
  <c r="AA524" i="4"/>
  <c r="AH524" i="4"/>
  <c r="AO524" i="4"/>
  <c r="AV524" i="4"/>
  <c r="W530" i="4"/>
  <c r="AJ530" i="4" s="1"/>
  <c r="Y530" i="4"/>
  <c r="AA530" i="4"/>
  <c r="AH530" i="4"/>
  <c r="AO530" i="4"/>
  <c r="AV530" i="4"/>
  <c r="W522" i="4"/>
  <c r="AC522" i="4" s="1"/>
  <c r="Y522" i="4"/>
  <c r="AA522" i="4"/>
  <c r="AH522" i="4"/>
  <c r="AO522" i="4"/>
  <c r="AV522" i="4"/>
  <c r="W525" i="4"/>
  <c r="AC525" i="4" s="1"/>
  <c r="AD525" i="4" s="1"/>
  <c r="Y525" i="4"/>
  <c r="AA525" i="4"/>
  <c r="AH525" i="4"/>
  <c r="AO525" i="4"/>
  <c r="AV525" i="4"/>
  <c r="W531" i="4"/>
  <c r="AJ531" i="4" s="1"/>
  <c r="Y531" i="4"/>
  <c r="AA531" i="4"/>
  <c r="AH531" i="4"/>
  <c r="AO531" i="4"/>
  <c r="AV531" i="4"/>
  <c r="W523" i="4"/>
  <c r="AQ523" i="4" s="1"/>
  <c r="Y523" i="4"/>
  <c r="AA523" i="4"/>
  <c r="AH523" i="4"/>
  <c r="AO523" i="4"/>
  <c r="AV523" i="4"/>
  <c r="W520" i="4"/>
  <c r="AC520" i="4" s="1"/>
  <c r="AD520" i="4" s="1"/>
  <c r="Y520" i="4"/>
  <c r="AA520" i="4"/>
  <c r="AH520" i="4"/>
  <c r="AO520" i="4"/>
  <c r="AV520" i="4"/>
  <c r="W528" i="4"/>
  <c r="AC528" i="4" s="1"/>
  <c r="AD528" i="4" s="1"/>
  <c r="Y528" i="4"/>
  <c r="AA528" i="4"/>
  <c r="AH528" i="4"/>
  <c r="AO528" i="4"/>
  <c r="AV528" i="4"/>
  <c r="W527" i="4"/>
  <c r="AJ527" i="4" s="1"/>
  <c r="Y527" i="4"/>
  <c r="AA527" i="4"/>
  <c r="AH527" i="4"/>
  <c r="AO527" i="4"/>
  <c r="AV527" i="4"/>
  <c r="W519" i="4"/>
  <c r="AC519" i="4" s="1"/>
  <c r="AD519" i="4" s="1"/>
  <c r="Y519" i="4"/>
  <c r="AA519" i="4"/>
  <c r="AH519" i="4"/>
  <c r="AO519" i="4"/>
  <c r="AV519" i="4"/>
  <c r="AV560" i="4"/>
  <c r="AO560" i="4"/>
  <c r="AH560" i="4"/>
  <c r="AA560" i="4"/>
  <c r="Y560" i="4"/>
  <c r="W560" i="4"/>
  <c r="AJ560" i="4" s="1"/>
  <c r="AV566" i="4"/>
  <c r="AO566" i="4"/>
  <c r="AH566" i="4"/>
  <c r="AA566" i="4"/>
  <c r="Y566" i="4"/>
  <c r="W566" i="4"/>
  <c r="AQ566" i="4" s="1"/>
  <c r="AV570" i="4"/>
  <c r="AO570" i="4"/>
  <c r="AH570" i="4"/>
  <c r="AA570" i="4"/>
  <c r="Y570" i="4"/>
  <c r="W570" i="4"/>
  <c r="AQ570" i="4" s="1"/>
  <c r="AV561" i="4"/>
  <c r="AO561" i="4"/>
  <c r="AH561" i="4"/>
  <c r="AA561" i="4"/>
  <c r="Y561" i="4"/>
  <c r="W561" i="4"/>
  <c r="AC561" i="4" s="1"/>
  <c r="AV558" i="4"/>
  <c r="AO558" i="4"/>
  <c r="AH558" i="4"/>
  <c r="AA558" i="4"/>
  <c r="Y558" i="4"/>
  <c r="W558" i="4"/>
  <c r="AQ558" i="4" s="1"/>
  <c r="AV567" i="4"/>
  <c r="AO567" i="4"/>
  <c r="AH567" i="4"/>
  <c r="AA567" i="4"/>
  <c r="Y567" i="4"/>
  <c r="W567" i="4"/>
  <c r="AQ567" i="4" s="1"/>
  <c r="AV564" i="4"/>
  <c r="AO564" i="4"/>
  <c r="AH564" i="4"/>
  <c r="AA564" i="4"/>
  <c r="Y564" i="4"/>
  <c r="W564" i="4"/>
  <c r="AQ564" i="4" s="1"/>
  <c r="AR564" i="4" s="1"/>
  <c r="AV562" i="4"/>
  <c r="AO562" i="4"/>
  <c r="AH562" i="4"/>
  <c r="AA562" i="4"/>
  <c r="Y562" i="4"/>
  <c r="W562" i="4"/>
  <c r="AQ562" i="4" s="1"/>
  <c r="AV563" i="4"/>
  <c r="AO563" i="4"/>
  <c r="AH563" i="4"/>
  <c r="AA563" i="4"/>
  <c r="Y563" i="4"/>
  <c r="W563" i="4"/>
  <c r="AC563" i="4" s="1"/>
  <c r="AV571" i="4"/>
  <c r="AO571" i="4"/>
  <c r="AH571" i="4"/>
  <c r="AA571" i="4"/>
  <c r="Y571" i="4"/>
  <c r="W571" i="4"/>
  <c r="AC571" i="4" s="1"/>
  <c r="AV556" i="4"/>
  <c r="AO556" i="4"/>
  <c r="AH556" i="4"/>
  <c r="AA556" i="4"/>
  <c r="Y556" i="4"/>
  <c r="W556" i="4"/>
  <c r="AJ556" i="4" s="1"/>
  <c r="AK226" i="4" l="1"/>
  <c r="AN226" i="4" s="1"/>
  <c r="AY226" i="4" s="1"/>
  <c r="AM124" i="4"/>
  <c r="AN124" i="4" s="1"/>
  <c r="AU26" i="4"/>
  <c r="AR116" i="4"/>
  <c r="AU116" i="4" s="1"/>
  <c r="AF112" i="4"/>
  <c r="AG112" i="4" s="1"/>
  <c r="AT124" i="4"/>
  <c r="AU124" i="4" s="1"/>
  <c r="AT43" i="4"/>
  <c r="AU43" i="4" s="1"/>
  <c r="AF44" i="4"/>
  <c r="AG44" i="4" s="1"/>
  <c r="AF43" i="4"/>
  <c r="AG43" i="4" s="1"/>
  <c r="AM38" i="4"/>
  <c r="AN38" i="4" s="1"/>
  <c r="AM39" i="4"/>
  <c r="AN39" i="4" s="1"/>
  <c r="AY39" i="4" s="1"/>
  <c r="AK108" i="4"/>
  <c r="AN108" i="4" s="1"/>
  <c r="AU42" i="4"/>
  <c r="AF116" i="4"/>
  <c r="AG116" i="4" s="1"/>
  <c r="AR44" i="4"/>
  <c r="AU44" i="4" s="1"/>
  <c r="AR35" i="4"/>
  <c r="AU35" i="4" s="1"/>
  <c r="AK41" i="4"/>
  <c r="AN41" i="4" s="1"/>
  <c r="AY41" i="4" s="1"/>
  <c r="AT33" i="4"/>
  <c r="AU33" i="4" s="1"/>
  <c r="AT41" i="4"/>
  <c r="AU41" i="4" s="1"/>
  <c r="AZ41" i="4" s="1"/>
  <c r="AN32" i="4"/>
  <c r="AF33" i="4"/>
  <c r="AG33" i="4" s="1"/>
  <c r="AX33" i="4" s="1"/>
  <c r="AR34" i="4"/>
  <c r="AU34" i="4" s="1"/>
  <c r="AT226" i="4"/>
  <c r="AR226" i="4"/>
  <c r="AT24" i="4"/>
  <c r="AU24" i="4" s="1"/>
  <c r="AF24" i="4"/>
  <c r="AD24" i="4"/>
  <c r="AR38" i="4"/>
  <c r="AT38" i="4"/>
  <c r="AR25" i="4"/>
  <c r="AU25" i="4" s="1"/>
  <c r="AM34" i="4"/>
  <c r="AN34" i="4" s="1"/>
  <c r="O24" i="4" s="1"/>
  <c r="AM26" i="4"/>
  <c r="AK26" i="4"/>
  <c r="AK25" i="4"/>
  <c r="AM25" i="4"/>
  <c r="AD32" i="4"/>
  <c r="AG32" i="4" s="1"/>
  <c r="AX32" i="4" s="1"/>
  <c r="AT32" i="4"/>
  <c r="AR32" i="4"/>
  <c r="AF26" i="4"/>
  <c r="AG26" i="4" s="1"/>
  <c r="AG39" i="4"/>
  <c r="AR112" i="4"/>
  <c r="AU112" i="4" s="1"/>
  <c r="AT108" i="4"/>
  <c r="AU108" i="4" s="1"/>
  <c r="AZ108" i="4" s="1"/>
  <c r="AD115" i="4"/>
  <c r="AG115" i="4" s="1"/>
  <c r="AT115" i="4"/>
  <c r="AU115" i="4" s="1"/>
  <c r="AR118" i="4"/>
  <c r="AT118" i="4"/>
  <c r="AM118" i="4"/>
  <c r="AN118" i="4" s="1"/>
  <c r="AY112" i="4"/>
  <c r="AN122" i="4"/>
  <c r="AX226" i="4"/>
  <c r="AG108" i="4"/>
  <c r="AN116" i="4"/>
  <c r="AG41" i="4"/>
  <c r="AN33" i="4"/>
  <c r="AG34" i="4"/>
  <c r="AY24" i="4"/>
  <c r="AY115" i="4"/>
  <c r="AD42" i="4"/>
  <c r="AF42" i="4"/>
  <c r="AN44" i="4"/>
  <c r="AX38" i="4"/>
  <c r="AT28" i="4"/>
  <c r="AR28" i="4"/>
  <c r="AR109" i="4"/>
  <c r="AT109" i="4"/>
  <c r="AG25" i="4"/>
  <c r="AX118" i="4"/>
  <c r="AT45" i="4"/>
  <c r="AR45" i="4"/>
  <c r="AD27" i="4"/>
  <c r="AF27" i="4"/>
  <c r="AM45" i="4"/>
  <c r="AK45" i="4"/>
  <c r="AR27" i="4"/>
  <c r="AT27" i="4"/>
  <c r="AD122" i="4"/>
  <c r="AF122" i="4"/>
  <c r="AX40" i="4"/>
  <c r="AK35" i="4"/>
  <c r="AM35" i="4"/>
  <c r="AD45" i="4"/>
  <c r="AF45" i="4"/>
  <c r="AX124" i="4"/>
  <c r="AR122" i="4"/>
  <c r="AT122" i="4"/>
  <c r="AR40" i="4"/>
  <c r="AT40" i="4"/>
  <c r="AT29" i="4"/>
  <c r="AR29" i="4"/>
  <c r="AU36" i="4"/>
  <c r="AD29" i="4"/>
  <c r="AF29" i="4"/>
  <c r="AM27" i="4"/>
  <c r="AK27" i="4"/>
  <c r="AY43" i="4"/>
  <c r="AK114" i="4"/>
  <c r="AM114" i="4"/>
  <c r="AN29" i="4"/>
  <c r="AK36" i="4"/>
  <c r="AM36" i="4"/>
  <c r="AD114" i="4"/>
  <c r="AF114" i="4"/>
  <c r="AD36" i="4"/>
  <c r="AF36" i="4"/>
  <c r="AK40" i="4"/>
  <c r="AM40" i="4"/>
  <c r="AM28" i="4"/>
  <c r="AK28" i="4"/>
  <c r="AK109" i="4"/>
  <c r="AM109" i="4"/>
  <c r="AK42" i="4"/>
  <c r="AM42" i="4"/>
  <c r="AR114" i="4"/>
  <c r="AT114" i="4"/>
  <c r="AT39" i="4"/>
  <c r="AR39" i="4"/>
  <c r="AD28" i="4"/>
  <c r="AF28" i="4"/>
  <c r="AD109" i="4"/>
  <c r="AF109" i="4"/>
  <c r="AQ591" i="4"/>
  <c r="AR591" i="4" s="1"/>
  <c r="AF613" i="4"/>
  <c r="AF599" i="4"/>
  <c r="AJ622" i="4"/>
  <c r="AK622" i="4" s="1"/>
  <c r="AC608" i="4"/>
  <c r="AD608" i="4" s="1"/>
  <c r="AQ527" i="4"/>
  <c r="AR527" i="4" s="1"/>
  <c r="AC622" i="4"/>
  <c r="AD622" i="4" s="1"/>
  <c r="AQ603" i="4"/>
  <c r="AR603" i="4" s="1"/>
  <c r="AC629" i="4"/>
  <c r="AD629" i="4" s="1"/>
  <c r="AC557" i="4"/>
  <c r="AF557" i="4" s="1"/>
  <c r="AC594" i="4"/>
  <c r="AD594" i="4" s="1"/>
  <c r="AC577" i="4"/>
  <c r="AD577" i="4" s="1"/>
  <c r="AC603" i="4"/>
  <c r="AD603" i="4" s="1"/>
  <c r="AT623" i="4"/>
  <c r="AT630" i="4"/>
  <c r="AQ608" i="4"/>
  <c r="AR608" i="4" s="1"/>
  <c r="AC598" i="4"/>
  <c r="AD598" i="4" s="1"/>
  <c r="AJ572" i="4"/>
  <c r="AK572" i="4" s="1"/>
  <c r="AT578" i="4"/>
  <c r="AJ568" i="4"/>
  <c r="AK568" i="4" s="1"/>
  <c r="AQ521" i="4"/>
  <c r="AR521" i="4" s="1"/>
  <c r="AQ613" i="4"/>
  <c r="AR613" i="4" s="1"/>
  <c r="AC637" i="4"/>
  <c r="AD637" i="4" s="1"/>
  <c r="AQ588" i="4"/>
  <c r="AT588" i="4" s="1"/>
  <c r="AJ613" i="4"/>
  <c r="AK613" i="4" s="1"/>
  <c r="AJ583" i="4"/>
  <c r="AK583" i="4" s="1"/>
  <c r="AF524" i="4"/>
  <c r="AQ593" i="4"/>
  <c r="AR593" i="4" s="1"/>
  <c r="AQ520" i="4"/>
  <c r="AR520" i="4" s="1"/>
  <c r="AM619" i="4"/>
  <c r="AJ515" i="4"/>
  <c r="AK515" i="4" s="1"/>
  <c r="AQ535" i="4"/>
  <c r="AR535" i="4" s="1"/>
  <c r="AJ517" i="4"/>
  <c r="AM517" i="4" s="1"/>
  <c r="AT562" i="4"/>
  <c r="AJ520" i="4"/>
  <c r="AK520" i="4" s="1"/>
  <c r="AQ611" i="4"/>
  <c r="AT611" i="4" s="1"/>
  <c r="AJ624" i="4"/>
  <c r="AK624" i="4" s="1"/>
  <c r="AC540" i="4"/>
  <c r="AD540" i="4" s="1"/>
  <c r="AC615" i="4"/>
  <c r="AF615" i="4" s="1"/>
  <c r="AQ604" i="4"/>
  <c r="AR604" i="4" s="1"/>
  <c r="AT625" i="4"/>
  <c r="AU625" i="4" s="1"/>
  <c r="AQ637" i="4"/>
  <c r="AR637" i="4" s="1"/>
  <c r="AF536" i="4"/>
  <c r="AJ535" i="4"/>
  <c r="AK535" i="4" s="1"/>
  <c r="AJ578" i="4"/>
  <c r="AM578" i="4" s="1"/>
  <c r="AQ528" i="4"/>
  <c r="AR528" i="4" s="1"/>
  <c r="AJ511" i="4"/>
  <c r="AK511" i="4" s="1"/>
  <c r="AJ625" i="4"/>
  <c r="AK625" i="4" s="1"/>
  <c r="AJ533" i="4"/>
  <c r="AK533" i="4" s="1"/>
  <c r="AJ526" i="4"/>
  <c r="AM608" i="4"/>
  <c r="AJ596" i="4"/>
  <c r="AK596" i="4" s="1"/>
  <c r="AF614" i="4"/>
  <c r="AG614" i="4" s="1"/>
  <c r="AC511" i="4"/>
  <c r="AD511" i="4" s="1"/>
  <c r="AC625" i="4"/>
  <c r="AD625" i="4" s="1"/>
  <c r="AC632" i="4"/>
  <c r="AF632" i="4" s="1"/>
  <c r="AJ525" i="4"/>
  <c r="AK525" i="4" s="1"/>
  <c r="AC596" i="4"/>
  <c r="AD596" i="4" s="1"/>
  <c r="AT576" i="4"/>
  <c r="AQ629" i="4"/>
  <c r="AT629" i="4" s="1"/>
  <c r="AQ632" i="4"/>
  <c r="AJ635" i="4"/>
  <c r="AK635" i="4" s="1"/>
  <c r="AR630" i="4"/>
  <c r="AQ634" i="4"/>
  <c r="AR634" i="4" s="1"/>
  <c r="AQ624" i="4"/>
  <c r="AR624" i="4" s="1"/>
  <c r="AC635" i="4"/>
  <c r="AD635" i="4" s="1"/>
  <c r="AJ634" i="4"/>
  <c r="AK634" i="4" s="1"/>
  <c r="AJ638" i="4"/>
  <c r="AK638" i="4" s="1"/>
  <c r="AQ628" i="4"/>
  <c r="AR628" i="4" s="1"/>
  <c r="AJ628" i="4"/>
  <c r="AM628" i="4" s="1"/>
  <c r="AM632" i="4"/>
  <c r="AN632" i="4" s="1"/>
  <c r="AQ539" i="4"/>
  <c r="AQ536" i="4"/>
  <c r="AJ539" i="4"/>
  <c r="AK539" i="4" s="1"/>
  <c r="AJ538" i="4"/>
  <c r="AJ536" i="4"/>
  <c r="AC533" i="4"/>
  <c r="AF533" i="4" s="1"/>
  <c r="AC541" i="4"/>
  <c r="AF541" i="4" s="1"/>
  <c r="AJ540" i="4"/>
  <c r="AK540" i="4" s="1"/>
  <c r="AQ541" i="4"/>
  <c r="AD536" i="4"/>
  <c r="AF539" i="4"/>
  <c r="AG539" i="4" s="1"/>
  <c r="AJ528" i="4"/>
  <c r="AK528" i="4" s="1"/>
  <c r="AF520" i="4"/>
  <c r="AG520" i="4" s="1"/>
  <c r="AQ525" i="4"/>
  <c r="AR525" i="4" s="1"/>
  <c r="AF528" i="4"/>
  <c r="AG528" i="4" s="1"/>
  <c r="AX528" i="4" s="1"/>
  <c r="AQ519" i="4"/>
  <c r="AC526" i="4"/>
  <c r="AF526" i="4" s="1"/>
  <c r="AQ529" i="4"/>
  <c r="AT529" i="4" s="1"/>
  <c r="AC527" i="4"/>
  <c r="AD527" i="4" s="1"/>
  <c r="AQ531" i="4"/>
  <c r="AJ519" i="4"/>
  <c r="AM519" i="4" s="1"/>
  <c r="AC521" i="4"/>
  <c r="AC531" i="4"/>
  <c r="AF531" i="4" s="1"/>
  <c r="AJ518" i="4"/>
  <c r="AK518" i="4" s="1"/>
  <c r="AQ522" i="4"/>
  <c r="AR522" i="4" s="1"/>
  <c r="AQ530" i="4"/>
  <c r="AC530" i="4"/>
  <c r="AD530" i="4" s="1"/>
  <c r="AQ524" i="4"/>
  <c r="AR524" i="4" s="1"/>
  <c r="AD524" i="4"/>
  <c r="AF519" i="4"/>
  <c r="AG519" i="4" s="1"/>
  <c r="AX519" i="4" s="1"/>
  <c r="AF525" i="4"/>
  <c r="AG525" i="4" s="1"/>
  <c r="AD626" i="4"/>
  <c r="AF626" i="4"/>
  <c r="AQ627" i="4"/>
  <c r="AC627" i="4"/>
  <c r="AJ636" i="4"/>
  <c r="AQ636" i="4"/>
  <c r="AR517" i="4"/>
  <c r="AT517" i="4"/>
  <c r="AC532" i="4"/>
  <c r="AJ532" i="4"/>
  <c r="AF638" i="4"/>
  <c r="AG638" i="4" s="1"/>
  <c r="AC633" i="4"/>
  <c r="AJ633" i="4"/>
  <c r="AJ534" i="4"/>
  <c r="AC534" i="4"/>
  <c r="AM629" i="4"/>
  <c r="AN629" i="4" s="1"/>
  <c r="AR538" i="4"/>
  <c r="AT538" i="4"/>
  <c r="AR540" i="4"/>
  <c r="AT540" i="4"/>
  <c r="AD535" i="4"/>
  <c r="AF535" i="4"/>
  <c r="AJ630" i="4"/>
  <c r="AQ633" i="4"/>
  <c r="AD628" i="4"/>
  <c r="AF628" i="4"/>
  <c r="AT533" i="4"/>
  <c r="AU533" i="4" s="1"/>
  <c r="AJ623" i="4"/>
  <c r="AC623" i="4"/>
  <c r="AM521" i="4"/>
  <c r="AN521" i="4" s="1"/>
  <c r="AT526" i="4"/>
  <c r="AU526" i="4" s="1"/>
  <c r="AR537" i="4"/>
  <c r="AT537" i="4"/>
  <c r="AC630" i="4"/>
  <c r="AQ532" i="4"/>
  <c r="AQ631" i="4"/>
  <c r="AC631" i="4"/>
  <c r="AJ631" i="4"/>
  <c r="AQ638" i="4"/>
  <c r="AJ627" i="4"/>
  <c r="AR623" i="4"/>
  <c r="AT635" i="4"/>
  <c r="AU635" i="4" s="1"/>
  <c r="P652" i="4" s="1"/>
  <c r="AQ534" i="4"/>
  <c r="AF634" i="4"/>
  <c r="AG634" i="4" s="1"/>
  <c r="AC636" i="4"/>
  <c r="AK637" i="4"/>
  <c r="AM637" i="4"/>
  <c r="AR518" i="4"/>
  <c r="AT518" i="4"/>
  <c r="AJ626" i="4"/>
  <c r="AQ626" i="4"/>
  <c r="AD624" i="4"/>
  <c r="AF624" i="4"/>
  <c r="AC542" i="4"/>
  <c r="AJ542" i="4"/>
  <c r="AQ542" i="4"/>
  <c r="AK529" i="4"/>
  <c r="AM529" i="4"/>
  <c r="AJ537" i="4"/>
  <c r="AC529" i="4"/>
  <c r="AC518" i="4"/>
  <c r="AC537" i="4"/>
  <c r="AM541" i="4"/>
  <c r="AN541" i="4" s="1"/>
  <c r="AC538" i="4"/>
  <c r="AC517" i="4"/>
  <c r="AD604" i="4"/>
  <c r="AF604" i="4"/>
  <c r="AT600" i="4"/>
  <c r="AU600" i="4" s="1"/>
  <c r="AC602" i="4"/>
  <c r="AD602" i="4" s="1"/>
  <c r="AJ604" i="4"/>
  <c r="AQ616" i="4"/>
  <c r="AR616" i="4" s="1"/>
  <c r="AQ609" i="4"/>
  <c r="AR609" i="4" s="1"/>
  <c r="AQ620" i="4"/>
  <c r="AR620" i="4" s="1"/>
  <c r="AQ592" i="4"/>
  <c r="AR592" i="4" s="1"/>
  <c r="AK619" i="4"/>
  <c r="AJ599" i="4"/>
  <c r="AC616" i="4"/>
  <c r="AF616" i="4" s="1"/>
  <c r="AC600" i="4"/>
  <c r="AD600" i="4" s="1"/>
  <c r="AQ590" i="4"/>
  <c r="AR590" i="4" s="1"/>
  <c r="AC609" i="4"/>
  <c r="AD609" i="4" s="1"/>
  <c r="AC620" i="4"/>
  <c r="AD620" i="4" s="1"/>
  <c r="AQ594" i="4"/>
  <c r="AR594" i="4" s="1"/>
  <c r="AJ592" i="4"/>
  <c r="AM592" i="4" s="1"/>
  <c r="AJ600" i="4"/>
  <c r="AQ615" i="4"/>
  <c r="AT615" i="4" s="1"/>
  <c r="AD599" i="4"/>
  <c r="AQ589" i="4"/>
  <c r="AR589" i="4" s="1"/>
  <c r="AT622" i="4"/>
  <c r="AU622" i="4" s="1"/>
  <c r="AZ622" i="4" s="1"/>
  <c r="AM615" i="4"/>
  <c r="AN615" i="4" s="1"/>
  <c r="AM594" i="4"/>
  <c r="AN594" i="4" s="1"/>
  <c r="AC617" i="4"/>
  <c r="AF617" i="4" s="1"/>
  <c r="AD601" i="4"/>
  <c r="AF601" i="4"/>
  <c r="AM609" i="4"/>
  <c r="AN609" i="4" s="1"/>
  <c r="AK608" i="4"/>
  <c r="AM617" i="4"/>
  <c r="AN617" i="4" s="1"/>
  <c r="AM616" i="4"/>
  <c r="AN616" i="4" s="1"/>
  <c r="AD613" i="4"/>
  <c r="AR511" i="4"/>
  <c r="AT511" i="4"/>
  <c r="AD516" i="4"/>
  <c r="AF516" i="4"/>
  <c r="AQ516" i="4"/>
  <c r="AR516" i="4" s="1"/>
  <c r="AJ516" i="4"/>
  <c r="AK516" i="4" s="1"/>
  <c r="AC513" i="4"/>
  <c r="AD513" i="4" s="1"/>
  <c r="AM514" i="4"/>
  <c r="AN514" i="4" s="1"/>
  <c r="AM513" i="4"/>
  <c r="AN513" i="4" s="1"/>
  <c r="O680" i="4" s="1"/>
  <c r="AR576" i="4"/>
  <c r="AJ574" i="4"/>
  <c r="AQ584" i="4"/>
  <c r="AT584" i="4" s="1"/>
  <c r="AC572" i="4"/>
  <c r="AR574" i="4"/>
  <c r="AT574" i="4"/>
  <c r="AQ583" i="4"/>
  <c r="AJ584" i="4"/>
  <c r="AM584" i="4" s="1"/>
  <c r="AJ576" i="4"/>
  <c r="AK576" i="4" s="1"/>
  <c r="AQ586" i="4"/>
  <c r="AT586" i="4" s="1"/>
  <c r="AQ577" i="4"/>
  <c r="AR577" i="4" s="1"/>
  <c r="AC574" i="4"/>
  <c r="AC576" i="4"/>
  <c r="AF576" i="4" s="1"/>
  <c r="AJ587" i="4"/>
  <c r="AM587" i="4" s="1"/>
  <c r="AQ580" i="4"/>
  <c r="AT580" i="4" s="1"/>
  <c r="AJ580" i="4"/>
  <c r="AK580" i="4" s="1"/>
  <c r="AC568" i="4"/>
  <c r="AD568" i="4" s="1"/>
  <c r="AQ569" i="4"/>
  <c r="AR569" i="4" s="1"/>
  <c r="AJ570" i="4"/>
  <c r="AK570" i="4" s="1"/>
  <c r="AC569" i="4"/>
  <c r="AD569" i="4" s="1"/>
  <c r="AC566" i="4"/>
  <c r="AD566" i="4" s="1"/>
  <c r="AQ557" i="4"/>
  <c r="AC567" i="4"/>
  <c r="AF567" i="4" s="1"/>
  <c r="AJ567" i="4"/>
  <c r="AM567" i="4" s="1"/>
  <c r="AJ563" i="4"/>
  <c r="AM563" i="4" s="1"/>
  <c r="AM530" i="4"/>
  <c r="AK530" i="4"/>
  <c r="AF522" i="4"/>
  <c r="AD522" i="4"/>
  <c r="AM591" i="4"/>
  <c r="AK591" i="4"/>
  <c r="AK527" i="4"/>
  <c r="AM527" i="4"/>
  <c r="AK589" i="4"/>
  <c r="AM589" i="4"/>
  <c r="AR618" i="4"/>
  <c r="AT618" i="4"/>
  <c r="AD593" i="4"/>
  <c r="AF593" i="4"/>
  <c r="AR523" i="4"/>
  <c r="AT523" i="4"/>
  <c r="AK531" i="4"/>
  <c r="AM531" i="4"/>
  <c r="AK607" i="4"/>
  <c r="AM607" i="4"/>
  <c r="AR595" i="4"/>
  <c r="AT595" i="4"/>
  <c r="AT610" i="4"/>
  <c r="AR610" i="4"/>
  <c r="AM590" i="4"/>
  <c r="AK590" i="4"/>
  <c r="AK603" i="4"/>
  <c r="AM603" i="4"/>
  <c r="AJ522" i="4"/>
  <c r="AC619" i="4"/>
  <c r="AQ612" i="4"/>
  <c r="AM620" i="4"/>
  <c r="AC588" i="4"/>
  <c r="AF592" i="4"/>
  <c r="AD592" i="4"/>
  <c r="AJ523" i="4"/>
  <c r="AJ593" i="4"/>
  <c r="AT596" i="4"/>
  <c r="AU596" i="4" s="1"/>
  <c r="AJ611" i="4"/>
  <c r="AJ618" i="4"/>
  <c r="AC590" i="4"/>
  <c r="AM612" i="4"/>
  <c r="AN612" i="4" s="1"/>
  <c r="AM588" i="4"/>
  <c r="AK588" i="4"/>
  <c r="AQ606" i="4"/>
  <c r="AC606" i="4"/>
  <c r="AJ606" i="4"/>
  <c r="AQ597" i="4"/>
  <c r="AC597" i="4"/>
  <c r="AC523" i="4"/>
  <c r="AC589" i="4"/>
  <c r="AK620" i="4"/>
  <c r="AQ602" i="4"/>
  <c r="AQ619" i="4"/>
  <c r="AC591" i="4"/>
  <c r="AJ524" i="4"/>
  <c r="AF611" i="4"/>
  <c r="AG611" i="4" s="1"/>
  <c r="AC618" i="4"/>
  <c r="AC612" i="4"/>
  <c r="AC582" i="4"/>
  <c r="AJ582" i="4"/>
  <c r="AQ582" i="4"/>
  <c r="AK577" i="4"/>
  <c r="AM577" i="4"/>
  <c r="AC610" i="4"/>
  <c r="AJ610" i="4"/>
  <c r="AQ607" i="4"/>
  <c r="AC607" i="4"/>
  <c r="AM597" i="4"/>
  <c r="AN597" i="4" s="1"/>
  <c r="AQ621" i="4"/>
  <c r="AC621" i="4"/>
  <c r="AJ621" i="4"/>
  <c r="AQ585" i="4"/>
  <c r="AC585" i="4"/>
  <c r="AJ585" i="4"/>
  <c r="AJ595" i="4"/>
  <c r="AC595" i="4"/>
  <c r="AQ605" i="4"/>
  <c r="AC605" i="4"/>
  <c r="AJ605" i="4"/>
  <c r="AK602" i="4"/>
  <c r="AM602" i="4"/>
  <c r="AR510" i="4"/>
  <c r="AT510" i="4"/>
  <c r="AQ512" i="4"/>
  <c r="AC512" i="4"/>
  <c r="AJ512" i="4"/>
  <c r="AD583" i="4"/>
  <c r="AF583" i="4"/>
  <c r="AC581" i="4"/>
  <c r="AQ581" i="4"/>
  <c r="AR587" i="4"/>
  <c r="AT587" i="4"/>
  <c r="AC514" i="4"/>
  <c r="AQ514" i="4"/>
  <c r="AQ599" i="4"/>
  <c r="AJ573" i="4"/>
  <c r="AQ573" i="4"/>
  <c r="AC573" i="4"/>
  <c r="AF586" i="4"/>
  <c r="AG586" i="4" s="1"/>
  <c r="AJ579" i="4"/>
  <c r="AQ579" i="4"/>
  <c r="AC579" i="4"/>
  <c r="AK581" i="4"/>
  <c r="AM581" i="4"/>
  <c r="AM598" i="4"/>
  <c r="AN598" i="4" s="1"/>
  <c r="AJ601" i="4"/>
  <c r="AQ601" i="4"/>
  <c r="AD575" i="4"/>
  <c r="AF575" i="4"/>
  <c r="AF584" i="4"/>
  <c r="AG584" i="4" s="1"/>
  <c r="AR568" i="4"/>
  <c r="AT568" i="4"/>
  <c r="AQ617" i="4"/>
  <c r="AQ598" i="4"/>
  <c r="AQ614" i="4"/>
  <c r="AQ513" i="4"/>
  <c r="AF515" i="4"/>
  <c r="AG515" i="4" s="1"/>
  <c r="N682" i="4" s="1"/>
  <c r="AR572" i="4"/>
  <c r="AT572" i="4"/>
  <c r="AK569" i="4"/>
  <c r="AM569" i="4"/>
  <c r="AJ614" i="4"/>
  <c r="AQ515" i="4"/>
  <c r="AC510" i="4"/>
  <c r="AJ510" i="4"/>
  <c r="AR578" i="4"/>
  <c r="AQ565" i="4"/>
  <c r="AC565" i="4"/>
  <c r="AJ565" i="4"/>
  <c r="AF580" i="4"/>
  <c r="AG580" i="4" s="1"/>
  <c r="AC578" i="4"/>
  <c r="AC587" i="4"/>
  <c r="AQ575" i="4"/>
  <c r="AJ586" i="4"/>
  <c r="AM557" i="4"/>
  <c r="AN557" i="4" s="1"/>
  <c r="AJ575" i="4"/>
  <c r="AJ561" i="4"/>
  <c r="AK561" i="4" s="1"/>
  <c r="AJ564" i="4"/>
  <c r="AM564" i="4" s="1"/>
  <c r="AC558" i="4"/>
  <c r="AF558" i="4" s="1"/>
  <c r="AJ562" i="4"/>
  <c r="AM562" i="4" s="1"/>
  <c r="AC564" i="4"/>
  <c r="AF564" i="4" s="1"/>
  <c r="AC562" i="4"/>
  <c r="AF562" i="4" s="1"/>
  <c r="AC570" i="4"/>
  <c r="AF570" i="4" s="1"/>
  <c r="AC556" i="4"/>
  <c r="AF556" i="4" s="1"/>
  <c r="AR558" i="4"/>
  <c r="AT558" i="4"/>
  <c r="AT566" i="4"/>
  <c r="AR566" i="4"/>
  <c r="AF563" i="4"/>
  <c r="AD563" i="4"/>
  <c r="AM556" i="4"/>
  <c r="AK556" i="4"/>
  <c r="AT567" i="4"/>
  <c r="AR567" i="4"/>
  <c r="AF561" i="4"/>
  <c r="AD561" i="4"/>
  <c r="AT570" i="4"/>
  <c r="AR570" i="4"/>
  <c r="AM560" i="4"/>
  <c r="AK560" i="4"/>
  <c r="AD571" i="4"/>
  <c r="AF571" i="4"/>
  <c r="AQ563" i="4"/>
  <c r="AT564" i="4"/>
  <c r="AU564" i="4" s="1"/>
  <c r="AQ561" i="4"/>
  <c r="AQ556" i="4"/>
  <c r="AJ571" i="4"/>
  <c r="AQ560" i="4"/>
  <c r="AJ558" i="4"/>
  <c r="AJ566" i="4"/>
  <c r="AC560" i="4"/>
  <c r="AR562" i="4"/>
  <c r="AQ571" i="4"/>
  <c r="S26" i="4" l="1"/>
  <c r="O108" i="4"/>
  <c r="AX112" i="4"/>
  <c r="N661" i="4"/>
  <c r="Q661" i="4" s="1"/>
  <c r="S661" i="4"/>
  <c r="N26" i="4"/>
  <c r="Q26" i="4" s="1"/>
  <c r="S649" i="4"/>
  <c r="N649" i="4"/>
  <c r="Q649" i="4" s="1"/>
  <c r="N39" i="4"/>
  <c r="Q39" i="4" s="1"/>
  <c r="P35" i="4"/>
  <c r="AY514" i="4"/>
  <c r="O681" i="4"/>
  <c r="R681" i="4" s="1"/>
  <c r="AF577" i="4"/>
  <c r="AG577" i="4" s="1"/>
  <c r="AX577" i="4" s="1"/>
  <c r="AZ43" i="4"/>
  <c r="AY124" i="4"/>
  <c r="AU29" i="4"/>
  <c r="AD615" i="4"/>
  <c r="AG615" i="4" s="1"/>
  <c r="AZ26" i="4"/>
  <c r="AT613" i="4"/>
  <c r="AU613" i="4" s="1"/>
  <c r="T24" i="4"/>
  <c r="AR588" i="4"/>
  <c r="AU588" i="4" s="1"/>
  <c r="AZ588" i="4" s="1"/>
  <c r="AT593" i="4"/>
  <c r="AU593" i="4" s="1"/>
  <c r="AG24" i="4"/>
  <c r="S24" i="4" s="1"/>
  <c r="AN26" i="4"/>
  <c r="AY38" i="4"/>
  <c r="AY32" i="4"/>
  <c r="AY34" i="4"/>
  <c r="AX39" i="4"/>
  <c r="AM515" i="4"/>
  <c r="AN515" i="4" s="1"/>
  <c r="O682" i="4" s="1"/>
  <c r="AF603" i="4"/>
  <c r="AG603" i="4" s="1"/>
  <c r="AX603" i="4" s="1"/>
  <c r="AG599" i="4"/>
  <c r="AX599" i="4" s="1"/>
  <c r="AZ35" i="4"/>
  <c r="P26" i="4"/>
  <c r="AZ115" i="4"/>
  <c r="AU28" i="4"/>
  <c r="AG516" i="4"/>
  <c r="AU511" i="4"/>
  <c r="AZ511" i="4" s="1"/>
  <c r="AF637" i="4"/>
  <c r="AG637" i="4" s="1"/>
  <c r="T32" i="4"/>
  <c r="AZ44" i="4"/>
  <c r="AZ42" i="4"/>
  <c r="AU38" i="4"/>
  <c r="AZ38" i="4" s="1"/>
  <c r="AZ33" i="4"/>
  <c r="AY616" i="4"/>
  <c r="AU226" i="4"/>
  <c r="AT603" i="4"/>
  <c r="AU603" i="4" s="1"/>
  <c r="AZ603" i="4" s="1"/>
  <c r="AU610" i="4"/>
  <c r="AZ610" i="4" s="1"/>
  <c r="AU630" i="4"/>
  <c r="AU32" i="4"/>
  <c r="AZ32" i="4" s="1"/>
  <c r="AZ25" i="4"/>
  <c r="AT591" i="4"/>
  <c r="AU591" i="4" s="1"/>
  <c r="AZ591" i="4" s="1"/>
  <c r="AN28" i="4"/>
  <c r="AX26" i="4"/>
  <c r="AU39" i="4"/>
  <c r="AZ39" i="4" s="1"/>
  <c r="AU45" i="4"/>
  <c r="AZ45" i="4" s="1"/>
  <c r="AN25" i="4"/>
  <c r="AU40" i="4"/>
  <c r="AG42" i="4"/>
  <c r="AX42" i="4" s="1"/>
  <c r="AU109" i="4"/>
  <c r="AZ109" i="4" s="1"/>
  <c r="AY118" i="4"/>
  <c r="AY116" i="4"/>
  <c r="AU118" i="4"/>
  <c r="AX115" i="4"/>
  <c r="AX108" i="4"/>
  <c r="AG28" i="4"/>
  <c r="AN35" i="4"/>
  <c r="O32" i="4"/>
  <c r="R32" i="4" s="1"/>
  <c r="AY122" i="4"/>
  <c r="AN36" i="4"/>
  <c r="AY36" i="4" s="1"/>
  <c r="AG27" i="4"/>
  <c r="AX27" i="4" s="1"/>
  <c r="AX41" i="4"/>
  <c r="AN109" i="4"/>
  <c r="AY109" i="4" s="1"/>
  <c r="AY33" i="4"/>
  <c r="AG45" i="4"/>
  <c r="N40" i="4" s="1"/>
  <c r="Q40" i="4" s="1"/>
  <c r="AX34" i="4"/>
  <c r="AN40" i="4"/>
  <c r="AX44" i="4"/>
  <c r="S39" i="4"/>
  <c r="AN42" i="4"/>
  <c r="O25" i="4" s="1"/>
  <c r="T108" i="4"/>
  <c r="AN27" i="4"/>
  <c r="O39" i="4"/>
  <c r="T39" i="4"/>
  <c r="AY44" i="4"/>
  <c r="P24" i="4"/>
  <c r="AZ34" i="4"/>
  <c r="AU27" i="4"/>
  <c r="AZ36" i="4"/>
  <c r="P41" i="4"/>
  <c r="N35" i="4"/>
  <c r="Q35" i="4" s="1"/>
  <c r="S35" i="4"/>
  <c r="AX43" i="4"/>
  <c r="AG109" i="4"/>
  <c r="AG114" i="4"/>
  <c r="AX25" i="4"/>
  <c r="AZ24" i="4"/>
  <c r="AG36" i="4"/>
  <c r="AZ124" i="4"/>
  <c r="AN45" i="4"/>
  <c r="AY29" i="4"/>
  <c r="AX116" i="4"/>
  <c r="AZ116" i="4"/>
  <c r="AN114" i="4"/>
  <c r="AZ112" i="4"/>
  <c r="AU114" i="4"/>
  <c r="AG122" i="4"/>
  <c r="U108" i="4"/>
  <c r="R108" i="4"/>
  <c r="AY108" i="4"/>
  <c r="AG29" i="4"/>
  <c r="N32" i="4" s="1"/>
  <c r="Q32" i="4" s="1"/>
  <c r="AU122" i="4"/>
  <c r="U24" i="4"/>
  <c r="R24" i="4"/>
  <c r="AF608" i="4"/>
  <c r="AG608" i="4" s="1"/>
  <c r="AF511" i="4"/>
  <c r="AG511" i="4" s="1"/>
  <c r="AR615" i="4"/>
  <c r="AU615" i="4" s="1"/>
  <c r="AG613" i="4"/>
  <c r="AX613" i="4" s="1"/>
  <c r="AD576" i="4"/>
  <c r="AG576" i="4" s="1"/>
  <c r="AX576" i="4" s="1"/>
  <c r="AN619" i="4"/>
  <c r="AM568" i="4"/>
  <c r="AN568" i="4" s="1"/>
  <c r="AF609" i="4"/>
  <c r="AG609" i="4" s="1"/>
  <c r="AF629" i="4"/>
  <c r="AG629" i="4" s="1"/>
  <c r="AX629" i="4" s="1"/>
  <c r="AT620" i="4"/>
  <c r="AU620" i="4" s="1"/>
  <c r="AU578" i="4"/>
  <c r="AM570" i="4"/>
  <c r="AN570" i="4" s="1"/>
  <c r="AF625" i="4"/>
  <c r="AG625" i="4" s="1"/>
  <c r="AX625" i="4" s="1"/>
  <c r="AT535" i="4"/>
  <c r="AU535" i="4" s="1"/>
  <c r="AM511" i="4"/>
  <c r="AN511" i="4" s="1"/>
  <c r="O678" i="4" s="1"/>
  <c r="AF540" i="4"/>
  <c r="AG540" i="4" s="1"/>
  <c r="AU562" i="4"/>
  <c r="AF602" i="4"/>
  <c r="AG602" i="4" s="1"/>
  <c r="AM613" i="4"/>
  <c r="AN613" i="4" s="1"/>
  <c r="AU623" i="4"/>
  <c r="AR584" i="4"/>
  <c r="AU584" i="4" s="1"/>
  <c r="AT521" i="4"/>
  <c r="AU521" i="4" s="1"/>
  <c r="AU576" i="4"/>
  <c r="AT527" i="4"/>
  <c r="AU527" i="4" s="1"/>
  <c r="AF622" i="4"/>
  <c r="AG622" i="4" s="1"/>
  <c r="AT608" i="4"/>
  <c r="AU608" i="4" s="1"/>
  <c r="AX520" i="4"/>
  <c r="AM518" i="4"/>
  <c r="AN518" i="4" s="1"/>
  <c r="AU567" i="4"/>
  <c r="AT604" i="4"/>
  <c r="AU604" i="4" s="1"/>
  <c r="AK517" i="4"/>
  <c r="AN517" i="4" s="1"/>
  <c r="AK592" i="4"/>
  <c r="AN592" i="4" s="1"/>
  <c r="AT520" i="4"/>
  <c r="AU520" i="4" s="1"/>
  <c r="AZ520" i="4" s="1"/>
  <c r="AM634" i="4"/>
  <c r="AN634" i="4" s="1"/>
  <c r="AF635" i="4"/>
  <c r="AG635" i="4" s="1"/>
  <c r="AM622" i="4"/>
  <c r="AN622" i="4" s="1"/>
  <c r="AD632" i="4"/>
  <c r="AG632" i="4" s="1"/>
  <c r="AD557" i="4"/>
  <c r="AG557" i="4" s="1"/>
  <c r="AG604" i="4"/>
  <c r="AM583" i="4"/>
  <c r="AN583" i="4" s="1"/>
  <c r="AF594" i="4"/>
  <c r="AG594" i="4" s="1"/>
  <c r="AM572" i="4"/>
  <c r="AN572" i="4" s="1"/>
  <c r="AD526" i="4"/>
  <c r="AG526" i="4" s="1"/>
  <c r="AT624" i="4"/>
  <c r="AU624" i="4" s="1"/>
  <c r="AZ624" i="4" s="1"/>
  <c r="AG524" i="4"/>
  <c r="AM596" i="4"/>
  <c r="AN596" i="4" s="1"/>
  <c r="AF596" i="4"/>
  <c r="AG596" i="4" s="1"/>
  <c r="T681" i="4"/>
  <c r="AR629" i="4"/>
  <c r="AU629" i="4" s="1"/>
  <c r="AK578" i="4"/>
  <c r="AN578" i="4" s="1"/>
  <c r="AR611" i="4"/>
  <c r="AU611" i="4" s="1"/>
  <c r="AD617" i="4"/>
  <c r="AG617" i="4" s="1"/>
  <c r="AK587" i="4"/>
  <c r="AN587" i="4" s="1"/>
  <c r="AD616" i="4"/>
  <c r="AG616" i="4" s="1"/>
  <c r="AM525" i="4"/>
  <c r="AN525" i="4" s="1"/>
  <c r="AG601" i="4"/>
  <c r="AK519" i="4"/>
  <c r="AN519" i="4" s="1"/>
  <c r="AM533" i="4"/>
  <c r="AN533" i="4" s="1"/>
  <c r="AF598" i="4"/>
  <c r="AG598" i="4" s="1"/>
  <c r="AM535" i="4"/>
  <c r="AN535" i="4" s="1"/>
  <c r="AT609" i="4"/>
  <c r="AU609" i="4" s="1"/>
  <c r="AT592" i="4"/>
  <c r="AU592" i="4" s="1"/>
  <c r="AM638" i="4"/>
  <c r="AN638" i="4" s="1"/>
  <c r="AK564" i="4"/>
  <c r="AN564" i="4" s="1"/>
  <c r="AD564" i="4"/>
  <c r="AG564" i="4" s="1"/>
  <c r="AT528" i="4"/>
  <c r="AU528" i="4" s="1"/>
  <c r="AZ528" i="4" s="1"/>
  <c r="AT594" i="4"/>
  <c r="AU594" i="4" s="1"/>
  <c r="AZ594" i="4" s="1"/>
  <c r="AK628" i="4"/>
  <c r="AN628" i="4" s="1"/>
  <c r="AU537" i="4"/>
  <c r="AD531" i="4"/>
  <c r="AG531" i="4" s="1"/>
  <c r="AX614" i="4"/>
  <c r="AM516" i="4"/>
  <c r="AN516" i="4" s="1"/>
  <c r="AN588" i="4"/>
  <c r="AN608" i="4"/>
  <c r="AY608" i="4" s="1"/>
  <c r="AM635" i="4"/>
  <c r="AN635" i="4" s="1"/>
  <c r="AM624" i="4"/>
  <c r="AN624" i="4" s="1"/>
  <c r="AM520" i="4"/>
  <c r="AN520" i="4" s="1"/>
  <c r="AK526" i="4"/>
  <c r="AM526" i="4"/>
  <c r="AT516" i="4"/>
  <c r="AU516" i="4" s="1"/>
  <c r="AZ516" i="4" s="1"/>
  <c r="AF566" i="4"/>
  <c r="AG566" i="4" s="1"/>
  <c r="AF530" i="4"/>
  <c r="AG530" i="4" s="1"/>
  <c r="AT525" i="4"/>
  <c r="AU525" i="4" s="1"/>
  <c r="AR529" i="4"/>
  <c r="AU529" i="4" s="1"/>
  <c r="AM539" i="4"/>
  <c r="AN539" i="4" s="1"/>
  <c r="AD533" i="4"/>
  <c r="AG533" i="4" s="1"/>
  <c r="AT589" i="4"/>
  <c r="AU589" i="4" s="1"/>
  <c r="AZ589" i="4" s="1"/>
  <c r="AG536" i="4"/>
  <c r="AM625" i="4"/>
  <c r="AN625" i="4" s="1"/>
  <c r="AN591" i="4"/>
  <c r="AY591" i="4" s="1"/>
  <c r="AT637" i="4"/>
  <c r="AU637" i="4" s="1"/>
  <c r="AZ600" i="4"/>
  <c r="AT634" i="4"/>
  <c r="AU634" i="4" s="1"/>
  <c r="P661" i="4" s="1"/>
  <c r="AR632" i="4"/>
  <c r="AT632" i="4"/>
  <c r="AT628" i="4"/>
  <c r="AU628" i="4" s="1"/>
  <c r="AY632" i="4"/>
  <c r="AG628" i="4"/>
  <c r="AK536" i="4"/>
  <c r="AM536" i="4"/>
  <c r="AM538" i="4"/>
  <c r="AK538" i="4"/>
  <c r="AT536" i="4"/>
  <c r="AR536" i="4"/>
  <c r="AT539" i="4"/>
  <c r="AR539" i="4"/>
  <c r="AD541" i="4"/>
  <c r="AG541" i="4" s="1"/>
  <c r="AM540" i="4"/>
  <c r="AN540" i="4" s="1"/>
  <c r="AR541" i="4"/>
  <c r="AT541" i="4"/>
  <c r="AX539" i="4"/>
  <c r="AX525" i="4"/>
  <c r="AR531" i="4"/>
  <c r="AT531" i="4"/>
  <c r="AU518" i="4"/>
  <c r="AZ518" i="4" s="1"/>
  <c r="AT519" i="4"/>
  <c r="AR519" i="4"/>
  <c r="AM528" i="4"/>
  <c r="AN528" i="4" s="1"/>
  <c r="AY528" i="4" s="1"/>
  <c r="AF527" i="4"/>
  <c r="AG527" i="4" s="1"/>
  <c r="AD521" i="4"/>
  <c r="AF521" i="4"/>
  <c r="AT522" i="4"/>
  <c r="AU522" i="4" s="1"/>
  <c r="AN530" i="4"/>
  <c r="AR530" i="4"/>
  <c r="AT530" i="4"/>
  <c r="AT524" i="4"/>
  <c r="AU524" i="4" s="1"/>
  <c r="AN529" i="4"/>
  <c r="AY541" i="4"/>
  <c r="AX638" i="4"/>
  <c r="AX634" i="4"/>
  <c r="AZ526" i="4"/>
  <c r="AZ635" i="4"/>
  <c r="AY521" i="4"/>
  <c r="AD542" i="4"/>
  <c r="AF542" i="4"/>
  <c r="AM630" i="4"/>
  <c r="AK630" i="4"/>
  <c r="AU538" i="4"/>
  <c r="AD633" i="4"/>
  <c r="AF633" i="4"/>
  <c r="AK636" i="4"/>
  <c r="AM636" i="4"/>
  <c r="AG626" i="4"/>
  <c r="AR636" i="4"/>
  <c r="AT636" i="4"/>
  <c r="AD627" i="4"/>
  <c r="AF627" i="4"/>
  <c r="AD529" i="4"/>
  <c r="AF529" i="4"/>
  <c r="AK537" i="4"/>
  <c r="AM537" i="4"/>
  <c r="AM627" i="4"/>
  <c r="AK627" i="4"/>
  <c r="AZ533" i="4"/>
  <c r="AK532" i="4"/>
  <c r="AM532" i="4"/>
  <c r="AT627" i="4"/>
  <c r="AR627" i="4"/>
  <c r="AT534" i="4"/>
  <c r="AR534" i="4"/>
  <c r="AK631" i="4"/>
  <c r="AM631" i="4"/>
  <c r="AD534" i="4"/>
  <c r="AF534" i="4"/>
  <c r="AD532" i="4"/>
  <c r="AF532" i="4"/>
  <c r="AT638" i="4"/>
  <c r="AR638" i="4"/>
  <c r="AD630" i="4"/>
  <c r="AF630" i="4"/>
  <c r="AK534" i="4"/>
  <c r="AM534" i="4"/>
  <c r="AK633" i="4"/>
  <c r="AM633" i="4"/>
  <c r="AD631" i="4"/>
  <c r="AF631" i="4"/>
  <c r="AD538" i="4"/>
  <c r="AF538" i="4"/>
  <c r="AR631" i="4"/>
  <c r="AT631" i="4"/>
  <c r="AG535" i="4"/>
  <c r="AZ625" i="4"/>
  <c r="AR633" i="4"/>
  <c r="AT633" i="4"/>
  <c r="AD623" i="4"/>
  <c r="AF623" i="4"/>
  <c r="AD518" i="4"/>
  <c r="AF518" i="4"/>
  <c r="AD517" i="4"/>
  <c r="AF517" i="4"/>
  <c r="AG624" i="4"/>
  <c r="AK623" i="4"/>
  <c r="AM623" i="4"/>
  <c r="AU540" i="4"/>
  <c r="AY629" i="4"/>
  <c r="AU517" i="4"/>
  <c r="AR542" i="4"/>
  <c r="AT542" i="4"/>
  <c r="AT626" i="4"/>
  <c r="AR626" i="4"/>
  <c r="AN637" i="4"/>
  <c r="T637" i="4" s="1"/>
  <c r="AD537" i="4"/>
  <c r="AF537" i="4"/>
  <c r="AK542" i="4"/>
  <c r="AM542" i="4"/>
  <c r="AK626" i="4"/>
  <c r="AM626" i="4"/>
  <c r="AD636" i="4"/>
  <c r="AF636" i="4"/>
  <c r="AT532" i="4"/>
  <c r="AR532" i="4"/>
  <c r="AY594" i="4"/>
  <c r="AF620" i="4"/>
  <c r="AG620" i="4" s="1"/>
  <c r="AY609" i="4"/>
  <c r="AK600" i="4"/>
  <c r="AM600" i="4"/>
  <c r="AM604" i="4"/>
  <c r="AK604" i="4"/>
  <c r="AT616" i="4"/>
  <c r="AU616" i="4" s="1"/>
  <c r="AM599" i="4"/>
  <c r="AK599" i="4"/>
  <c r="AT590" i="4"/>
  <c r="AU590" i="4" s="1"/>
  <c r="AF600" i="4"/>
  <c r="AG600" i="4" s="1"/>
  <c r="AF513" i="4"/>
  <c r="AG513" i="4" s="1"/>
  <c r="AU510" i="4"/>
  <c r="P677" i="4" s="1"/>
  <c r="AK584" i="4"/>
  <c r="AN584" i="4" s="1"/>
  <c r="AU574" i="4"/>
  <c r="AF572" i="4"/>
  <c r="AD572" i="4"/>
  <c r="AU587" i="4"/>
  <c r="AM574" i="4"/>
  <c r="AK574" i="4"/>
  <c r="AF574" i="4"/>
  <c r="AD574" i="4"/>
  <c r="AT577" i="4"/>
  <c r="AU577" i="4" s="1"/>
  <c r="AR586" i="4"/>
  <c r="AU586" i="4" s="1"/>
  <c r="AZ586" i="4" s="1"/>
  <c r="AM576" i="4"/>
  <c r="AN576" i="4" s="1"/>
  <c r="AR583" i="4"/>
  <c r="AT583" i="4"/>
  <c r="AM580" i="4"/>
  <c r="AN580" i="4" s="1"/>
  <c r="AR580" i="4"/>
  <c r="AU580" i="4" s="1"/>
  <c r="AF569" i="4"/>
  <c r="AG569" i="4" s="1"/>
  <c r="AG561" i="4"/>
  <c r="AX561" i="4" s="1"/>
  <c r="AF568" i="4"/>
  <c r="AG568" i="4" s="1"/>
  <c r="AT569" i="4"/>
  <c r="AU569" i="4" s="1"/>
  <c r="AZ569" i="4" s="1"/>
  <c r="AN556" i="4"/>
  <c r="AR557" i="4"/>
  <c r="AT557" i="4"/>
  <c r="AK567" i="4"/>
  <c r="AN567" i="4" s="1"/>
  <c r="AY567" i="4" s="1"/>
  <c r="AK563" i="4"/>
  <c r="AN563" i="4" s="1"/>
  <c r="AU568" i="4"/>
  <c r="AD567" i="4"/>
  <c r="AG567" i="4" s="1"/>
  <c r="AX567" i="4" s="1"/>
  <c r="AD558" i="4"/>
  <c r="AG558" i="4" s="1"/>
  <c r="AM561" i="4"/>
  <c r="AN561" i="4" s="1"/>
  <c r="AD562" i="4"/>
  <c r="AG562" i="4" s="1"/>
  <c r="AX562" i="4" s="1"/>
  <c r="AD570" i="4"/>
  <c r="AG570" i="4" s="1"/>
  <c r="AX570" i="4" s="1"/>
  <c r="AX611" i="4"/>
  <c r="AX580" i="4"/>
  <c r="AY557" i="4"/>
  <c r="S682" i="4"/>
  <c r="Q682" i="4"/>
  <c r="AX515" i="4"/>
  <c r="AY597" i="4"/>
  <c r="AX584" i="4"/>
  <c r="AR581" i="4"/>
  <c r="AT581" i="4"/>
  <c r="AD523" i="4"/>
  <c r="AF523" i="4"/>
  <c r="AG593" i="4"/>
  <c r="AN527" i="4"/>
  <c r="AK586" i="4"/>
  <c r="AM586" i="4"/>
  <c r="AR579" i="4"/>
  <c r="AT579" i="4"/>
  <c r="AD581" i="4"/>
  <c r="AF581" i="4"/>
  <c r="AY615" i="4"/>
  <c r="AN531" i="4"/>
  <c r="AN589" i="4"/>
  <c r="AD579" i="4"/>
  <c r="AF579" i="4"/>
  <c r="AR513" i="4"/>
  <c r="AT513" i="4"/>
  <c r="AF587" i="4"/>
  <c r="AD587" i="4"/>
  <c r="AM510" i="4"/>
  <c r="AK510" i="4"/>
  <c r="AF597" i="4"/>
  <c r="AD597" i="4"/>
  <c r="AU595" i="4"/>
  <c r="AU523" i="4"/>
  <c r="AT599" i="4"/>
  <c r="AR599" i="4"/>
  <c r="AT575" i="4"/>
  <c r="AR575" i="4"/>
  <c r="AK579" i="4"/>
  <c r="AM579" i="4"/>
  <c r="AT614" i="4"/>
  <c r="AR614" i="4"/>
  <c r="AT514" i="4"/>
  <c r="AR514" i="4"/>
  <c r="AG583" i="4"/>
  <c r="AN602" i="4"/>
  <c r="AF578" i="4"/>
  <c r="AD578" i="4"/>
  <c r="AD510" i="4"/>
  <c r="AF510" i="4"/>
  <c r="AR598" i="4"/>
  <c r="AT598" i="4"/>
  <c r="AN581" i="4"/>
  <c r="AF514" i="4"/>
  <c r="AD514" i="4"/>
  <c r="AK512" i="4"/>
  <c r="AM512" i="4"/>
  <c r="AK605" i="4"/>
  <c r="AM605" i="4"/>
  <c r="AM621" i="4"/>
  <c r="AK621" i="4"/>
  <c r="AN577" i="4"/>
  <c r="AD612" i="4"/>
  <c r="AF612" i="4"/>
  <c r="AT597" i="4"/>
  <c r="AR597" i="4"/>
  <c r="AD590" i="4"/>
  <c r="AF590" i="4"/>
  <c r="AR612" i="4"/>
  <c r="AT612" i="4"/>
  <c r="AR617" i="4"/>
  <c r="AT617" i="4"/>
  <c r="AT582" i="4"/>
  <c r="AR582" i="4"/>
  <c r="AK524" i="4"/>
  <c r="AM524" i="4"/>
  <c r="AZ596" i="4"/>
  <c r="AF619" i="4"/>
  <c r="AD619" i="4"/>
  <c r="AX586" i="4"/>
  <c r="AT515" i="4"/>
  <c r="AR515" i="4"/>
  <c r="AD512" i="4"/>
  <c r="AF512" i="4"/>
  <c r="AF605" i="4"/>
  <c r="AD605" i="4"/>
  <c r="AD621" i="4"/>
  <c r="AF621" i="4"/>
  <c r="AY617" i="4"/>
  <c r="AK614" i="4"/>
  <c r="AM614" i="4"/>
  <c r="AR601" i="4"/>
  <c r="AT601" i="4"/>
  <c r="AT512" i="4"/>
  <c r="AR512" i="4"/>
  <c r="AT605" i="4"/>
  <c r="AR605" i="4"/>
  <c r="AK585" i="4"/>
  <c r="AM585" i="4"/>
  <c r="AR621" i="4"/>
  <c r="AT621" i="4"/>
  <c r="AK582" i="4"/>
  <c r="AM582" i="4"/>
  <c r="AR602" i="4"/>
  <c r="AT602" i="4"/>
  <c r="AK573" i="4"/>
  <c r="AM573" i="4"/>
  <c r="AK601" i="4"/>
  <c r="AM601" i="4"/>
  <c r="AD595" i="4"/>
  <c r="AF595" i="4"/>
  <c r="AD585" i="4"/>
  <c r="AF585" i="4"/>
  <c r="AF607" i="4"/>
  <c r="AD607" i="4"/>
  <c r="AD582" i="4"/>
  <c r="AF582" i="4"/>
  <c r="AK522" i="4"/>
  <c r="AM522" i="4"/>
  <c r="AK565" i="4"/>
  <c r="AM565" i="4"/>
  <c r="AN569" i="4"/>
  <c r="AY598" i="4"/>
  <c r="AM595" i="4"/>
  <c r="AK595" i="4"/>
  <c r="AR585" i="4"/>
  <c r="AT585" i="4"/>
  <c r="AR607" i="4"/>
  <c r="AT607" i="4"/>
  <c r="AN620" i="4"/>
  <c r="AM618" i="4"/>
  <c r="AK618" i="4"/>
  <c r="AG592" i="4"/>
  <c r="AN607" i="4"/>
  <c r="AF565" i="4"/>
  <c r="AD565" i="4"/>
  <c r="AM611" i="4"/>
  <c r="AK611" i="4"/>
  <c r="AD573" i="4"/>
  <c r="AF573" i="4"/>
  <c r="AY513" i="4"/>
  <c r="T680" i="4"/>
  <c r="AM610" i="4"/>
  <c r="AK610" i="4"/>
  <c r="AD591" i="4"/>
  <c r="AF591" i="4"/>
  <c r="AK606" i="4"/>
  <c r="AM606" i="4"/>
  <c r="AY612" i="4"/>
  <c r="AK575" i="4"/>
  <c r="AM575" i="4"/>
  <c r="AR565" i="4"/>
  <c r="AT565" i="4"/>
  <c r="AU572" i="4"/>
  <c r="AG575" i="4"/>
  <c r="AR573" i="4"/>
  <c r="AT573" i="4"/>
  <c r="AF610" i="4"/>
  <c r="AD610" i="4"/>
  <c r="AD618" i="4"/>
  <c r="AF618" i="4"/>
  <c r="AR619" i="4"/>
  <c r="AT619" i="4"/>
  <c r="AF589" i="4"/>
  <c r="AD589" i="4"/>
  <c r="AF606" i="4"/>
  <c r="AD606" i="4"/>
  <c r="AK593" i="4"/>
  <c r="AM593" i="4"/>
  <c r="AN603" i="4"/>
  <c r="AN590" i="4"/>
  <c r="AU618" i="4"/>
  <c r="AG522" i="4"/>
  <c r="AR606" i="4"/>
  <c r="AT606" i="4"/>
  <c r="AK523" i="4"/>
  <c r="AM523" i="4"/>
  <c r="AD588" i="4"/>
  <c r="AF588" i="4"/>
  <c r="AN560" i="4"/>
  <c r="AY560" i="4" s="1"/>
  <c r="AK562" i="4"/>
  <c r="AN562" i="4" s="1"/>
  <c r="AD556" i="4"/>
  <c r="AG556" i="4" s="1"/>
  <c r="AG571" i="4"/>
  <c r="AX571" i="4" s="1"/>
  <c r="AZ564" i="4"/>
  <c r="AF560" i="4"/>
  <c r="AD560" i="4"/>
  <c r="AU558" i="4"/>
  <c r="AM566" i="4"/>
  <c r="AK566" i="4"/>
  <c r="AU570" i="4"/>
  <c r="AT560" i="4"/>
  <c r="AR560" i="4"/>
  <c r="AT556" i="4"/>
  <c r="AR556" i="4"/>
  <c r="AT563" i="4"/>
  <c r="AR563" i="4"/>
  <c r="AM571" i="4"/>
  <c r="AK571" i="4"/>
  <c r="AG563" i="4"/>
  <c r="AM558" i="4"/>
  <c r="AK558" i="4"/>
  <c r="AU566" i="4"/>
  <c r="AT571" i="4"/>
  <c r="AR571" i="4"/>
  <c r="AT561" i="4"/>
  <c r="AR561" i="4"/>
  <c r="N637" i="4" l="1"/>
  <c r="Q637" i="4" s="1"/>
  <c r="P39" i="4"/>
  <c r="O109" i="4"/>
  <c r="AY35" i="4"/>
  <c r="T35" i="4"/>
  <c r="N109" i="4"/>
  <c r="Q109" i="4" s="1"/>
  <c r="S109" i="4"/>
  <c r="O35" i="4"/>
  <c r="U35" i="4" s="1"/>
  <c r="O637" i="4"/>
  <c r="R637" i="4" s="1"/>
  <c r="T520" i="4"/>
  <c r="T109" i="4"/>
  <c r="O520" i="4"/>
  <c r="U520" i="4" s="1"/>
  <c r="T568" i="4"/>
  <c r="P628" i="4"/>
  <c r="T649" i="4"/>
  <c r="O649" i="4"/>
  <c r="O27" i="4"/>
  <c r="R27" i="4" s="1"/>
  <c r="N643" i="4"/>
  <c r="Q643" i="4" s="1"/>
  <c r="P642" i="4"/>
  <c r="P646" i="4"/>
  <c r="AX531" i="4"/>
  <c r="AX540" i="4"/>
  <c r="T27" i="4"/>
  <c r="S643" i="4"/>
  <c r="AY635" i="4"/>
  <c r="O652" i="4"/>
  <c r="T652" i="4"/>
  <c r="S32" i="4"/>
  <c r="P25" i="4"/>
  <c r="AY535" i="4"/>
  <c r="AX637" i="4"/>
  <c r="S646" i="4"/>
  <c r="N646" i="4"/>
  <c r="Q646" i="4" s="1"/>
  <c r="AX536" i="4"/>
  <c r="S652" i="4"/>
  <c r="N652" i="4"/>
  <c r="Q652" i="4" s="1"/>
  <c r="O661" i="4"/>
  <c r="T661" i="4"/>
  <c r="S27" i="4"/>
  <c r="N27" i="4"/>
  <c r="Q27" i="4" s="1"/>
  <c r="N24" i="4"/>
  <c r="Q24" i="4" s="1"/>
  <c r="O646" i="4"/>
  <c r="T646" i="4"/>
  <c r="AX615" i="4"/>
  <c r="S678" i="4"/>
  <c r="N678" i="4"/>
  <c r="Q678" i="4" s="1"/>
  <c r="N683" i="4"/>
  <c r="Q683" i="4" s="1"/>
  <c r="T683" i="4"/>
  <c r="O683" i="4"/>
  <c r="R683" i="4" s="1"/>
  <c r="S680" i="4"/>
  <c r="N680" i="4"/>
  <c r="Q680" i="4" s="1"/>
  <c r="S608" i="4"/>
  <c r="N608" i="4"/>
  <c r="Q608" i="4" s="1"/>
  <c r="AZ613" i="4"/>
  <c r="P678" i="4"/>
  <c r="AX609" i="4"/>
  <c r="AZ593" i="4"/>
  <c r="AY613" i="4"/>
  <c r="AZ604" i="4"/>
  <c r="N604" i="4"/>
  <c r="Q604" i="4" s="1"/>
  <c r="AZ29" i="4"/>
  <c r="S683" i="4"/>
  <c r="AY592" i="4"/>
  <c r="AY525" i="4"/>
  <c r="AZ28" i="4"/>
  <c r="AX564" i="4"/>
  <c r="AX516" i="4"/>
  <c r="AZ630" i="4"/>
  <c r="AU515" i="4"/>
  <c r="P682" i="4" s="1"/>
  <c r="AY588" i="4"/>
  <c r="O26" i="4"/>
  <c r="U26" i="4" s="1"/>
  <c r="AY26" i="4"/>
  <c r="AX24" i="4"/>
  <c r="AY28" i="4"/>
  <c r="P27" i="4"/>
  <c r="AY572" i="4"/>
  <c r="AX601" i="4"/>
  <c r="T26" i="4"/>
  <c r="AZ562" i="4"/>
  <c r="S637" i="4"/>
  <c r="AX608" i="4"/>
  <c r="AX568" i="4"/>
  <c r="AY596" i="4"/>
  <c r="AZ521" i="4"/>
  <c r="AZ608" i="4"/>
  <c r="AY634" i="4"/>
  <c r="AX604" i="4"/>
  <c r="AX526" i="4"/>
  <c r="AZ584" i="4"/>
  <c r="AZ535" i="4"/>
  <c r="AZ40" i="4"/>
  <c r="AZ226" i="4"/>
  <c r="AX566" i="4"/>
  <c r="T596" i="4"/>
  <c r="P40" i="4"/>
  <c r="T25" i="4"/>
  <c r="S40" i="4"/>
  <c r="AY42" i="4"/>
  <c r="P32" i="4"/>
  <c r="S25" i="4"/>
  <c r="N25" i="4"/>
  <c r="Q25" i="4" s="1"/>
  <c r="T41" i="4"/>
  <c r="AY25" i="4"/>
  <c r="AX45" i="4"/>
  <c r="P109" i="4"/>
  <c r="AZ118" i="4"/>
  <c r="O41" i="4"/>
  <c r="U41" i="4" s="1"/>
  <c r="AX28" i="4"/>
  <c r="AY40" i="4"/>
  <c r="U32" i="4"/>
  <c r="P108" i="4"/>
  <c r="AZ122" i="4"/>
  <c r="AX29" i="4"/>
  <c r="AZ114" i="4"/>
  <c r="N108" i="4"/>
  <c r="Q108" i="4" s="1"/>
  <c r="AX122" i="4"/>
  <c r="S108" i="4"/>
  <c r="R39" i="4"/>
  <c r="U39" i="4"/>
  <c r="AY114" i="4"/>
  <c r="R25" i="4"/>
  <c r="U25" i="4"/>
  <c r="AY45" i="4"/>
  <c r="O40" i="4"/>
  <c r="T40" i="4"/>
  <c r="AY27" i="4"/>
  <c r="AX114" i="4"/>
  <c r="AX36" i="4"/>
  <c r="N41" i="4"/>
  <c r="Q41" i="4" s="1"/>
  <c r="S41" i="4"/>
  <c r="AX109" i="4"/>
  <c r="AZ27" i="4"/>
  <c r="AZ620" i="4"/>
  <c r="AY568" i="4"/>
  <c r="AY570" i="4"/>
  <c r="AY517" i="4"/>
  <c r="AZ629" i="4"/>
  <c r="AY539" i="4"/>
  <c r="AZ578" i="4"/>
  <c r="AX511" i="4"/>
  <c r="AY519" i="4"/>
  <c r="AZ524" i="4"/>
  <c r="AY564" i="4"/>
  <c r="AY619" i="4"/>
  <c r="AX622" i="4"/>
  <c r="T678" i="4"/>
  <c r="AY511" i="4"/>
  <c r="AX594" i="4"/>
  <c r="AZ623" i="4"/>
  <c r="AN536" i="4"/>
  <c r="AZ576" i="4"/>
  <c r="AY518" i="4"/>
  <c r="AY520" i="4"/>
  <c r="AX635" i="4"/>
  <c r="AZ611" i="4"/>
  <c r="AY622" i="4"/>
  <c r="AZ527" i="4"/>
  <c r="T682" i="4"/>
  <c r="AX632" i="4"/>
  <c r="AX530" i="4"/>
  <c r="AZ592" i="4"/>
  <c r="AX524" i="4"/>
  <c r="AZ567" i="4"/>
  <c r="AY563" i="4"/>
  <c r="AX616" i="4"/>
  <c r="AX596" i="4"/>
  <c r="S601" i="4"/>
  <c r="AY576" i="4"/>
  <c r="AX527" i="4"/>
  <c r="AU632" i="4"/>
  <c r="AZ632" i="4" s="1"/>
  <c r="AZ510" i="4"/>
  <c r="AZ537" i="4"/>
  <c r="AN604" i="4"/>
  <c r="AZ637" i="4"/>
  <c r="AY578" i="4"/>
  <c r="O583" i="4"/>
  <c r="T583" i="4"/>
  <c r="AU626" i="4"/>
  <c r="P608" i="4" s="1"/>
  <c r="AX598" i="4"/>
  <c r="AX617" i="4"/>
  <c r="AX558" i="4"/>
  <c r="AZ580" i="4"/>
  <c r="AU579" i="4"/>
  <c r="AZ579" i="4" s="1"/>
  <c r="AX533" i="4"/>
  <c r="AG517" i="4"/>
  <c r="AU561" i="4"/>
  <c r="AY556" i="4"/>
  <c r="AZ609" i="4"/>
  <c r="P683" i="4"/>
  <c r="AX602" i="4"/>
  <c r="AY624" i="4"/>
  <c r="AY530" i="4"/>
  <c r="AY516" i="4"/>
  <c r="AG538" i="4"/>
  <c r="N540" i="4" s="1"/>
  <c r="Q540" i="4" s="1"/>
  <c r="AY533" i="4"/>
  <c r="AY587" i="4"/>
  <c r="AY529" i="4"/>
  <c r="AU512" i="4"/>
  <c r="P679" i="4" s="1"/>
  <c r="AZ522" i="4"/>
  <c r="AZ568" i="4"/>
  <c r="AU581" i="4"/>
  <c r="P586" i="4" s="1"/>
  <c r="AG572" i="4"/>
  <c r="S588" i="4" s="1"/>
  <c r="O568" i="4"/>
  <c r="U568" i="4" s="1"/>
  <c r="AG589" i="4"/>
  <c r="AU541" i="4"/>
  <c r="AN599" i="4"/>
  <c r="T604" i="4" s="1"/>
  <c r="AY625" i="4"/>
  <c r="AN566" i="4"/>
  <c r="AY566" i="4" s="1"/>
  <c r="AG588" i="4"/>
  <c r="AU575" i="4"/>
  <c r="AZ575" i="4" s="1"/>
  <c r="AU532" i="4"/>
  <c r="AU636" i="4"/>
  <c r="AG542" i="4"/>
  <c r="N541" i="4" s="1"/>
  <c r="Q541" i="4" s="1"/>
  <c r="AU519" i="4"/>
  <c r="AU638" i="4"/>
  <c r="AU534" i="4"/>
  <c r="AZ529" i="4"/>
  <c r="AU536" i="4"/>
  <c r="AN574" i="4"/>
  <c r="AY574" i="4" s="1"/>
  <c r="AG605" i="4"/>
  <c r="N605" i="4" s="1"/>
  <c r="Q605" i="4" s="1"/>
  <c r="AN538" i="4"/>
  <c r="O540" i="4" s="1"/>
  <c r="R540" i="4" s="1"/>
  <c r="AN526" i="4"/>
  <c r="T536" i="4" s="1"/>
  <c r="AZ634" i="4"/>
  <c r="AU633" i="4"/>
  <c r="P633" i="4" s="1"/>
  <c r="AZ628" i="4"/>
  <c r="AY628" i="4"/>
  <c r="U637" i="4"/>
  <c r="AX628" i="4"/>
  <c r="AG623" i="4"/>
  <c r="AX623" i="4" s="1"/>
  <c r="AN630" i="4"/>
  <c r="AN627" i="4"/>
  <c r="AU539" i="4"/>
  <c r="AN537" i="4"/>
  <c r="AX541" i="4"/>
  <c r="AY540" i="4"/>
  <c r="AN534" i="4"/>
  <c r="AZ525" i="4"/>
  <c r="AU531" i="4"/>
  <c r="AG521" i="4"/>
  <c r="AU530" i="4"/>
  <c r="AZ530" i="4" s="1"/>
  <c r="AG523" i="4"/>
  <c r="AX523" i="4" s="1"/>
  <c r="AG529" i="4"/>
  <c r="AG532" i="4"/>
  <c r="AN626" i="4"/>
  <c r="O608" i="4" s="1"/>
  <c r="O642" i="4"/>
  <c r="AY637" i="4"/>
  <c r="T642" i="4"/>
  <c r="AN633" i="4"/>
  <c r="T633" i="4" s="1"/>
  <c r="AN636" i="4"/>
  <c r="T640" i="4" s="1"/>
  <c r="AZ540" i="4"/>
  <c r="AG518" i="4"/>
  <c r="AU631" i="4"/>
  <c r="P630" i="4" s="1"/>
  <c r="T643" i="4"/>
  <c r="O643" i="4"/>
  <c r="AY638" i="4"/>
  <c r="AN542" i="4"/>
  <c r="O541" i="4" s="1"/>
  <c r="R541" i="4" s="1"/>
  <c r="AG633" i="4"/>
  <c r="AN623" i="4"/>
  <c r="AG631" i="4"/>
  <c r="S634" i="4" s="1"/>
  <c r="AG537" i="4"/>
  <c r="AU542" i="4"/>
  <c r="AG630" i="4"/>
  <c r="N642" i="4" s="1"/>
  <c r="Q642" i="4" s="1"/>
  <c r="AN631" i="4"/>
  <c r="AZ538" i="4"/>
  <c r="AN532" i="4"/>
  <c r="O539" i="4" s="1"/>
  <c r="R539" i="4" s="1"/>
  <c r="AZ517" i="4"/>
  <c r="AX624" i="4"/>
  <c r="AG636" i="4"/>
  <c r="N640" i="4" s="1"/>
  <c r="Q640" i="4" s="1"/>
  <c r="AX535" i="4"/>
  <c r="AG534" i="4"/>
  <c r="AU627" i="4"/>
  <c r="P635" i="4" s="1"/>
  <c r="AG627" i="4"/>
  <c r="N614" i="4" s="1"/>
  <c r="Q614" i="4" s="1"/>
  <c r="AX626" i="4"/>
  <c r="AZ616" i="4"/>
  <c r="AZ590" i="4"/>
  <c r="AX620" i="4"/>
  <c r="AU619" i="4"/>
  <c r="P625" i="4" s="1"/>
  <c r="AN618" i="4"/>
  <c r="AY618" i="4" s="1"/>
  <c r="AG619" i="4"/>
  <c r="AX600" i="4"/>
  <c r="AN610" i="4"/>
  <c r="AU599" i="4"/>
  <c r="P604" i="4" s="1"/>
  <c r="AN600" i="4"/>
  <c r="AU598" i="4"/>
  <c r="AG606" i="4"/>
  <c r="AG612" i="4"/>
  <c r="AX612" i="4" s="1"/>
  <c r="AN611" i="4"/>
  <c r="AY611" i="4" s="1"/>
  <c r="AN595" i="4"/>
  <c r="AG607" i="4"/>
  <c r="AG590" i="4"/>
  <c r="AN593" i="4"/>
  <c r="T598" i="4" s="1"/>
  <c r="AX513" i="4"/>
  <c r="U681" i="4"/>
  <c r="AG514" i="4"/>
  <c r="AU514" i="4"/>
  <c r="AZ514" i="4" s="1"/>
  <c r="AY515" i="4"/>
  <c r="AG512" i="4"/>
  <c r="N535" i="4" s="1"/>
  <c r="Q535" i="4" s="1"/>
  <c r="AN510" i="4"/>
  <c r="AG574" i="4"/>
  <c r="AZ574" i="4"/>
  <c r="AZ577" i="4"/>
  <c r="AZ587" i="4"/>
  <c r="AU583" i="4"/>
  <c r="P588" i="4" s="1"/>
  <c r="AY584" i="4"/>
  <c r="AY580" i="4"/>
  <c r="AG579" i="4"/>
  <c r="AX579" i="4" s="1"/>
  <c r="AG578" i="4"/>
  <c r="AG587" i="4"/>
  <c r="AX587" i="4" s="1"/>
  <c r="AG581" i="4"/>
  <c r="AN586" i="4"/>
  <c r="O586" i="4" s="1"/>
  <c r="AY583" i="4"/>
  <c r="AG573" i="4"/>
  <c r="AX573" i="4" s="1"/>
  <c r="AX569" i="4"/>
  <c r="P574" i="4"/>
  <c r="AY562" i="4"/>
  <c r="AU557" i="4"/>
  <c r="AY561" i="4"/>
  <c r="N576" i="4"/>
  <c r="Q576" i="4" s="1"/>
  <c r="S576" i="4"/>
  <c r="N580" i="4"/>
  <c r="Q580" i="4" s="1"/>
  <c r="S580" i="4"/>
  <c r="AX575" i="4"/>
  <c r="AG610" i="4"/>
  <c r="AZ572" i="4"/>
  <c r="AY607" i="4"/>
  <c r="AU607" i="4"/>
  <c r="P591" i="4" s="1"/>
  <c r="AY569" i="4"/>
  <c r="AG585" i="4"/>
  <c r="AN601" i="4"/>
  <c r="AU621" i="4"/>
  <c r="P627" i="4" s="1"/>
  <c r="N536" i="4"/>
  <c r="Q536" i="4" s="1"/>
  <c r="AX557" i="4"/>
  <c r="S536" i="4"/>
  <c r="AN605" i="4"/>
  <c r="O594" i="4" s="1"/>
  <c r="AG510" i="4"/>
  <c r="N677" i="4" s="1"/>
  <c r="AG597" i="4"/>
  <c r="S603" i="4" s="1"/>
  <c r="AU565" i="4"/>
  <c r="AU585" i="4"/>
  <c r="AN565" i="4"/>
  <c r="AG595" i="4"/>
  <c r="N601" i="4" s="1"/>
  <c r="Q601" i="4" s="1"/>
  <c r="AN585" i="4"/>
  <c r="T572" i="4" s="1"/>
  <c r="AU601" i="4"/>
  <c r="P600" i="4" s="1"/>
  <c r="AU597" i="4"/>
  <c r="AN512" i="4"/>
  <c r="O679" i="4" s="1"/>
  <c r="AN579" i="4"/>
  <c r="AY527" i="4"/>
  <c r="AX522" i="4"/>
  <c r="AU605" i="4"/>
  <c r="AY602" i="4"/>
  <c r="O607" i="4"/>
  <c r="T607" i="4"/>
  <c r="AN575" i="4"/>
  <c r="AN614" i="4"/>
  <c r="AX583" i="4"/>
  <c r="AN524" i="4"/>
  <c r="AZ615" i="4"/>
  <c r="AU606" i="4"/>
  <c r="P616" i="4" s="1"/>
  <c r="AN573" i="4"/>
  <c r="T573" i="4" s="1"/>
  <c r="AZ618" i="4"/>
  <c r="AG565" i="4"/>
  <c r="AG582" i="4"/>
  <c r="S582" i="4" s="1"/>
  <c r="AU602" i="4"/>
  <c r="AU582" i="4"/>
  <c r="P596" i="4" s="1"/>
  <c r="AU513" i="4"/>
  <c r="U682" i="4"/>
  <c r="R682" i="4"/>
  <c r="AX593" i="4"/>
  <c r="AY590" i="4"/>
  <c r="U680" i="4"/>
  <c r="R680" i="4"/>
  <c r="AZ523" i="4"/>
  <c r="AY577" i="4"/>
  <c r="T586" i="4"/>
  <c r="AY581" i="4"/>
  <c r="AZ595" i="4"/>
  <c r="AG618" i="4"/>
  <c r="S620" i="4" s="1"/>
  <c r="AN606" i="4"/>
  <c r="AG621" i="4"/>
  <c r="AU617" i="4"/>
  <c r="P620" i="4" s="1"/>
  <c r="AN621" i="4"/>
  <c r="T621" i="4" s="1"/>
  <c r="AU614" i="4"/>
  <c r="AY603" i="4"/>
  <c r="T608" i="4"/>
  <c r="AU573" i="4"/>
  <c r="P573" i="4" s="1"/>
  <c r="T625" i="4"/>
  <c r="AY620" i="4"/>
  <c r="AN522" i="4"/>
  <c r="AN582" i="4"/>
  <c r="O582" i="4" s="1"/>
  <c r="AY589" i="4"/>
  <c r="AX592" i="4"/>
  <c r="AN523" i="4"/>
  <c r="AG591" i="4"/>
  <c r="S604" i="4" s="1"/>
  <c r="AU612" i="4"/>
  <c r="AY531" i="4"/>
  <c r="AU556" i="4"/>
  <c r="AX556" i="4"/>
  <c r="S535" i="4"/>
  <c r="AU571" i="4"/>
  <c r="AZ571" i="4" s="1"/>
  <c r="AN558" i="4"/>
  <c r="AZ566" i="4"/>
  <c r="AU563" i="4"/>
  <c r="AZ558" i="4"/>
  <c r="P537" i="4"/>
  <c r="AX563" i="4"/>
  <c r="AG560" i="4"/>
  <c r="AU560" i="4"/>
  <c r="P577" i="4" s="1"/>
  <c r="AN571" i="4"/>
  <c r="AZ570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S631" i="4" l="1"/>
  <c r="R520" i="4"/>
  <c r="N610" i="4"/>
  <c r="Q610" i="4" s="1"/>
  <c r="O618" i="4"/>
  <c r="R618" i="4" s="1"/>
  <c r="S606" i="4"/>
  <c r="P621" i="4"/>
  <c r="N582" i="4"/>
  <c r="Q582" i="4" s="1"/>
  <c r="P575" i="4"/>
  <c r="T574" i="4"/>
  <c r="S630" i="4"/>
  <c r="S568" i="4"/>
  <c r="R35" i="4"/>
  <c r="O621" i="4"/>
  <c r="O574" i="4"/>
  <c r="R574" i="4" s="1"/>
  <c r="S591" i="4"/>
  <c r="T582" i="4"/>
  <c r="P583" i="4"/>
  <c r="N631" i="4"/>
  <c r="Q631" i="4" s="1"/>
  <c r="N618" i="4"/>
  <c r="Q618" i="4" s="1"/>
  <c r="S605" i="4"/>
  <c r="S618" i="4"/>
  <c r="N630" i="4"/>
  <c r="Q630" i="4" s="1"/>
  <c r="R109" i="4"/>
  <c r="U109" i="4"/>
  <c r="S597" i="4"/>
  <c r="N597" i="4"/>
  <c r="Q597" i="4" s="1"/>
  <c r="T618" i="4"/>
  <c r="O630" i="4"/>
  <c r="U630" i="4" s="1"/>
  <c r="T614" i="4"/>
  <c r="N579" i="4"/>
  <c r="Q579" i="4" s="1"/>
  <c r="O612" i="4"/>
  <c r="R612" i="4" s="1"/>
  <c r="O624" i="4"/>
  <c r="R624" i="4" s="1"/>
  <c r="N574" i="4"/>
  <c r="Q574" i="4" s="1"/>
  <c r="P541" i="4"/>
  <c r="P618" i="4"/>
  <c r="P579" i="4"/>
  <c r="O589" i="4"/>
  <c r="R589" i="4" s="1"/>
  <c r="P599" i="4"/>
  <c r="T577" i="4"/>
  <c r="O537" i="4"/>
  <c r="U537" i="4" s="1"/>
  <c r="S575" i="4"/>
  <c r="O614" i="4"/>
  <c r="R614" i="4" s="1"/>
  <c r="O595" i="4"/>
  <c r="R595" i="4" s="1"/>
  <c r="P639" i="4"/>
  <c r="S540" i="4"/>
  <c r="O572" i="4"/>
  <c r="R572" i="4" s="1"/>
  <c r="S619" i="4"/>
  <c r="P614" i="4"/>
  <c r="T594" i="4"/>
  <c r="T595" i="4"/>
  <c r="O593" i="4"/>
  <c r="R593" i="4" s="1"/>
  <c r="S574" i="4"/>
  <c r="N634" i="4"/>
  <c r="Q634" i="4" s="1"/>
  <c r="T539" i="4"/>
  <c r="P623" i="4"/>
  <c r="N588" i="4"/>
  <c r="Q588" i="4" s="1"/>
  <c r="S541" i="4"/>
  <c r="S621" i="4"/>
  <c r="N620" i="4"/>
  <c r="Q620" i="4" s="1"/>
  <c r="T541" i="4"/>
  <c r="T599" i="4"/>
  <c r="O599" i="4"/>
  <c r="N572" i="4"/>
  <c r="Q572" i="4" s="1"/>
  <c r="T540" i="4"/>
  <c r="P609" i="4"/>
  <c r="AX607" i="4"/>
  <c r="N591" i="4"/>
  <c r="Q591" i="4" s="1"/>
  <c r="N621" i="4"/>
  <c r="Q621" i="4" s="1"/>
  <c r="S573" i="4"/>
  <c r="P595" i="4"/>
  <c r="T600" i="4"/>
  <c r="O629" i="4"/>
  <c r="U629" i="4" s="1"/>
  <c r="S572" i="4"/>
  <c r="P601" i="4"/>
  <c r="P615" i="4"/>
  <c r="S595" i="4"/>
  <c r="S598" i="4"/>
  <c r="N598" i="4"/>
  <c r="Q598" i="4" s="1"/>
  <c r="T612" i="4"/>
  <c r="P592" i="4"/>
  <c r="N603" i="4"/>
  <c r="Q603" i="4" s="1"/>
  <c r="S585" i="4"/>
  <c r="N627" i="4"/>
  <c r="Q627" i="4" s="1"/>
  <c r="O585" i="4"/>
  <c r="O601" i="4"/>
  <c r="U601" i="4" s="1"/>
  <c r="N625" i="4"/>
  <c r="Q625" i="4" s="1"/>
  <c r="N613" i="4"/>
  <c r="Q613" i="4" s="1"/>
  <c r="S629" i="4"/>
  <c r="T629" i="4"/>
  <c r="N568" i="4"/>
  <c r="Q568" i="4" s="1"/>
  <c r="N629" i="4"/>
  <c r="Q629" i="4" s="1"/>
  <c r="S633" i="4"/>
  <c r="S622" i="4"/>
  <c r="O596" i="4"/>
  <c r="U596" i="4" s="1"/>
  <c r="N571" i="4"/>
  <c r="Q571" i="4" s="1"/>
  <c r="P585" i="4"/>
  <c r="P594" i="4"/>
  <c r="O577" i="4"/>
  <c r="R577" i="4" s="1"/>
  <c r="T585" i="4"/>
  <c r="N622" i="4"/>
  <c r="Q622" i="4" s="1"/>
  <c r="N633" i="4"/>
  <c r="Q633" i="4" s="1"/>
  <c r="P613" i="4"/>
  <c r="O627" i="4"/>
  <c r="U627" i="4" s="1"/>
  <c r="O633" i="4"/>
  <c r="U633" i="4" s="1"/>
  <c r="S537" i="4"/>
  <c r="U614" i="4"/>
  <c r="T601" i="4"/>
  <c r="P582" i="4"/>
  <c r="N607" i="4"/>
  <c r="Q607" i="4" s="1"/>
  <c r="U27" i="4"/>
  <c r="AX578" i="4"/>
  <c r="N585" i="4"/>
  <c r="Q585" i="4" s="1"/>
  <c r="O640" i="4"/>
  <c r="U640" i="4" s="1"/>
  <c r="O622" i="4"/>
  <c r="T622" i="4"/>
  <c r="O592" i="4"/>
  <c r="U592" i="4" s="1"/>
  <c r="O602" i="4"/>
  <c r="T602" i="4"/>
  <c r="S640" i="4"/>
  <c r="S614" i="4"/>
  <c r="S625" i="4"/>
  <c r="T624" i="4"/>
  <c r="N606" i="4"/>
  <c r="Q606" i="4" s="1"/>
  <c r="O581" i="4"/>
  <c r="T589" i="4"/>
  <c r="P603" i="4"/>
  <c r="P605" i="4"/>
  <c r="P624" i="4"/>
  <c r="O632" i="4"/>
  <c r="R632" i="4" s="1"/>
  <c r="T634" i="4"/>
  <c r="O634" i="4"/>
  <c r="T581" i="4"/>
  <c r="P589" i="4"/>
  <c r="P571" i="4"/>
  <c r="T592" i="4"/>
  <c r="P540" i="4"/>
  <c r="P634" i="4"/>
  <c r="S571" i="4"/>
  <c r="P581" i="4"/>
  <c r="T597" i="4"/>
  <c r="P597" i="4"/>
  <c r="S581" i="4"/>
  <c r="S624" i="4"/>
  <c r="N619" i="4"/>
  <c r="Q619" i="4" s="1"/>
  <c r="S607" i="4"/>
  <c r="O625" i="4"/>
  <c r="R625" i="4" s="1"/>
  <c r="N581" i="4"/>
  <c r="Q581" i="4" s="1"/>
  <c r="O597" i="4"/>
  <c r="R597" i="4" s="1"/>
  <c r="R621" i="4"/>
  <c r="U621" i="4"/>
  <c r="O536" i="4"/>
  <c r="O591" i="4"/>
  <c r="U591" i="4" s="1"/>
  <c r="T603" i="4"/>
  <c r="O603" i="4"/>
  <c r="AX606" i="4"/>
  <c r="S616" i="4"/>
  <c r="N616" i="4"/>
  <c r="Q616" i="4" s="1"/>
  <c r="S627" i="4"/>
  <c r="P593" i="4"/>
  <c r="U646" i="4"/>
  <c r="R646" i="4"/>
  <c r="U649" i="4"/>
  <c r="R649" i="4"/>
  <c r="N586" i="4"/>
  <c r="Q586" i="4" s="1"/>
  <c r="S644" i="4"/>
  <c r="N644" i="4"/>
  <c r="Q644" i="4" s="1"/>
  <c r="S520" i="4"/>
  <c r="P643" i="4"/>
  <c r="P649" i="4"/>
  <c r="S594" i="4"/>
  <c r="S642" i="4"/>
  <c r="P629" i="4"/>
  <c r="O613" i="4"/>
  <c r="R613" i="4" s="1"/>
  <c r="T535" i="4"/>
  <c r="N609" i="4"/>
  <c r="Q609" i="4" s="1"/>
  <c r="T644" i="4"/>
  <c r="O644" i="4"/>
  <c r="AY538" i="4"/>
  <c r="N577" i="4"/>
  <c r="Q577" i="4" s="1"/>
  <c r="N589" i="4"/>
  <c r="Q589" i="4" s="1"/>
  <c r="S589" i="4"/>
  <c r="O573" i="4"/>
  <c r="U573" i="4" s="1"/>
  <c r="T630" i="4"/>
  <c r="T588" i="4"/>
  <c r="P641" i="4"/>
  <c r="P658" i="4"/>
  <c r="T609" i="4"/>
  <c r="O620" i="4"/>
  <c r="T620" i="4"/>
  <c r="S599" i="4"/>
  <c r="P572" i="4"/>
  <c r="T639" i="4"/>
  <c r="O535" i="4"/>
  <c r="O575" i="4"/>
  <c r="U661" i="4"/>
  <c r="R661" i="4"/>
  <c r="T593" i="4"/>
  <c r="R652" i="4"/>
  <c r="U652" i="4"/>
  <c r="AX532" i="4"/>
  <c r="T615" i="4"/>
  <c r="O635" i="4"/>
  <c r="U635" i="4" s="1"/>
  <c r="T575" i="4"/>
  <c r="O639" i="4"/>
  <c r="R639" i="4" s="1"/>
  <c r="P598" i="4"/>
  <c r="T627" i="4"/>
  <c r="S613" i="4"/>
  <c r="N573" i="4"/>
  <c r="Q573" i="4" s="1"/>
  <c r="T658" i="4"/>
  <c r="O658" i="4"/>
  <c r="N599" i="4"/>
  <c r="Q599" i="4" s="1"/>
  <c r="AZ556" i="4"/>
  <c r="S658" i="4"/>
  <c r="N658" i="4"/>
  <c r="Q658" i="4" s="1"/>
  <c r="AZ532" i="4"/>
  <c r="P520" i="4"/>
  <c r="AZ626" i="4"/>
  <c r="P640" i="4"/>
  <c r="N639" i="4"/>
  <c r="Q639" i="4" s="1"/>
  <c r="S639" i="4"/>
  <c r="T617" i="4"/>
  <c r="O617" i="4"/>
  <c r="N575" i="4"/>
  <c r="Q575" i="4" s="1"/>
  <c r="N520" i="4"/>
  <c r="Q520" i="4" s="1"/>
  <c r="AZ633" i="4"/>
  <c r="P644" i="4"/>
  <c r="S593" i="4"/>
  <c r="U618" i="4"/>
  <c r="S609" i="4"/>
  <c r="T613" i="4"/>
  <c r="O588" i="4"/>
  <c r="N537" i="4"/>
  <c r="Q537" i="4" s="1"/>
  <c r="AY510" i="4"/>
  <c r="O677" i="4"/>
  <c r="R677" i="4" s="1"/>
  <c r="S679" i="4"/>
  <c r="N679" i="4"/>
  <c r="Q679" i="4" s="1"/>
  <c r="S681" i="4"/>
  <c r="N681" i="4"/>
  <c r="Q681" i="4" s="1"/>
  <c r="U683" i="4"/>
  <c r="S577" i="4"/>
  <c r="AZ515" i="4"/>
  <c r="AZ561" i="4"/>
  <c r="AX588" i="4"/>
  <c r="N594" i="4"/>
  <c r="Q594" i="4" s="1"/>
  <c r="R26" i="4"/>
  <c r="AX538" i="4"/>
  <c r="AY593" i="4"/>
  <c r="AY536" i="4"/>
  <c r="O571" i="4"/>
  <c r="U571" i="4" s="1"/>
  <c r="AX542" i="4"/>
  <c r="P637" i="4"/>
  <c r="AX589" i="4"/>
  <c r="AX514" i="4"/>
  <c r="O579" i="4"/>
  <c r="R579" i="4" s="1"/>
  <c r="R41" i="4"/>
  <c r="R40" i="4"/>
  <c r="U40" i="4"/>
  <c r="P580" i="4"/>
  <c r="N593" i="4"/>
  <c r="Q593" i="4" s="1"/>
  <c r="AY604" i="4"/>
  <c r="S628" i="4"/>
  <c r="O609" i="4"/>
  <c r="U609" i="4" s="1"/>
  <c r="AY595" i="4"/>
  <c r="AX605" i="4"/>
  <c r="N628" i="4"/>
  <c r="Q628" i="4" s="1"/>
  <c r="AX517" i="4"/>
  <c r="R678" i="4"/>
  <c r="U678" i="4"/>
  <c r="R568" i="4"/>
  <c r="T579" i="4"/>
  <c r="AZ636" i="4"/>
  <c r="O615" i="4"/>
  <c r="R615" i="4" s="1"/>
  <c r="AZ619" i="4"/>
  <c r="AX572" i="4"/>
  <c r="AY537" i="4"/>
  <c r="S610" i="4"/>
  <c r="AZ599" i="4"/>
  <c r="P584" i="4"/>
  <c r="P631" i="4"/>
  <c r="R583" i="4"/>
  <c r="U583" i="4"/>
  <c r="AZ638" i="4"/>
  <c r="AZ512" i="4"/>
  <c r="AY610" i="4"/>
  <c r="O598" i="4"/>
  <c r="R598" i="4" s="1"/>
  <c r="AZ536" i="4"/>
  <c r="AY599" i="4"/>
  <c r="N578" i="4"/>
  <c r="Q578" i="4" s="1"/>
  <c r="O604" i="4"/>
  <c r="R604" i="4" s="1"/>
  <c r="S578" i="4"/>
  <c r="S579" i="4"/>
  <c r="P576" i="4"/>
  <c r="AZ581" i="4"/>
  <c r="U541" i="4"/>
  <c r="T571" i="4"/>
  <c r="AY534" i="4"/>
  <c r="AY526" i="4"/>
  <c r="AZ519" i="4"/>
  <c r="S583" i="4"/>
  <c r="O600" i="4"/>
  <c r="U600" i="4" s="1"/>
  <c r="AZ534" i="4"/>
  <c r="P638" i="4"/>
  <c r="AX574" i="4"/>
  <c r="P681" i="4"/>
  <c r="AZ541" i="4"/>
  <c r="T635" i="4"/>
  <c r="AY630" i="4"/>
  <c r="T632" i="4"/>
  <c r="AY627" i="4"/>
  <c r="AZ539" i="4"/>
  <c r="AX521" i="4"/>
  <c r="AZ531" i="4"/>
  <c r="AX529" i="4"/>
  <c r="AY636" i="4"/>
  <c r="O641" i="4"/>
  <c r="T641" i="4"/>
  <c r="U642" i="4"/>
  <c r="R642" i="4"/>
  <c r="AY542" i="4"/>
  <c r="N636" i="4"/>
  <c r="Q636" i="4" s="1"/>
  <c r="S636" i="4"/>
  <c r="AX631" i="4"/>
  <c r="AY532" i="4"/>
  <c r="N635" i="4"/>
  <c r="Q635" i="4" s="1"/>
  <c r="S635" i="4"/>
  <c r="AX630" i="4"/>
  <c r="N641" i="4"/>
  <c r="Q641" i="4" s="1"/>
  <c r="AX636" i="4"/>
  <c r="S641" i="4"/>
  <c r="AZ631" i="4"/>
  <c r="P636" i="4"/>
  <c r="T636" i="4"/>
  <c r="AY631" i="4"/>
  <c r="O636" i="4"/>
  <c r="T628" i="4"/>
  <c r="O628" i="4"/>
  <c r="AY623" i="4"/>
  <c r="R643" i="4"/>
  <c r="U643" i="4"/>
  <c r="N632" i="4"/>
  <c r="Q632" i="4" s="1"/>
  <c r="AX627" i="4"/>
  <c r="S632" i="4"/>
  <c r="AX518" i="4"/>
  <c r="O638" i="4"/>
  <c r="T638" i="4"/>
  <c r="AY633" i="4"/>
  <c r="N638" i="4"/>
  <c r="Q638" i="4" s="1"/>
  <c r="S638" i="4"/>
  <c r="AX633" i="4"/>
  <c r="AX534" i="4"/>
  <c r="P632" i="4"/>
  <c r="AZ627" i="4"/>
  <c r="AZ542" i="4"/>
  <c r="AX537" i="4"/>
  <c r="AY626" i="4"/>
  <c r="O631" i="4"/>
  <c r="T631" i="4"/>
  <c r="AX619" i="4"/>
  <c r="N611" i="4"/>
  <c r="Q611" i="4" s="1"/>
  <c r="O605" i="4"/>
  <c r="T605" i="4"/>
  <c r="AY600" i="4"/>
  <c r="T623" i="4"/>
  <c r="S611" i="4"/>
  <c r="O616" i="4"/>
  <c r="U616" i="4" s="1"/>
  <c r="T616" i="4"/>
  <c r="O623" i="4"/>
  <c r="R623" i="4" s="1"/>
  <c r="N624" i="4"/>
  <c r="Q624" i="4" s="1"/>
  <c r="AZ598" i="4"/>
  <c r="N612" i="4"/>
  <c r="Q612" i="4" s="1"/>
  <c r="S612" i="4"/>
  <c r="N617" i="4"/>
  <c r="Q617" i="4" s="1"/>
  <c r="N595" i="4"/>
  <c r="Q595" i="4" s="1"/>
  <c r="AX590" i="4"/>
  <c r="S617" i="4"/>
  <c r="AX512" i="4"/>
  <c r="T677" i="4"/>
  <c r="AZ583" i="4"/>
  <c r="N583" i="4"/>
  <c r="Q583" i="4" s="1"/>
  <c r="N592" i="4"/>
  <c r="Q592" i="4" s="1"/>
  <c r="S592" i="4"/>
  <c r="S584" i="4"/>
  <c r="N584" i="4"/>
  <c r="Q584" i="4" s="1"/>
  <c r="T591" i="4"/>
  <c r="AY586" i="4"/>
  <c r="S586" i="4"/>
  <c r="AX581" i="4"/>
  <c r="T537" i="4"/>
  <c r="P535" i="4"/>
  <c r="P536" i="4"/>
  <c r="AZ557" i="4"/>
  <c r="U540" i="4"/>
  <c r="AY522" i="4"/>
  <c r="AZ617" i="4"/>
  <c r="P622" i="4"/>
  <c r="AZ597" i="4"/>
  <c r="P602" i="4"/>
  <c r="O606" i="4"/>
  <c r="T606" i="4"/>
  <c r="AY601" i="4"/>
  <c r="AX591" i="4"/>
  <c r="S596" i="4"/>
  <c r="N596" i="4"/>
  <c r="Q596" i="4" s="1"/>
  <c r="R594" i="4"/>
  <c r="U594" i="4"/>
  <c r="S626" i="4"/>
  <c r="AX621" i="4"/>
  <c r="N626" i="4"/>
  <c r="Q626" i="4" s="1"/>
  <c r="AX585" i="4"/>
  <c r="S590" i="4"/>
  <c r="N590" i="4"/>
  <c r="Q590" i="4" s="1"/>
  <c r="AY523" i="4"/>
  <c r="AZ601" i="4"/>
  <c r="P606" i="4"/>
  <c r="AX618" i="4"/>
  <c r="S623" i="4"/>
  <c r="N623" i="4"/>
  <c r="Q623" i="4" s="1"/>
  <c r="R582" i="4"/>
  <c r="U582" i="4"/>
  <c r="O619" i="4"/>
  <c r="T619" i="4"/>
  <c r="AY614" i="4"/>
  <c r="AY585" i="4"/>
  <c r="O590" i="4"/>
  <c r="T590" i="4"/>
  <c r="P610" i="4"/>
  <c r="AZ605" i="4"/>
  <c r="U574" i="4"/>
  <c r="AZ573" i="4"/>
  <c r="P578" i="4"/>
  <c r="AZ602" i="4"/>
  <c r="P607" i="4"/>
  <c r="O580" i="4"/>
  <c r="T580" i="4"/>
  <c r="AY575" i="4"/>
  <c r="N600" i="4"/>
  <c r="Q600" i="4" s="1"/>
  <c r="S600" i="4"/>
  <c r="AX595" i="4"/>
  <c r="AY621" i="4"/>
  <c r="O626" i="4"/>
  <c r="T626" i="4"/>
  <c r="T611" i="4"/>
  <c r="AY606" i="4"/>
  <c r="O611" i="4"/>
  <c r="R607" i="4"/>
  <c r="U607" i="4"/>
  <c r="P570" i="4"/>
  <c r="AZ565" i="4"/>
  <c r="U586" i="4"/>
  <c r="R586" i="4"/>
  <c r="N587" i="4"/>
  <c r="Q587" i="4" s="1"/>
  <c r="S587" i="4"/>
  <c r="AX582" i="4"/>
  <c r="O570" i="4"/>
  <c r="AY565" i="4"/>
  <c r="T570" i="4"/>
  <c r="S602" i="4"/>
  <c r="N602" i="4"/>
  <c r="Q602" i="4" s="1"/>
  <c r="AX597" i="4"/>
  <c r="P612" i="4"/>
  <c r="AZ607" i="4"/>
  <c r="U608" i="4"/>
  <c r="R608" i="4"/>
  <c r="N570" i="4"/>
  <c r="Q570" i="4" s="1"/>
  <c r="AX565" i="4"/>
  <c r="S570" i="4"/>
  <c r="AY524" i="4"/>
  <c r="P590" i="4"/>
  <c r="AZ585" i="4"/>
  <c r="Q677" i="4"/>
  <c r="AX510" i="4"/>
  <c r="S677" i="4"/>
  <c r="P619" i="4"/>
  <c r="AZ614" i="4"/>
  <c r="P617" i="4"/>
  <c r="AZ612" i="4"/>
  <c r="P611" i="4"/>
  <c r="AZ606" i="4"/>
  <c r="O610" i="4"/>
  <c r="AY605" i="4"/>
  <c r="T610" i="4"/>
  <c r="AZ582" i="4"/>
  <c r="P587" i="4"/>
  <c r="O587" i="4"/>
  <c r="T587" i="4"/>
  <c r="AY582" i="4"/>
  <c r="P680" i="4"/>
  <c r="AZ513" i="4"/>
  <c r="T584" i="4"/>
  <c r="O584" i="4"/>
  <c r="AY579" i="4"/>
  <c r="T578" i="4"/>
  <c r="O578" i="4"/>
  <c r="AY573" i="4"/>
  <c r="AY512" i="4"/>
  <c r="T679" i="4"/>
  <c r="P626" i="4"/>
  <c r="AZ621" i="4"/>
  <c r="N615" i="4"/>
  <c r="Q615" i="4" s="1"/>
  <c r="S615" i="4"/>
  <c r="AX610" i="4"/>
  <c r="U539" i="4"/>
  <c r="AY558" i="4"/>
  <c r="T576" i="4"/>
  <c r="O576" i="4"/>
  <c r="AY571" i="4"/>
  <c r="AZ560" i="4"/>
  <c r="P539" i="4"/>
  <c r="AX560" i="4"/>
  <c r="N539" i="4"/>
  <c r="Q539" i="4" s="1"/>
  <c r="S539" i="4"/>
  <c r="AZ563" i="4"/>
  <c r="P568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630" i="4" l="1"/>
  <c r="U612" i="4"/>
  <c r="U632" i="4"/>
  <c r="R633" i="4"/>
  <c r="U624" i="4"/>
  <c r="U595" i="4"/>
  <c r="U589" i="4"/>
  <c r="R591" i="4"/>
  <c r="U625" i="4"/>
  <c r="R537" i="4"/>
  <c r="U577" i="4"/>
  <c r="U593" i="4"/>
  <c r="U613" i="4"/>
  <c r="U572" i="4"/>
  <c r="R627" i="4"/>
  <c r="R635" i="4"/>
  <c r="R596" i="4"/>
  <c r="R601" i="4"/>
  <c r="R592" i="4"/>
  <c r="R599" i="4"/>
  <c r="U599" i="4"/>
  <c r="R629" i="4"/>
  <c r="U597" i="4"/>
  <c r="U585" i="4"/>
  <c r="R585" i="4"/>
  <c r="U622" i="4"/>
  <c r="R622" i="4"/>
  <c r="R536" i="4"/>
  <c r="U536" i="4"/>
  <c r="U634" i="4"/>
  <c r="R634" i="4"/>
  <c r="R581" i="4"/>
  <c r="U581" i="4"/>
  <c r="R602" i="4"/>
  <c r="U602" i="4"/>
  <c r="R640" i="4"/>
  <c r="U639" i="4"/>
  <c r="R573" i="4"/>
  <c r="U588" i="4"/>
  <c r="R588" i="4"/>
  <c r="R644" i="4"/>
  <c r="U644" i="4"/>
  <c r="U575" i="4"/>
  <c r="R575" i="4"/>
  <c r="R620" i="4"/>
  <c r="U620" i="4"/>
  <c r="R535" i="4"/>
  <c r="U535" i="4"/>
  <c r="U603" i="4"/>
  <c r="R603" i="4"/>
  <c r="R617" i="4"/>
  <c r="U617" i="4"/>
  <c r="U658" i="4"/>
  <c r="R658" i="4"/>
  <c r="R571" i="4"/>
  <c r="U615" i="4"/>
  <c r="R609" i="4"/>
  <c r="U598" i="4"/>
  <c r="U579" i="4"/>
  <c r="U604" i="4"/>
  <c r="R600" i="4"/>
  <c r="U677" i="4"/>
  <c r="U623" i="4"/>
  <c r="R631" i="4"/>
  <c r="U631" i="4"/>
  <c r="R628" i="4"/>
  <c r="U628" i="4"/>
  <c r="U638" i="4"/>
  <c r="R638" i="4"/>
  <c r="U636" i="4"/>
  <c r="R636" i="4"/>
  <c r="R641" i="4"/>
  <c r="U641" i="4"/>
  <c r="R616" i="4"/>
  <c r="U605" i="4"/>
  <c r="R605" i="4"/>
  <c r="R679" i="4"/>
  <c r="U679" i="4"/>
  <c r="R587" i="4"/>
  <c r="U587" i="4"/>
  <c r="U619" i="4"/>
  <c r="R619" i="4"/>
  <c r="R606" i="4"/>
  <c r="U606" i="4"/>
  <c r="R578" i="4"/>
  <c r="U578" i="4"/>
  <c r="R570" i="4"/>
  <c r="U570" i="4"/>
  <c r="R584" i="4"/>
  <c r="U584" i="4"/>
  <c r="R611" i="4"/>
  <c r="U611" i="4"/>
  <c r="R610" i="4"/>
  <c r="U610" i="4"/>
  <c r="R580" i="4"/>
  <c r="U580" i="4"/>
  <c r="R590" i="4"/>
  <c r="U590" i="4"/>
  <c r="R626" i="4"/>
  <c r="U626" i="4"/>
  <c r="U576" i="4"/>
  <c r="R576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39" i="4" l="1"/>
  <c r="AO139" i="4"/>
  <c r="AH139" i="4"/>
  <c r="AA139" i="4"/>
  <c r="Y139" i="4"/>
  <c r="W139" i="4"/>
  <c r="AJ139" i="4" l="1"/>
  <c r="AM139" i="4" s="1"/>
  <c r="AQ139" i="4"/>
  <c r="AC139" i="4"/>
  <c r="AK139" i="4" l="1"/>
  <c r="AN139" i="4" s="1"/>
  <c r="AT139" i="4"/>
  <c r="AR139" i="4"/>
  <c r="AD139" i="4"/>
  <c r="AF139" i="4"/>
  <c r="AY139" i="4" l="1"/>
  <c r="AG139" i="4"/>
  <c r="AU139" i="4"/>
  <c r="AZ139" i="4" l="1"/>
  <c r="AX139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59" i="4"/>
  <c r="AO559" i="4"/>
  <c r="AH559" i="4"/>
  <c r="AA559" i="4"/>
  <c r="Y559" i="4"/>
  <c r="W559" i="4"/>
  <c r="AJ559" i="4" s="1"/>
  <c r="AK559" i="4" s="1"/>
  <c r="AV545" i="4"/>
  <c r="AO545" i="4"/>
  <c r="AH545" i="4"/>
  <c r="AA545" i="4"/>
  <c r="Y545" i="4"/>
  <c r="W545" i="4"/>
  <c r="AV554" i="4"/>
  <c r="AO554" i="4"/>
  <c r="AH554" i="4"/>
  <c r="AA554" i="4"/>
  <c r="Y554" i="4"/>
  <c r="W554" i="4"/>
  <c r="AJ554" i="4" s="1"/>
  <c r="AV543" i="4"/>
  <c r="AO543" i="4"/>
  <c r="AH543" i="4"/>
  <c r="AA543" i="4"/>
  <c r="Y543" i="4"/>
  <c r="W543" i="4"/>
  <c r="AV553" i="4"/>
  <c r="AO553" i="4"/>
  <c r="AH553" i="4"/>
  <c r="AA553" i="4"/>
  <c r="Y553" i="4"/>
  <c r="W553" i="4"/>
  <c r="AJ553" i="4" s="1"/>
  <c r="AK553" i="4" s="1"/>
  <c r="AV552" i="4"/>
  <c r="AO552" i="4"/>
  <c r="AH552" i="4"/>
  <c r="AA552" i="4"/>
  <c r="Y552" i="4"/>
  <c r="W552" i="4"/>
  <c r="AV546" i="4"/>
  <c r="AO546" i="4"/>
  <c r="AH546" i="4"/>
  <c r="AA546" i="4"/>
  <c r="Y546" i="4"/>
  <c r="W546" i="4"/>
  <c r="AC546" i="4" s="1"/>
  <c r="AV551" i="4"/>
  <c r="AO551" i="4"/>
  <c r="AH551" i="4"/>
  <c r="AA551" i="4"/>
  <c r="Y551" i="4"/>
  <c r="W551" i="4"/>
  <c r="AV555" i="4"/>
  <c r="AO555" i="4"/>
  <c r="AH555" i="4"/>
  <c r="AA555" i="4"/>
  <c r="Y555" i="4"/>
  <c r="W555" i="4"/>
  <c r="AJ555" i="4" s="1"/>
  <c r="AV550" i="4"/>
  <c r="AO550" i="4"/>
  <c r="AH550" i="4"/>
  <c r="AA550" i="4"/>
  <c r="Y550" i="4"/>
  <c r="W550" i="4"/>
  <c r="AJ550" i="4" s="1"/>
  <c r="AV544" i="4"/>
  <c r="AO544" i="4"/>
  <c r="AH544" i="4"/>
  <c r="AA544" i="4"/>
  <c r="Y544" i="4"/>
  <c r="W544" i="4"/>
  <c r="AJ544" i="4" s="1"/>
  <c r="AV549" i="4"/>
  <c r="AO549" i="4"/>
  <c r="AH549" i="4"/>
  <c r="AA549" i="4"/>
  <c r="Y549" i="4"/>
  <c r="W549" i="4"/>
  <c r="AC549" i="4" s="1"/>
  <c r="AV548" i="4"/>
  <c r="AO548" i="4"/>
  <c r="AH548" i="4"/>
  <c r="AA548" i="4"/>
  <c r="Y548" i="4"/>
  <c r="W548" i="4"/>
  <c r="AJ548" i="4" s="1"/>
  <c r="AK548" i="4" s="1"/>
  <c r="AV547" i="4"/>
  <c r="AO547" i="4"/>
  <c r="AH547" i="4"/>
  <c r="AA547" i="4"/>
  <c r="Y547" i="4"/>
  <c r="W547" i="4"/>
  <c r="AV204" i="4"/>
  <c r="AO204" i="4"/>
  <c r="AH204" i="4"/>
  <c r="AA204" i="4"/>
  <c r="Y204" i="4"/>
  <c r="W204" i="4"/>
  <c r="AJ204" i="4" s="1"/>
  <c r="AV222" i="4"/>
  <c r="AO222" i="4"/>
  <c r="AH222" i="4"/>
  <c r="AA222" i="4"/>
  <c r="Y222" i="4"/>
  <c r="W222" i="4"/>
  <c r="AQ222" i="4" s="1"/>
  <c r="AR222" i="4" s="1"/>
  <c r="AV218" i="4"/>
  <c r="AO218" i="4"/>
  <c r="AH218" i="4"/>
  <c r="AA218" i="4"/>
  <c r="Y218" i="4"/>
  <c r="W218" i="4"/>
  <c r="AJ218" i="4" s="1"/>
  <c r="AK218" i="4" s="1"/>
  <c r="AV208" i="4"/>
  <c r="AO208" i="4"/>
  <c r="AH208" i="4"/>
  <c r="AA208" i="4"/>
  <c r="Y208" i="4"/>
  <c r="W208" i="4"/>
  <c r="AV211" i="4"/>
  <c r="AO211" i="4"/>
  <c r="AH211" i="4"/>
  <c r="AA211" i="4"/>
  <c r="Y211" i="4"/>
  <c r="W211" i="4"/>
  <c r="AQ211" i="4" s="1"/>
  <c r="AR211" i="4" s="1"/>
  <c r="AV228" i="4"/>
  <c r="AO228" i="4"/>
  <c r="AH228" i="4"/>
  <c r="AA228" i="4"/>
  <c r="Y228" i="4"/>
  <c r="W228" i="4"/>
  <c r="AQ228" i="4" s="1"/>
  <c r="AR228" i="4" s="1"/>
  <c r="AV230" i="4"/>
  <c r="AO230" i="4"/>
  <c r="AH230" i="4"/>
  <c r="AA230" i="4"/>
  <c r="Y230" i="4"/>
  <c r="W230" i="4"/>
  <c r="AC230" i="4" s="1"/>
  <c r="AV223" i="4"/>
  <c r="AO223" i="4"/>
  <c r="AH223" i="4"/>
  <c r="AA223" i="4"/>
  <c r="Y223" i="4"/>
  <c r="W223" i="4"/>
  <c r="AV200" i="4"/>
  <c r="AO200" i="4"/>
  <c r="AH200" i="4"/>
  <c r="AA200" i="4"/>
  <c r="Y200" i="4"/>
  <c r="W200" i="4"/>
  <c r="AQ200" i="4" s="1"/>
  <c r="AR200" i="4" s="1"/>
  <c r="AV199" i="4"/>
  <c r="AO199" i="4"/>
  <c r="AH199" i="4"/>
  <c r="AA199" i="4"/>
  <c r="Y199" i="4"/>
  <c r="W199" i="4"/>
  <c r="AQ199" i="4" s="1"/>
  <c r="AR199" i="4" s="1"/>
  <c r="AV224" i="4"/>
  <c r="AO224" i="4"/>
  <c r="AH224" i="4"/>
  <c r="AA224" i="4"/>
  <c r="Y224" i="4"/>
  <c r="W224" i="4"/>
  <c r="AC224" i="4" s="1"/>
  <c r="AD224" i="4" s="1"/>
  <c r="AV212" i="4"/>
  <c r="AO212" i="4"/>
  <c r="AH212" i="4"/>
  <c r="AA212" i="4"/>
  <c r="Y212" i="4"/>
  <c r="W212" i="4"/>
  <c r="AJ212" i="4" s="1"/>
  <c r="AK212" i="4" s="1"/>
  <c r="AV210" i="4"/>
  <c r="AO210" i="4"/>
  <c r="AH210" i="4"/>
  <c r="AA210" i="4"/>
  <c r="Y210" i="4"/>
  <c r="W210" i="4"/>
  <c r="AV203" i="4"/>
  <c r="AO203" i="4"/>
  <c r="AH203" i="4"/>
  <c r="AA203" i="4"/>
  <c r="Y203" i="4"/>
  <c r="W203" i="4"/>
  <c r="AJ203" i="4" s="1"/>
  <c r="AK203" i="4" s="1"/>
  <c r="AV259" i="4"/>
  <c r="AO259" i="4"/>
  <c r="AH259" i="4"/>
  <c r="AA259" i="4"/>
  <c r="Y259" i="4"/>
  <c r="W259" i="4"/>
  <c r="AQ259" i="4" s="1"/>
  <c r="AV46" i="4"/>
  <c r="AO46" i="4"/>
  <c r="AH46" i="4"/>
  <c r="AA46" i="4"/>
  <c r="Y46" i="4"/>
  <c r="W46" i="4"/>
  <c r="AV237" i="4"/>
  <c r="AO237" i="4"/>
  <c r="AH237" i="4"/>
  <c r="AA237" i="4"/>
  <c r="Y237" i="4"/>
  <c r="W237" i="4"/>
  <c r="AJ237" i="4" s="1"/>
  <c r="AK237" i="4" s="1"/>
  <c r="AV60" i="4"/>
  <c r="AO60" i="4"/>
  <c r="AH60" i="4"/>
  <c r="AA60" i="4"/>
  <c r="Y60" i="4"/>
  <c r="W60" i="4"/>
  <c r="AQ60" i="4" s="1"/>
  <c r="AR60" i="4" s="1"/>
  <c r="AV231" i="4"/>
  <c r="AO231" i="4"/>
  <c r="AH231" i="4"/>
  <c r="AA231" i="4"/>
  <c r="Y231" i="4"/>
  <c r="W231" i="4"/>
  <c r="AV63" i="4"/>
  <c r="AO63" i="4"/>
  <c r="AH63" i="4"/>
  <c r="AA63" i="4"/>
  <c r="Y63" i="4"/>
  <c r="W63" i="4"/>
  <c r="AJ63" i="4" s="1"/>
  <c r="AK63" i="4" s="1"/>
  <c r="AV51" i="4"/>
  <c r="AO51" i="4"/>
  <c r="AH51" i="4"/>
  <c r="AA51" i="4"/>
  <c r="Y51" i="4"/>
  <c r="W51" i="4"/>
  <c r="AJ51" i="4" s="1"/>
  <c r="AV55" i="4"/>
  <c r="AO55" i="4"/>
  <c r="AH55" i="4"/>
  <c r="AA55" i="4"/>
  <c r="Y55" i="4"/>
  <c r="W55" i="4"/>
  <c r="AJ55" i="4" s="1"/>
  <c r="AM55" i="4" s="1"/>
  <c r="AV53" i="4"/>
  <c r="AO53" i="4"/>
  <c r="AH53" i="4"/>
  <c r="AA53" i="4"/>
  <c r="Y53" i="4"/>
  <c r="W53" i="4"/>
  <c r="AV244" i="4"/>
  <c r="AO244" i="4"/>
  <c r="AH244" i="4"/>
  <c r="AA244" i="4"/>
  <c r="Y244" i="4"/>
  <c r="W244" i="4"/>
  <c r="AJ244" i="4" s="1"/>
  <c r="AK244" i="4" s="1"/>
  <c r="AV236" i="4"/>
  <c r="AO236" i="4"/>
  <c r="AH236" i="4"/>
  <c r="AA236" i="4"/>
  <c r="Y236" i="4"/>
  <c r="W236" i="4"/>
  <c r="AV235" i="4"/>
  <c r="AO235" i="4"/>
  <c r="AH235" i="4"/>
  <c r="AA235" i="4"/>
  <c r="Y235" i="4"/>
  <c r="W235" i="4"/>
  <c r="AC235" i="4" s="1"/>
  <c r="AD235" i="4" s="1"/>
  <c r="AV246" i="4"/>
  <c r="AO246" i="4"/>
  <c r="AH246" i="4"/>
  <c r="AA246" i="4"/>
  <c r="Y246" i="4"/>
  <c r="W246" i="4"/>
  <c r="AV52" i="4"/>
  <c r="AO52" i="4"/>
  <c r="AH52" i="4"/>
  <c r="AA52" i="4"/>
  <c r="Y52" i="4"/>
  <c r="W52" i="4"/>
  <c r="AJ52" i="4" s="1"/>
  <c r="AV67" i="4"/>
  <c r="AO67" i="4"/>
  <c r="AH67" i="4"/>
  <c r="AA67" i="4"/>
  <c r="Y67" i="4"/>
  <c r="W67" i="4"/>
  <c r="AQ67" i="4" s="1"/>
  <c r="AV255" i="4"/>
  <c r="AO255" i="4"/>
  <c r="AH255" i="4"/>
  <c r="AA255" i="4"/>
  <c r="Y255" i="4"/>
  <c r="W255" i="4"/>
  <c r="AC255" i="4" s="1"/>
  <c r="AD255" i="4" s="1"/>
  <c r="AV258" i="4"/>
  <c r="AO258" i="4"/>
  <c r="AH258" i="4"/>
  <c r="AA258" i="4"/>
  <c r="Y258" i="4"/>
  <c r="W258" i="4"/>
  <c r="AV245" i="4"/>
  <c r="AO245" i="4"/>
  <c r="AH245" i="4"/>
  <c r="AA245" i="4"/>
  <c r="Y245" i="4"/>
  <c r="W245" i="4"/>
  <c r="AJ245" i="4" s="1"/>
  <c r="AK245" i="4" s="1"/>
  <c r="AV233" i="4"/>
  <c r="AO233" i="4"/>
  <c r="AH233" i="4"/>
  <c r="AA233" i="4"/>
  <c r="Y233" i="4"/>
  <c r="W233" i="4"/>
  <c r="AV251" i="4"/>
  <c r="AO251" i="4"/>
  <c r="AH251" i="4"/>
  <c r="AA251" i="4"/>
  <c r="Y251" i="4"/>
  <c r="W251" i="4"/>
  <c r="AJ251" i="4" s="1"/>
  <c r="AK251" i="4" s="1"/>
  <c r="AV243" i="4"/>
  <c r="AO243" i="4"/>
  <c r="AH243" i="4"/>
  <c r="AA243" i="4"/>
  <c r="Y243" i="4"/>
  <c r="W243" i="4"/>
  <c r="AV130" i="4"/>
  <c r="AO130" i="4"/>
  <c r="AH130" i="4"/>
  <c r="AA130" i="4"/>
  <c r="Y130" i="4"/>
  <c r="W130" i="4"/>
  <c r="AJ130" i="4" s="1"/>
  <c r="AK130" i="4" s="1"/>
  <c r="AV196" i="4"/>
  <c r="AO196" i="4"/>
  <c r="AH196" i="4"/>
  <c r="AA196" i="4"/>
  <c r="Y196" i="4"/>
  <c r="W196" i="4"/>
  <c r="AV138" i="4"/>
  <c r="AO138" i="4"/>
  <c r="AH138" i="4"/>
  <c r="AA138" i="4"/>
  <c r="Y138" i="4"/>
  <c r="W138" i="4"/>
  <c r="AQ138" i="4" s="1"/>
  <c r="AR138" i="4" s="1"/>
  <c r="AV141" i="4"/>
  <c r="AO141" i="4"/>
  <c r="AH141" i="4"/>
  <c r="AA141" i="4"/>
  <c r="Y141" i="4"/>
  <c r="W141" i="4"/>
  <c r="AQ141" i="4" s="1"/>
  <c r="AV145" i="4"/>
  <c r="AO145" i="4"/>
  <c r="AH145" i="4"/>
  <c r="AA145" i="4"/>
  <c r="Y145" i="4"/>
  <c r="W145" i="4"/>
  <c r="AV129" i="4"/>
  <c r="AO129" i="4"/>
  <c r="AH129" i="4"/>
  <c r="AA129" i="4"/>
  <c r="Y129" i="4"/>
  <c r="W129" i="4"/>
  <c r="AV193" i="4"/>
  <c r="AO193" i="4"/>
  <c r="AH193" i="4"/>
  <c r="AA193" i="4"/>
  <c r="Y193" i="4"/>
  <c r="W193" i="4"/>
  <c r="AQ193" i="4" s="1"/>
  <c r="AR193" i="4" s="1"/>
  <c r="AV149" i="4"/>
  <c r="AO149" i="4"/>
  <c r="AH149" i="4"/>
  <c r="AA149" i="4"/>
  <c r="Y149" i="4"/>
  <c r="W149" i="4"/>
  <c r="AQ149" i="4" s="1"/>
  <c r="AV148" i="4"/>
  <c r="AO148" i="4"/>
  <c r="AH148" i="4"/>
  <c r="AA148" i="4"/>
  <c r="Y148" i="4"/>
  <c r="W148" i="4"/>
  <c r="AQ148" i="4" s="1"/>
  <c r="AV144" i="4"/>
  <c r="AO144" i="4"/>
  <c r="AH144" i="4"/>
  <c r="AA144" i="4"/>
  <c r="Y144" i="4"/>
  <c r="W144" i="4"/>
  <c r="AJ144" i="4" s="1"/>
  <c r="AK144" i="4" s="1"/>
  <c r="AV140" i="4"/>
  <c r="AO140" i="4"/>
  <c r="AH140" i="4"/>
  <c r="AA140" i="4"/>
  <c r="Y140" i="4"/>
  <c r="W140" i="4"/>
  <c r="AJ140" i="4" s="1"/>
  <c r="AK140" i="4" s="1"/>
  <c r="AV142" i="4"/>
  <c r="AO142" i="4"/>
  <c r="AH142" i="4"/>
  <c r="AA142" i="4"/>
  <c r="Y142" i="4"/>
  <c r="W142" i="4"/>
  <c r="AJ142" i="4" s="1"/>
  <c r="AK142" i="4" s="1"/>
  <c r="AV146" i="4"/>
  <c r="AO146" i="4"/>
  <c r="AH146" i="4"/>
  <c r="AA146" i="4"/>
  <c r="Y146" i="4"/>
  <c r="W146" i="4"/>
  <c r="AQ146" i="4" s="1"/>
  <c r="AV132" i="4"/>
  <c r="AO132" i="4"/>
  <c r="AH132" i="4"/>
  <c r="AA132" i="4"/>
  <c r="Y132" i="4"/>
  <c r="W132" i="4"/>
  <c r="AQ132" i="4" s="1"/>
  <c r="AR132" i="4" s="1"/>
  <c r="AV136" i="4"/>
  <c r="AO136" i="4"/>
  <c r="AH136" i="4"/>
  <c r="AA136" i="4"/>
  <c r="Y136" i="4"/>
  <c r="W136" i="4"/>
  <c r="AJ136" i="4" s="1"/>
  <c r="AM136" i="4" s="1"/>
  <c r="AV134" i="4"/>
  <c r="AO134" i="4"/>
  <c r="AH134" i="4"/>
  <c r="AA134" i="4"/>
  <c r="Y134" i="4"/>
  <c r="W134" i="4"/>
  <c r="AJ134" i="4" s="1"/>
  <c r="AK134" i="4" s="1"/>
  <c r="AV128" i="4"/>
  <c r="AO128" i="4"/>
  <c r="AH128" i="4"/>
  <c r="AA128" i="4"/>
  <c r="Y128" i="4"/>
  <c r="W128" i="4"/>
  <c r="AV126" i="4"/>
  <c r="AO126" i="4"/>
  <c r="AH126" i="4"/>
  <c r="AA126" i="4"/>
  <c r="Y126" i="4"/>
  <c r="W126" i="4"/>
  <c r="AQ126" i="4" s="1"/>
  <c r="AR126" i="4" s="1"/>
  <c r="AV461" i="4"/>
  <c r="AO461" i="4"/>
  <c r="AH461" i="4"/>
  <c r="AA461" i="4"/>
  <c r="Y461" i="4"/>
  <c r="W461" i="4"/>
  <c r="AV269" i="4"/>
  <c r="AO269" i="4"/>
  <c r="AH269" i="4"/>
  <c r="AA269" i="4"/>
  <c r="Y269" i="4"/>
  <c r="W269" i="4"/>
  <c r="AC269" i="4" s="1"/>
  <c r="AV459" i="4"/>
  <c r="AO459" i="4"/>
  <c r="AH459" i="4"/>
  <c r="AA459" i="4"/>
  <c r="Y459" i="4"/>
  <c r="W459" i="4"/>
  <c r="AV464" i="4"/>
  <c r="AO464" i="4"/>
  <c r="AH464" i="4"/>
  <c r="AA464" i="4"/>
  <c r="Y464" i="4"/>
  <c r="W464" i="4"/>
  <c r="AJ464" i="4" s="1"/>
  <c r="AK464" i="4" s="1"/>
  <c r="AV465" i="4"/>
  <c r="AO465" i="4"/>
  <c r="AH465" i="4"/>
  <c r="AA465" i="4"/>
  <c r="Y465" i="4"/>
  <c r="W465" i="4"/>
  <c r="AV247" i="4"/>
  <c r="AO247" i="4"/>
  <c r="AH247" i="4"/>
  <c r="AA247" i="4"/>
  <c r="Y247" i="4"/>
  <c r="W247" i="4"/>
  <c r="AJ247" i="4" s="1"/>
  <c r="AV265" i="4"/>
  <c r="AO265" i="4"/>
  <c r="AH265" i="4"/>
  <c r="AA265" i="4"/>
  <c r="Y265" i="4"/>
  <c r="W265" i="4"/>
  <c r="AV449" i="4"/>
  <c r="AO449" i="4"/>
  <c r="AH449" i="4"/>
  <c r="AA449" i="4"/>
  <c r="Y449" i="4"/>
  <c r="W449" i="4"/>
  <c r="AC449" i="4" s="1"/>
  <c r="AD449" i="4" s="1"/>
  <c r="AV460" i="4"/>
  <c r="AO460" i="4"/>
  <c r="AH460" i="4"/>
  <c r="AA460" i="4"/>
  <c r="Y460" i="4"/>
  <c r="W460" i="4"/>
  <c r="AJ460" i="4" s="1"/>
  <c r="AK460" i="4" s="1"/>
  <c r="AV454" i="4"/>
  <c r="AO454" i="4"/>
  <c r="AH454" i="4"/>
  <c r="AA454" i="4"/>
  <c r="Y454" i="4"/>
  <c r="W454" i="4"/>
  <c r="AQ454" i="4" s="1"/>
  <c r="AV458" i="4"/>
  <c r="AO458" i="4"/>
  <c r="AH458" i="4"/>
  <c r="AA458" i="4"/>
  <c r="Y458" i="4"/>
  <c r="W458" i="4"/>
  <c r="AV249" i="4"/>
  <c r="AO249" i="4"/>
  <c r="AH249" i="4"/>
  <c r="AA249" i="4"/>
  <c r="Y249" i="4"/>
  <c r="W249" i="4"/>
  <c r="AC249" i="4" s="1"/>
  <c r="AD249" i="4" s="1"/>
  <c r="AV453" i="4"/>
  <c r="AO453" i="4"/>
  <c r="AH453" i="4"/>
  <c r="AA453" i="4"/>
  <c r="Y453" i="4"/>
  <c r="W453" i="4"/>
  <c r="AQ453" i="4" s="1"/>
  <c r="AR453" i="4" s="1"/>
  <c r="AV455" i="4"/>
  <c r="AO455" i="4"/>
  <c r="AH455" i="4"/>
  <c r="AA455" i="4"/>
  <c r="Y455" i="4"/>
  <c r="W455" i="4"/>
  <c r="AQ455" i="4" s="1"/>
  <c r="AR455" i="4" s="1"/>
  <c r="AV451" i="4"/>
  <c r="AO451" i="4"/>
  <c r="AH451" i="4"/>
  <c r="AA451" i="4"/>
  <c r="Y451" i="4"/>
  <c r="W451" i="4"/>
  <c r="AV450" i="4"/>
  <c r="AO450" i="4"/>
  <c r="AH450" i="4"/>
  <c r="AA450" i="4"/>
  <c r="Y450" i="4"/>
  <c r="W450" i="4"/>
  <c r="AC450" i="4" s="1"/>
  <c r="AD450" i="4" s="1"/>
  <c r="AV457" i="4"/>
  <c r="AO457" i="4"/>
  <c r="AH457" i="4"/>
  <c r="AA457" i="4"/>
  <c r="Y457" i="4"/>
  <c r="W457" i="4"/>
  <c r="AV456" i="4"/>
  <c r="AO456" i="4"/>
  <c r="AH456" i="4"/>
  <c r="AA456" i="4"/>
  <c r="Y456" i="4"/>
  <c r="W456" i="4"/>
  <c r="AJ456" i="4" s="1"/>
  <c r="AV462" i="4"/>
  <c r="AO462" i="4"/>
  <c r="AH462" i="4"/>
  <c r="AA462" i="4"/>
  <c r="Y462" i="4"/>
  <c r="W462" i="4"/>
  <c r="AV61" i="4"/>
  <c r="AO61" i="4"/>
  <c r="AH61" i="4"/>
  <c r="AA61" i="4"/>
  <c r="Y61" i="4"/>
  <c r="W61" i="4"/>
  <c r="AC61" i="4" s="1"/>
  <c r="AV463" i="4"/>
  <c r="AO463" i="4"/>
  <c r="AH463" i="4"/>
  <c r="AA463" i="4"/>
  <c r="Y463" i="4"/>
  <c r="W463" i="4"/>
  <c r="AQ463" i="4" s="1"/>
  <c r="AV267" i="4"/>
  <c r="AO267" i="4"/>
  <c r="AH267" i="4"/>
  <c r="AA267" i="4"/>
  <c r="Y267" i="4"/>
  <c r="W267" i="4"/>
  <c r="AJ267" i="4" s="1"/>
  <c r="AK267" i="4" s="1"/>
  <c r="AV49" i="4"/>
  <c r="AO49" i="4"/>
  <c r="AH49" i="4"/>
  <c r="AA49" i="4"/>
  <c r="Y49" i="4"/>
  <c r="W49" i="4"/>
  <c r="AV47" i="4"/>
  <c r="AO47" i="4"/>
  <c r="AH47" i="4"/>
  <c r="AA47" i="4"/>
  <c r="Y47" i="4"/>
  <c r="W47" i="4"/>
  <c r="AJ47" i="4" s="1"/>
  <c r="AK47" i="4" s="1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J452" i="4" s="1"/>
  <c r="AK452" i="4" s="1"/>
  <c r="AV83" i="4"/>
  <c r="AO83" i="4"/>
  <c r="AH83" i="4"/>
  <c r="AA83" i="4"/>
  <c r="Y83" i="4"/>
  <c r="W83" i="4"/>
  <c r="AV68" i="4"/>
  <c r="AO68" i="4"/>
  <c r="AH68" i="4"/>
  <c r="AA68" i="4"/>
  <c r="Y68" i="4"/>
  <c r="W68" i="4"/>
  <c r="AQ68" i="4" s="1"/>
  <c r="AV81" i="4"/>
  <c r="AO81" i="4"/>
  <c r="AH81" i="4"/>
  <c r="AA81" i="4"/>
  <c r="Y81" i="4"/>
  <c r="W81" i="4"/>
  <c r="AQ81" i="4" s="1"/>
  <c r="AV268" i="4"/>
  <c r="AO268" i="4"/>
  <c r="AH268" i="4"/>
  <c r="AA268" i="4"/>
  <c r="Y268" i="4"/>
  <c r="W268" i="4"/>
  <c r="AJ268" i="4" s="1"/>
  <c r="AK268" i="4" s="1"/>
  <c r="AV263" i="4"/>
  <c r="AO263" i="4"/>
  <c r="AH263" i="4"/>
  <c r="AA263" i="4"/>
  <c r="Y263" i="4"/>
  <c r="W263" i="4"/>
  <c r="AV77" i="4"/>
  <c r="AO77" i="4"/>
  <c r="AH77" i="4"/>
  <c r="AA77" i="4"/>
  <c r="Y77" i="4"/>
  <c r="W77" i="4"/>
  <c r="AV262" i="4"/>
  <c r="AO262" i="4"/>
  <c r="AH262" i="4"/>
  <c r="AA262" i="4"/>
  <c r="Y262" i="4"/>
  <c r="W262" i="4"/>
  <c r="AQ262" i="4" s="1"/>
  <c r="AV73" i="4"/>
  <c r="AO73" i="4"/>
  <c r="AH73" i="4"/>
  <c r="AA73" i="4"/>
  <c r="Y73" i="4"/>
  <c r="W73" i="4"/>
  <c r="AQ73" i="4" s="1"/>
  <c r="AV74" i="4"/>
  <c r="AO74" i="4"/>
  <c r="AH74" i="4"/>
  <c r="AA74" i="4"/>
  <c r="Y74" i="4"/>
  <c r="W74" i="4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J336" i="4" s="1"/>
  <c r="AM336" i="4" s="1"/>
  <c r="AV354" i="4"/>
  <c r="AO354" i="4"/>
  <c r="AH354" i="4"/>
  <c r="AA354" i="4"/>
  <c r="Y354" i="4"/>
  <c r="W354" i="4"/>
  <c r="AV264" i="4"/>
  <c r="AO264" i="4"/>
  <c r="AH264" i="4"/>
  <c r="AA264" i="4"/>
  <c r="Y264" i="4"/>
  <c r="W264" i="4"/>
  <c r="AV82" i="4"/>
  <c r="AO82" i="4"/>
  <c r="AH82" i="4"/>
  <c r="AA82" i="4"/>
  <c r="Y82" i="4"/>
  <c r="W82" i="4"/>
  <c r="AV84" i="4"/>
  <c r="AO84" i="4"/>
  <c r="AH84" i="4"/>
  <c r="AA84" i="4"/>
  <c r="Y84" i="4"/>
  <c r="W84" i="4"/>
  <c r="AV76" i="4"/>
  <c r="AO76" i="4"/>
  <c r="AH76" i="4"/>
  <c r="AA76" i="4"/>
  <c r="Y76" i="4"/>
  <c r="W76" i="4"/>
  <c r="AJ76" i="4" s="1"/>
  <c r="AK76" i="4" s="1"/>
  <c r="AV353" i="4"/>
  <c r="AO353" i="4"/>
  <c r="AH353" i="4"/>
  <c r="AA353" i="4"/>
  <c r="Y353" i="4"/>
  <c r="W353" i="4"/>
  <c r="AV75" i="4"/>
  <c r="AO75" i="4"/>
  <c r="AH75" i="4"/>
  <c r="AA75" i="4"/>
  <c r="Y75" i="4"/>
  <c r="W75" i="4"/>
  <c r="AV337" i="4"/>
  <c r="AO337" i="4"/>
  <c r="AH337" i="4"/>
  <c r="AA337" i="4"/>
  <c r="Y337" i="4"/>
  <c r="W337" i="4"/>
  <c r="AJ337" i="4" s="1"/>
  <c r="AK337" i="4" s="1"/>
  <c r="AV334" i="4"/>
  <c r="AO334" i="4"/>
  <c r="AH334" i="4"/>
  <c r="AA334" i="4"/>
  <c r="Y334" i="4"/>
  <c r="W334" i="4"/>
  <c r="AV85" i="4"/>
  <c r="AO85" i="4"/>
  <c r="AH85" i="4"/>
  <c r="AA85" i="4"/>
  <c r="Y85" i="4"/>
  <c r="W85" i="4"/>
  <c r="AJ85" i="4" s="1"/>
  <c r="AK85" i="4" s="1"/>
  <c r="AV261" i="4"/>
  <c r="AO261" i="4"/>
  <c r="AH261" i="4"/>
  <c r="AA261" i="4"/>
  <c r="Y261" i="4"/>
  <c r="W261" i="4"/>
  <c r="AV266" i="4"/>
  <c r="AO266" i="4"/>
  <c r="AH266" i="4"/>
  <c r="AA266" i="4"/>
  <c r="Y266" i="4"/>
  <c r="W266" i="4"/>
  <c r="AJ266" i="4" s="1"/>
  <c r="AK266" i="4" s="1"/>
  <c r="AV351" i="4"/>
  <c r="AO351" i="4"/>
  <c r="AH351" i="4"/>
  <c r="AA351" i="4"/>
  <c r="Y351" i="4"/>
  <c r="W351" i="4"/>
  <c r="AJ351" i="4" s="1"/>
  <c r="AV348" i="4"/>
  <c r="AO348" i="4"/>
  <c r="AH348" i="4"/>
  <c r="AA348" i="4"/>
  <c r="Y348" i="4"/>
  <c r="W348" i="4"/>
  <c r="AV339" i="4"/>
  <c r="AO339" i="4"/>
  <c r="AH339" i="4"/>
  <c r="AA339" i="4"/>
  <c r="Y339" i="4"/>
  <c r="W339" i="4"/>
  <c r="AC339" i="4" s="1"/>
  <c r="AV340" i="4"/>
  <c r="AO340" i="4"/>
  <c r="AH340" i="4"/>
  <c r="AA340" i="4"/>
  <c r="Y340" i="4"/>
  <c r="W340" i="4"/>
  <c r="AJ340" i="4" s="1"/>
  <c r="AK340" i="4" s="1"/>
  <c r="AV331" i="4"/>
  <c r="AO331" i="4"/>
  <c r="AH331" i="4"/>
  <c r="AA331" i="4"/>
  <c r="Y331" i="4"/>
  <c r="W331" i="4"/>
  <c r="AV341" i="4"/>
  <c r="AO341" i="4"/>
  <c r="AH341" i="4"/>
  <c r="AA341" i="4"/>
  <c r="Y341" i="4"/>
  <c r="W341" i="4"/>
  <c r="AJ341" i="4" s="1"/>
  <c r="AV355" i="4"/>
  <c r="AO355" i="4"/>
  <c r="AH355" i="4"/>
  <c r="AA355" i="4"/>
  <c r="Y355" i="4"/>
  <c r="W355" i="4"/>
  <c r="AV333" i="4"/>
  <c r="AO333" i="4"/>
  <c r="AH333" i="4"/>
  <c r="AA333" i="4"/>
  <c r="Y333" i="4"/>
  <c r="W333" i="4"/>
  <c r="AC333" i="4" s="1"/>
  <c r="AV343" i="4"/>
  <c r="AO343" i="4"/>
  <c r="AH343" i="4"/>
  <c r="AA343" i="4"/>
  <c r="Y343" i="4"/>
  <c r="W343" i="4"/>
  <c r="AQ343" i="4" s="1"/>
  <c r="AR343" i="4" s="1"/>
  <c r="AV338" i="4"/>
  <c r="AO338" i="4"/>
  <c r="AH338" i="4"/>
  <c r="AA338" i="4"/>
  <c r="Y338" i="4"/>
  <c r="W338" i="4"/>
  <c r="AV125" i="4"/>
  <c r="AO125" i="4"/>
  <c r="AH125" i="4"/>
  <c r="AA125" i="4"/>
  <c r="Y125" i="4"/>
  <c r="W125" i="4"/>
  <c r="AJ125" i="4" s="1"/>
  <c r="AV117" i="4"/>
  <c r="AO117" i="4"/>
  <c r="AH117" i="4"/>
  <c r="AA117" i="4"/>
  <c r="Y117" i="4"/>
  <c r="W117" i="4"/>
  <c r="AV344" i="4"/>
  <c r="AO344" i="4"/>
  <c r="AH344" i="4"/>
  <c r="AA344" i="4"/>
  <c r="Y344" i="4"/>
  <c r="W344" i="4"/>
  <c r="AJ344" i="4" s="1"/>
  <c r="AK344" i="4" s="1"/>
  <c r="AV345" i="4"/>
  <c r="AO345" i="4"/>
  <c r="AH345" i="4"/>
  <c r="AA345" i="4"/>
  <c r="Y345" i="4"/>
  <c r="W345" i="4"/>
  <c r="AV342" i="4"/>
  <c r="AO342" i="4"/>
  <c r="AH342" i="4"/>
  <c r="AA342" i="4"/>
  <c r="Y342" i="4"/>
  <c r="W342" i="4"/>
  <c r="AJ342" i="4" s="1"/>
  <c r="AK342" i="4" s="1"/>
  <c r="AV335" i="4"/>
  <c r="AO335" i="4"/>
  <c r="AH335" i="4"/>
  <c r="AA335" i="4"/>
  <c r="Y335" i="4"/>
  <c r="W335" i="4"/>
  <c r="AV346" i="4"/>
  <c r="AO346" i="4"/>
  <c r="AH346" i="4"/>
  <c r="AA346" i="4"/>
  <c r="Y346" i="4"/>
  <c r="W346" i="4"/>
  <c r="AJ346" i="4" s="1"/>
  <c r="AV59" i="4"/>
  <c r="AO59" i="4"/>
  <c r="AH59" i="4"/>
  <c r="AA59" i="4"/>
  <c r="Y59" i="4"/>
  <c r="W59" i="4"/>
  <c r="AV352" i="4"/>
  <c r="AO352" i="4"/>
  <c r="AH352" i="4"/>
  <c r="AA352" i="4"/>
  <c r="Y352" i="4"/>
  <c r="W352" i="4"/>
  <c r="AJ352" i="4" s="1"/>
  <c r="AV111" i="4"/>
  <c r="AO111" i="4"/>
  <c r="AH111" i="4"/>
  <c r="AA111" i="4"/>
  <c r="Y111" i="4"/>
  <c r="W111" i="4"/>
  <c r="AV347" i="4"/>
  <c r="AO347" i="4"/>
  <c r="AH347" i="4"/>
  <c r="AA347" i="4"/>
  <c r="Y347" i="4"/>
  <c r="W347" i="4"/>
  <c r="AQ347" i="4" s="1"/>
  <c r="AR347" i="4" s="1"/>
  <c r="AV113" i="4"/>
  <c r="AO113" i="4"/>
  <c r="AH113" i="4"/>
  <c r="AA113" i="4"/>
  <c r="Y113" i="4"/>
  <c r="W113" i="4"/>
  <c r="AC113" i="4" s="1"/>
  <c r="AV350" i="4"/>
  <c r="AO350" i="4"/>
  <c r="AH350" i="4"/>
  <c r="AA350" i="4"/>
  <c r="Y350" i="4"/>
  <c r="W350" i="4"/>
  <c r="AV123" i="4"/>
  <c r="AO123" i="4"/>
  <c r="AH123" i="4"/>
  <c r="AA123" i="4"/>
  <c r="Y123" i="4"/>
  <c r="W123" i="4"/>
  <c r="AV349" i="4"/>
  <c r="AO349" i="4"/>
  <c r="AH349" i="4"/>
  <c r="AA349" i="4"/>
  <c r="Y349" i="4"/>
  <c r="W349" i="4"/>
  <c r="AC349" i="4" s="1"/>
  <c r="AD349" i="4" s="1"/>
  <c r="AV56" i="4"/>
  <c r="AO56" i="4"/>
  <c r="AH56" i="4"/>
  <c r="AA56" i="4"/>
  <c r="Y56" i="4"/>
  <c r="W56" i="4"/>
  <c r="AJ56" i="4" s="1"/>
  <c r="AV48" i="4"/>
  <c r="AO48" i="4"/>
  <c r="AH48" i="4"/>
  <c r="AA48" i="4"/>
  <c r="Y48" i="4"/>
  <c r="W48" i="4"/>
  <c r="AQ48" i="4" s="1"/>
  <c r="AV50" i="4"/>
  <c r="AO50" i="4"/>
  <c r="AH50" i="4"/>
  <c r="AA50" i="4"/>
  <c r="Y50" i="4"/>
  <c r="W50" i="4"/>
  <c r="AV110" i="4"/>
  <c r="AO110" i="4"/>
  <c r="AH110" i="4"/>
  <c r="AA110" i="4"/>
  <c r="Y110" i="4"/>
  <c r="W110" i="4"/>
  <c r="AV120" i="4"/>
  <c r="AO120" i="4"/>
  <c r="AH120" i="4"/>
  <c r="AA120" i="4"/>
  <c r="Y120" i="4"/>
  <c r="W120" i="4"/>
  <c r="AQ120" i="4" s="1"/>
  <c r="AR120" i="4" s="1"/>
  <c r="AV57" i="4"/>
  <c r="AO57" i="4"/>
  <c r="AH57" i="4"/>
  <c r="AA57" i="4"/>
  <c r="Y57" i="4"/>
  <c r="W57" i="4"/>
  <c r="AV54" i="4"/>
  <c r="AO54" i="4"/>
  <c r="AH54" i="4"/>
  <c r="AA54" i="4"/>
  <c r="Y54" i="4"/>
  <c r="W54" i="4"/>
  <c r="AV62" i="4"/>
  <c r="AO62" i="4"/>
  <c r="AH62" i="4"/>
  <c r="AA62" i="4"/>
  <c r="Y62" i="4"/>
  <c r="W62" i="4"/>
  <c r="AV64" i="4"/>
  <c r="AO64" i="4"/>
  <c r="AH64" i="4"/>
  <c r="AA64" i="4"/>
  <c r="Y64" i="4"/>
  <c r="W64" i="4"/>
  <c r="AQ64" i="4" s="1"/>
  <c r="AR64" i="4" s="1"/>
  <c r="AV58" i="4"/>
  <c r="AO58" i="4"/>
  <c r="AH58" i="4"/>
  <c r="AA58" i="4"/>
  <c r="Y58" i="4"/>
  <c r="W58" i="4"/>
  <c r="AV121" i="4"/>
  <c r="AO121" i="4"/>
  <c r="AH121" i="4"/>
  <c r="AA121" i="4"/>
  <c r="Y121" i="4"/>
  <c r="W121" i="4"/>
  <c r="AC121" i="4" s="1"/>
  <c r="AV438" i="4"/>
  <c r="AO438" i="4"/>
  <c r="AH438" i="4"/>
  <c r="AA438" i="4"/>
  <c r="Y438" i="4"/>
  <c r="W438" i="4"/>
  <c r="AV66" i="4"/>
  <c r="AO66" i="4"/>
  <c r="AH66" i="4"/>
  <c r="AA66" i="4"/>
  <c r="Y66" i="4"/>
  <c r="W66" i="4"/>
  <c r="AC66" i="4" s="1"/>
  <c r="AV119" i="4"/>
  <c r="AO119" i="4"/>
  <c r="AH119" i="4"/>
  <c r="AA119" i="4"/>
  <c r="Y119" i="4"/>
  <c r="W119" i="4"/>
  <c r="AV445" i="4"/>
  <c r="AO445" i="4"/>
  <c r="AH445" i="4"/>
  <c r="AA445" i="4"/>
  <c r="Y445" i="4"/>
  <c r="W445" i="4"/>
  <c r="AV431" i="4"/>
  <c r="AO431" i="4"/>
  <c r="AH431" i="4"/>
  <c r="AA431" i="4"/>
  <c r="Y431" i="4"/>
  <c r="W431" i="4"/>
  <c r="AQ431" i="4" s="1"/>
  <c r="AV429" i="4"/>
  <c r="AO429" i="4"/>
  <c r="AH429" i="4"/>
  <c r="AA429" i="4"/>
  <c r="Y429" i="4"/>
  <c r="W429" i="4"/>
  <c r="AV439" i="4"/>
  <c r="AO439" i="4"/>
  <c r="AH439" i="4"/>
  <c r="AA439" i="4"/>
  <c r="Y439" i="4"/>
  <c r="W439" i="4"/>
  <c r="AV443" i="4"/>
  <c r="AO443" i="4"/>
  <c r="AH443" i="4"/>
  <c r="AA443" i="4"/>
  <c r="Y443" i="4"/>
  <c r="W443" i="4"/>
  <c r="AV440" i="4"/>
  <c r="AO440" i="4"/>
  <c r="AH440" i="4"/>
  <c r="AA440" i="4"/>
  <c r="Y440" i="4"/>
  <c r="W440" i="4"/>
  <c r="AC440" i="4" s="1"/>
  <c r="AV428" i="4"/>
  <c r="AO428" i="4"/>
  <c r="AH428" i="4"/>
  <c r="AA428" i="4"/>
  <c r="Y428" i="4"/>
  <c r="W428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C430" i="4" s="1"/>
  <c r="AV441" i="4"/>
  <c r="AO441" i="4"/>
  <c r="AH441" i="4"/>
  <c r="AA441" i="4"/>
  <c r="Y441" i="4"/>
  <c r="W441" i="4"/>
  <c r="AV432" i="4"/>
  <c r="AO432" i="4"/>
  <c r="AH432" i="4"/>
  <c r="AA432" i="4"/>
  <c r="Y432" i="4"/>
  <c r="W432" i="4"/>
  <c r="AV447" i="4"/>
  <c r="AO447" i="4"/>
  <c r="AH447" i="4"/>
  <c r="AA447" i="4"/>
  <c r="Y447" i="4"/>
  <c r="W447" i="4"/>
  <c r="AV79" i="4"/>
  <c r="AO79" i="4"/>
  <c r="AH79" i="4"/>
  <c r="AA79" i="4"/>
  <c r="Y79" i="4"/>
  <c r="W79" i="4"/>
  <c r="AJ79" i="4" s="1"/>
  <c r="AV437" i="4"/>
  <c r="AO437" i="4"/>
  <c r="AH437" i="4"/>
  <c r="AA437" i="4"/>
  <c r="Y437" i="4"/>
  <c r="W437" i="4"/>
  <c r="AV434" i="4"/>
  <c r="AO434" i="4"/>
  <c r="AH434" i="4"/>
  <c r="AA434" i="4"/>
  <c r="Y434" i="4"/>
  <c r="W434" i="4"/>
  <c r="AV446" i="4"/>
  <c r="AO446" i="4"/>
  <c r="AH446" i="4"/>
  <c r="AA446" i="4"/>
  <c r="Y446" i="4"/>
  <c r="W446" i="4"/>
  <c r="AV2" i="4"/>
  <c r="AO2" i="4"/>
  <c r="AH2" i="4"/>
  <c r="AA2" i="4"/>
  <c r="Y2" i="4"/>
  <c r="W2" i="4"/>
  <c r="AC2" i="4" s="1"/>
  <c r="AV444" i="4"/>
  <c r="AO444" i="4"/>
  <c r="AH444" i="4"/>
  <c r="AA444" i="4"/>
  <c r="Y444" i="4"/>
  <c r="W444" i="4"/>
  <c r="AC444" i="4" s="1"/>
  <c r="AD444" i="4" s="1"/>
  <c r="AV435" i="4"/>
  <c r="AO435" i="4"/>
  <c r="AH435" i="4"/>
  <c r="AA435" i="4"/>
  <c r="Y435" i="4"/>
  <c r="W435" i="4"/>
  <c r="AV433" i="4"/>
  <c r="AO433" i="4"/>
  <c r="AH433" i="4"/>
  <c r="AA433" i="4"/>
  <c r="Y433" i="4"/>
  <c r="W433" i="4"/>
  <c r="AV442" i="4"/>
  <c r="AO442" i="4"/>
  <c r="AH442" i="4"/>
  <c r="AA442" i="4"/>
  <c r="Y442" i="4"/>
  <c r="W442" i="4"/>
  <c r="AV80" i="4"/>
  <c r="AO80" i="4"/>
  <c r="AH80" i="4"/>
  <c r="AA80" i="4"/>
  <c r="Y80" i="4"/>
  <c r="W80" i="4"/>
  <c r="AJ80" i="4" s="1"/>
  <c r="AV4" i="4"/>
  <c r="AO4" i="4"/>
  <c r="AH4" i="4"/>
  <c r="AA4" i="4"/>
  <c r="Y4" i="4"/>
  <c r="W4" i="4"/>
  <c r="AV31" i="4"/>
  <c r="AO31" i="4"/>
  <c r="AH31" i="4"/>
  <c r="AA31" i="4"/>
  <c r="Y31" i="4"/>
  <c r="W31" i="4"/>
  <c r="AV6" i="4"/>
  <c r="AO6" i="4"/>
  <c r="AH6" i="4"/>
  <c r="AA6" i="4"/>
  <c r="Y6" i="4"/>
  <c r="W6" i="4"/>
  <c r="AV8" i="4"/>
  <c r="AO8" i="4"/>
  <c r="AH8" i="4"/>
  <c r="AA8" i="4"/>
  <c r="Y8" i="4"/>
  <c r="W8" i="4"/>
  <c r="AV37" i="4"/>
  <c r="AO37" i="4"/>
  <c r="AH37" i="4"/>
  <c r="AA37" i="4"/>
  <c r="Y37" i="4"/>
  <c r="W37" i="4"/>
  <c r="AQ37" i="4" s="1"/>
  <c r="AV9" i="4"/>
  <c r="AO9" i="4"/>
  <c r="AH9" i="4"/>
  <c r="AA9" i="4"/>
  <c r="Y9" i="4"/>
  <c r="W9" i="4"/>
  <c r="AJ9" i="4" s="1"/>
  <c r="AK9" i="4" s="1"/>
  <c r="AV70" i="4"/>
  <c r="AO70" i="4"/>
  <c r="AH70" i="4"/>
  <c r="AA70" i="4"/>
  <c r="Y70" i="4"/>
  <c r="W70" i="4"/>
  <c r="AV30" i="4"/>
  <c r="AO30" i="4"/>
  <c r="AH30" i="4"/>
  <c r="AA30" i="4"/>
  <c r="Y30" i="4"/>
  <c r="W30" i="4"/>
  <c r="AQ30" i="4" s="1"/>
  <c r="AR30" i="4" s="1"/>
  <c r="AV330" i="4"/>
  <c r="AO330" i="4"/>
  <c r="AH330" i="4"/>
  <c r="AA330" i="4"/>
  <c r="Y330" i="4"/>
  <c r="W330" i="4"/>
  <c r="AV317" i="4"/>
  <c r="AO317" i="4"/>
  <c r="AH317" i="4"/>
  <c r="AA317" i="4"/>
  <c r="Y317" i="4"/>
  <c r="W317" i="4"/>
  <c r="AJ317" i="4" s="1"/>
  <c r="AV320" i="4"/>
  <c r="AO320" i="4"/>
  <c r="AH320" i="4"/>
  <c r="AA320" i="4"/>
  <c r="Y320" i="4"/>
  <c r="W320" i="4"/>
  <c r="AC320" i="4" s="1"/>
  <c r="AV328" i="4"/>
  <c r="AO328" i="4"/>
  <c r="AH328" i="4"/>
  <c r="AA328" i="4"/>
  <c r="Y328" i="4"/>
  <c r="W328" i="4"/>
  <c r="AQ328" i="4" s="1"/>
  <c r="AR328" i="4" s="1"/>
  <c r="AV326" i="4"/>
  <c r="AO326" i="4"/>
  <c r="AH326" i="4"/>
  <c r="AA326" i="4"/>
  <c r="Y326" i="4"/>
  <c r="W326" i="4"/>
  <c r="AV5" i="4"/>
  <c r="AO5" i="4"/>
  <c r="AH5" i="4"/>
  <c r="AA5" i="4"/>
  <c r="Y5" i="4"/>
  <c r="W5" i="4"/>
  <c r="AQ5" i="4" s="1"/>
  <c r="AV7" i="4"/>
  <c r="AO7" i="4"/>
  <c r="AH7" i="4"/>
  <c r="AA7" i="4"/>
  <c r="Y7" i="4"/>
  <c r="W7" i="4"/>
  <c r="AJ7" i="4" s="1"/>
  <c r="AV314" i="4"/>
  <c r="AO314" i="4"/>
  <c r="AH314" i="4"/>
  <c r="AA314" i="4"/>
  <c r="Y314" i="4"/>
  <c r="W314" i="4"/>
  <c r="AQ314" i="4" s="1"/>
  <c r="AV316" i="4"/>
  <c r="AO316" i="4"/>
  <c r="AH316" i="4"/>
  <c r="AA316" i="4"/>
  <c r="Y316" i="4"/>
  <c r="W316" i="4"/>
  <c r="AV72" i="4"/>
  <c r="AO72" i="4"/>
  <c r="AH72" i="4"/>
  <c r="AA72" i="4"/>
  <c r="Y72" i="4"/>
  <c r="W72" i="4"/>
  <c r="AC72" i="4" s="1"/>
  <c r="AD72" i="4" s="1"/>
  <c r="AV71" i="4"/>
  <c r="AO71" i="4"/>
  <c r="AH71" i="4"/>
  <c r="AA71" i="4"/>
  <c r="Y71" i="4"/>
  <c r="W71" i="4"/>
  <c r="AC71" i="4" s="1"/>
  <c r="AV318" i="4"/>
  <c r="AO318" i="4"/>
  <c r="AH318" i="4"/>
  <c r="AA318" i="4"/>
  <c r="Y318" i="4"/>
  <c r="W318" i="4"/>
  <c r="AJ318" i="4" s="1"/>
  <c r="AV319" i="4"/>
  <c r="AO319" i="4"/>
  <c r="AH319" i="4"/>
  <c r="AA319" i="4"/>
  <c r="Y319" i="4"/>
  <c r="W319" i="4"/>
  <c r="AV78" i="4"/>
  <c r="AO78" i="4"/>
  <c r="AH78" i="4"/>
  <c r="AA78" i="4"/>
  <c r="Y78" i="4"/>
  <c r="W78" i="4"/>
  <c r="AJ78" i="4" s="1"/>
  <c r="AK78" i="4" s="1"/>
  <c r="AV315" i="4"/>
  <c r="AO315" i="4"/>
  <c r="AH315" i="4"/>
  <c r="AA315" i="4"/>
  <c r="Y315" i="4"/>
  <c r="W315" i="4"/>
  <c r="AV329" i="4"/>
  <c r="AO329" i="4"/>
  <c r="AH329" i="4"/>
  <c r="AA329" i="4"/>
  <c r="Y329" i="4"/>
  <c r="W329" i="4"/>
  <c r="AJ329" i="4" s="1"/>
  <c r="AV313" i="4"/>
  <c r="AO313" i="4"/>
  <c r="AH313" i="4"/>
  <c r="AA313" i="4"/>
  <c r="Y313" i="4"/>
  <c r="W313" i="4"/>
  <c r="AV410" i="4"/>
  <c r="AO410" i="4"/>
  <c r="AH410" i="4"/>
  <c r="AA410" i="4"/>
  <c r="Y410" i="4"/>
  <c r="W410" i="4"/>
  <c r="AC410" i="4" s="1"/>
  <c r="AD410" i="4" s="1"/>
  <c r="AV414" i="4"/>
  <c r="AO414" i="4"/>
  <c r="AH414" i="4"/>
  <c r="AA414" i="4"/>
  <c r="Y414" i="4"/>
  <c r="W414" i="4"/>
  <c r="AV411" i="4"/>
  <c r="AO411" i="4"/>
  <c r="AH411" i="4"/>
  <c r="AA411" i="4"/>
  <c r="Y411" i="4"/>
  <c r="W411" i="4"/>
  <c r="AC411" i="4" s="1"/>
  <c r="AD411" i="4" s="1"/>
  <c r="AV321" i="4"/>
  <c r="AO321" i="4"/>
  <c r="AH321" i="4"/>
  <c r="AA321" i="4"/>
  <c r="Y321" i="4"/>
  <c r="W321" i="4"/>
  <c r="AV322" i="4"/>
  <c r="AO322" i="4"/>
  <c r="AH322" i="4"/>
  <c r="AA322" i="4"/>
  <c r="Y322" i="4"/>
  <c r="W322" i="4"/>
  <c r="AC322" i="4" s="1"/>
  <c r="AD322" i="4" s="1"/>
  <c r="AV422" i="4"/>
  <c r="AO422" i="4"/>
  <c r="AH422" i="4"/>
  <c r="AA422" i="4"/>
  <c r="Y422" i="4"/>
  <c r="W422" i="4"/>
  <c r="AV325" i="4"/>
  <c r="AO325" i="4"/>
  <c r="AH325" i="4"/>
  <c r="AA325" i="4"/>
  <c r="Y325" i="4"/>
  <c r="W325" i="4"/>
  <c r="AQ325" i="4" s="1"/>
  <c r="AR325" i="4" s="1"/>
  <c r="AV323" i="4"/>
  <c r="AO323" i="4"/>
  <c r="AH323" i="4"/>
  <c r="AA323" i="4"/>
  <c r="Y323" i="4"/>
  <c r="W323" i="4"/>
  <c r="AV327" i="4"/>
  <c r="AO327" i="4"/>
  <c r="AH327" i="4"/>
  <c r="AA327" i="4"/>
  <c r="Y327" i="4"/>
  <c r="W327" i="4"/>
  <c r="AC327" i="4" s="1"/>
  <c r="AD327" i="4" s="1"/>
  <c r="AV324" i="4"/>
  <c r="AO324" i="4"/>
  <c r="AH324" i="4"/>
  <c r="AA324" i="4"/>
  <c r="Y324" i="4"/>
  <c r="W324" i="4"/>
  <c r="AV423" i="4"/>
  <c r="AO423" i="4"/>
  <c r="AH423" i="4"/>
  <c r="AA423" i="4"/>
  <c r="Y423" i="4"/>
  <c r="W423" i="4"/>
  <c r="AC423" i="4" s="1"/>
  <c r="AV419" i="4"/>
  <c r="AO419" i="4"/>
  <c r="AH419" i="4"/>
  <c r="AA419" i="4"/>
  <c r="Y419" i="4"/>
  <c r="W419" i="4"/>
  <c r="AV417" i="4"/>
  <c r="AO417" i="4"/>
  <c r="AH417" i="4"/>
  <c r="AA417" i="4"/>
  <c r="Y417" i="4"/>
  <c r="W417" i="4"/>
  <c r="AJ417" i="4" s="1"/>
  <c r="AK417" i="4" s="1"/>
  <c r="AV413" i="4"/>
  <c r="AO413" i="4"/>
  <c r="AH413" i="4"/>
  <c r="AA413" i="4"/>
  <c r="Y413" i="4"/>
  <c r="W413" i="4"/>
  <c r="AV427" i="4"/>
  <c r="AO427" i="4"/>
  <c r="AH427" i="4"/>
  <c r="AA427" i="4"/>
  <c r="Y427" i="4"/>
  <c r="W427" i="4"/>
  <c r="AC427" i="4" s="1"/>
  <c r="AD427" i="4" s="1"/>
  <c r="AV421" i="4"/>
  <c r="AO421" i="4"/>
  <c r="AH421" i="4"/>
  <c r="AA421" i="4"/>
  <c r="Y421" i="4"/>
  <c r="W421" i="4"/>
  <c r="AQ421" i="4" s="1"/>
  <c r="AV424" i="4"/>
  <c r="AO424" i="4"/>
  <c r="AH424" i="4"/>
  <c r="AA424" i="4"/>
  <c r="Y424" i="4"/>
  <c r="W424" i="4"/>
  <c r="AJ424" i="4" s="1"/>
  <c r="AK424" i="4" s="1"/>
  <c r="AV415" i="4"/>
  <c r="AO415" i="4"/>
  <c r="AH415" i="4"/>
  <c r="AA415" i="4"/>
  <c r="Y415" i="4"/>
  <c r="W415" i="4"/>
  <c r="AV412" i="4"/>
  <c r="AO412" i="4"/>
  <c r="AH412" i="4"/>
  <c r="AA412" i="4"/>
  <c r="Y412" i="4"/>
  <c r="W412" i="4"/>
  <c r="AC412" i="4" s="1"/>
  <c r="AD412" i="4" s="1"/>
  <c r="AV418" i="4"/>
  <c r="AO418" i="4"/>
  <c r="AH418" i="4"/>
  <c r="AA418" i="4"/>
  <c r="Y418" i="4"/>
  <c r="W418" i="4"/>
  <c r="AV426" i="4"/>
  <c r="AO426" i="4"/>
  <c r="AH426" i="4"/>
  <c r="AA426" i="4"/>
  <c r="Y426" i="4"/>
  <c r="W426" i="4"/>
  <c r="AC426" i="4" s="1"/>
  <c r="AD426" i="4" s="1"/>
  <c r="AV420" i="4"/>
  <c r="AO420" i="4"/>
  <c r="AH420" i="4"/>
  <c r="AA420" i="4"/>
  <c r="Y420" i="4"/>
  <c r="W420" i="4"/>
  <c r="AV416" i="4"/>
  <c r="AO416" i="4"/>
  <c r="AH416" i="4"/>
  <c r="AA416" i="4"/>
  <c r="Y416" i="4"/>
  <c r="W416" i="4"/>
  <c r="AQ416" i="4" s="1"/>
  <c r="AR416" i="4" s="1"/>
  <c r="AV499" i="4"/>
  <c r="AO499" i="4"/>
  <c r="AH499" i="4"/>
  <c r="AA499" i="4"/>
  <c r="Y499" i="4"/>
  <c r="W499" i="4"/>
  <c r="AQ499" i="4" s="1"/>
  <c r="AV504" i="4"/>
  <c r="AO504" i="4"/>
  <c r="AH504" i="4"/>
  <c r="AA504" i="4"/>
  <c r="Y504" i="4"/>
  <c r="W504" i="4"/>
  <c r="AQ504" i="4" s="1"/>
  <c r="AV502" i="4"/>
  <c r="AO502" i="4"/>
  <c r="AH502" i="4"/>
  <c r="AA502" i="4"/>
  <c r="Y502" i="4"/>
  <c r="W502" i="4"/>
  <c r="AC502" i="4" s="1"/>
  <c r="AD502" i="4" s="1"/>
  <c r="AV505" i="4"/>
  <c r="AO505" i="4"/>
  <c r="AH505" i="4"/>
  <c r="AA505" i="4"/>
  <c r="Y505" i="4"/>
  <c r="W505" i="4"/>
  <c r="AV503" i="4"/>
  <c r="AO503" i="4"/>
  <c r="AH503" i="4"/>
  <c r="AA503" i="4"/>
  <c r="Y503" i="4"/>
  <c r="W503" i="4"/>
  <c r="AV425" i="4"/>
  <c r="AO425" i="4"/>
  <c r="AH425" i="4"/>
  <c r="AA425" i="4"/>
  <c r="Y425" i="4"/>
  <c r="W425" i="4"/>
  <c r="AV508" i="4"/>
  <c r="AO508" i="4"/>
  <c r="AH508" i="4"/>
  <c r="AA508" i="4"/>
  <c r="Y508" i="4"/>
  <c r="W508" i="4"/>
  <c r="AV500" i="4"/>
  <c r="AO500" i="4"/>
  <c r="AH500" i="4"/>
  <c r="AA500" i="4"/>
  <c r="Y500" i="4"/>
  <c r="W500" i="4"/>
  <c r="AV494" i="4"/>
  <c r="AO494" i="4"/>
  <c r="AH494" i="4"/>
  <c r="AA494" i="4"/>
  <c r="Y494" i="4"/>
  <c r="W494" i="4"/>
  <c r="AQ494" i="4" s="1"/>
  <c r="AR494" i="4" s="1"/>
  <c r="AV485" i="4"/>
  <c r="AO485" i="4"/>
  <c r="AH485" i="4"/>
  <c r="AA485" i="4"/>
  <c r="Y485" i="4"/>
  <c r="W485" i="4"/>
  <c r="AJ485" i="4" s="1"/>
  <c r="AK485" i="4" s="1"/>
  <c r="AV509" i="4"/>
  <c r="AO509" i="4"/>
  <c r="AH509" i="4"/>
  <c r="AA509" i="4"/>
  <c r="Y509" i="4"/>
  <c r="W509" i="4"/>
  <c r="AQ509" i="4" s="1"/>
  <c r="AR509" i="4" s="1"/>
  <c r="AV495" i="4"/>
  <c r="AO495" i="4"/>
  <c r="AH495" i="4"/>
  <c r="AA495" i="4"/>
  <c r="Y495" i="4"/>
  <c r="W495" i="4"/>
  <c r="AJ495" i="4" s="1"/>
  <c r="AV484" i="4"/>
  <c r="AO484" i="4"/>
  <c r="AH484" i="4"/>
  <c r="AA484" i="4"/>
  <c r="Y484" i="4"/>
  <c r="W484" i="4"/>
  <c r="AQ484" i="4" s="1"/>
  <c r="AV490" i="4"/>
  <c r="AO490" i="4"/>
  <c r="AH490" i="4"/>
  <c r="AA490" i="4"/>
  <c r="Y490" i="4"/>
  <c r="W490" i="4"/>
  <c r="AV489" i="4"/>
  <c r="AO489" i="4"/>
  <c r="AH489" i="4"/>
  <c r="AA489" i="4"/>
  <c r="Y489" i="4"/>
  <c r="W489" i="4"/>
  <c r="AQ489" i="4" s="1"/>
  <c r="AR489" i="4" s="1"/>
  <c r="AV506" i="4"/>
  <c r="AO506" i="4"/>
  <c r="AH506" i="4"/>
  <c r="AA506" i="4"/>
  <c r="Y506" i="4"/>
  <c r="W506" i="4"/>
  <c r="AV496" i="4"/>
  <c r="AO496" i="4"/>
  <c r="AH496" i="4"/>
  <c r="AA496" i="4"/>
  <c r="Y496" i="4"/>
  <c r="W496" i="4"/>
  <c r="AQ496" i="4" s="1"/>
  <c r="AR496" i="4" s="1"/>
  <c r="AV497" i="4"/>
  <c r="AO497" i="4"/>
  <c r="AH497" i="4"/>
  <c r="AA497" i="4"/>
  <c r="Y497" i="4"/>
  <c r="W497" i="4"/>
  <c r="AV507" i="4"/>
  <c r="AO507" i="4"/>
  <c r="AH507" i="4"/>
  <c r="AA507" i="4"/>
  <c r="Y507" i="4"/>
  <c r="W507" i="4"/>
  <c r="AV491" i="4"/>
  <c r="AO491" i="4"/>
  <c r="AH491" i="4"/>
  <c r="AA491" i="4"/>
  <c r="Y491" i="4"/>
  <c r="W491" i="4"/>
  <c r="AV482" i="4"/>
  <c r="AO482" i="4"/>
  <c r="AH482" i="4"/>
  <c r="AA482" i="4"/>
  <c r="Y482" i="4"/>
  <c r="W482" i="4"/>
  <c r="AJ482" i="4" s="1"/>
  <c r="AV501" i="4"/>
  <c r="AO501" i="4"/>
  <c r="AH501" i="4"/>
  <c r="AA501" i="4"/>
  <c r="Y501" i="4"/>
  <c r="W501" i="4"/>
  <c r="AV307" i="4"/>
  <c r="AO307" i="4"/>
  <c r="AH307" i="4"/>
  <c r="AA307" i="4"/>
  <c r="Y307" i="4"/>
  <c r="W307" i="4"/>
  <c r="AV301" i="4"/>
  <c r="AO301" i="4"/>
  <c r="AH301" i="4"/>
  <c r="AA301" i="4"/>
  <c r="Y301" i="4"/>
  <c r="W301" i="4"/>
  <c r="AQ301" i="4" s="1"/>
  <c r="AR301" i="4" s="1"/>
  <c r="AV312" i="4"/>
  <c r="AO312" i="4"/>
  <c r="AH312" i="4"/>
  <c r="AA312" i="4"/>
  <c r="Y312" i="4"/>
  <c r="W312" i="4"/>
  <c r="AJ312" i="4" s="1"/>
  <c r="AV308" i="4"/>
  <c r="AO308" i="4"/>
  <c r="AH308" i="4"/>
  <c r="AA308" i="4"/>
  <c r="Y308" i="4"/>
  <c r="W308" i="4"/>
  <c r="AC308" i="4" s="1"/>
  <c r="AV302" i="4"/>
  <c r="AO302" i="4"/>
  <c r="AH302" i="4"/>
  <c r="AA302" i="4"/>
  <c r="Y302" i="4"/>
  <c r="W302" i="4"/>
  <c r="AJ302" i="4" s="1"/>
  <c r="AV292" i="4"/>
  <c r="AO292" i="4"/>
  <c r="AH292" i="4"/>
  <c r="AA292" i="4"/>
  <c r="Y292" i="4"/>
  <c r="W292" i="4"/>
  <c r="AJ292" i="4" s="1"/>
  <c r="AV309" i="4"/>
  <c r="AO309" i="4"/>
  <c r="AH309" i="4"/>
  <c r="AA309" i="4"/>
  <c r="Y309" i="4"/>
  <c r="W309" i="4"/>
  <c r="AV289" i="4"/>
  <c r="AO289" i="4"/>
  <c r="AH289" i="4"/>
  <c r="AA289" i="4"/>
  <c r="Y289" i="4"/>
  <c r="W289" i="4"/>
  <c r="AJ289" i="4" s="1"/>
  <c r="AK289" i="4" s="1"/>
  <c r="AV300" i="4"/>
  <c r="AO300" i="4"/>
  <c r="AH300" i="4"/>
  <c r="AA300" i="4"/>
  <c r="Y300" i="4"/>
  <c r="W300" i="4"/>
  <c r="AV295" i="4"/>
  <c r="AO295" i="4"/>
  <c r="AH295" i="4"/>
  <c r="AA295" i="4"/>
  <c r="Y295" i="4"/>
  <c r="W295" i="4"/>
  <c r="AC295" i="4" s="1"/>
  <c r="AV304" i="4"/>
  <c r="AO304" i="4"/>
  <c r="AH304" i="4"/>
  <c r="AA304" i="4"/>
  <c r="Y304" i="4"/>
  <c r="W304" i="4"/>
  <c r="AC304" i="4" s="1"/>
  <c r="AV310" i="4"/>
  <c r="AO310" i="4"/>
  <c r="AH310" i="4"/>
  <c r="AA310" i="4"/>
  <c r="Y310" i="4"/>
  <c r="W310" i="4"/>
  <c r="AJ310" i="4" s="1"/>
  <c r="AV303" i="4"/>
  <c r="AO303" i="4"/>
  <c r="AH303" i="4"/>
  <c r="AA303" i="4"/>
  <c r="Y303" i="4"/>
  <c r="W303" i="4"/>
  <c r="AV306" i="4"/>
  <c r="AO306" i="4"/>
  <c r="AH306" i="4"/>
  <c r="AA306" i="4"/>
  <c r="Y306" i="4"/>
  <c r="W306" i="4"/>
  <c r="AJ306" i="4" s="1"/>
  <c r="AV293" i="4"/>
  <c r="AO293" i="4"/>
  <c r="AH293" i="4"/>
  <c r="AA293" i="4"/>
  <c r="Y293" i="4"/>
  <c r="W293" i="4"/>
  <c r="AV254" i="4"/>
  <c r="AO254" i="4"/>
  <c r="AH254" i="4"/>
  <c r="AA254" i="4"/>
  <c r="Y254" i="4"/>
  <c r="W254" i="4"/>
  <c r="AQ254" i="4" s="1"/>
  <c r="AV252" i="4"/>
  <c r="AO252" i="4"/>
  <c r="AH252" i="4"/>
  <c r="AA252" i="4"/>
  <c r="Y252" i="4"/>
  <c r="W252" i="4"/>
  <c r="AQ252" i="4" s="1"/>
  <c r="AR252" i="4" s="1"/>
  <c r="AV297" i="4"/>
  <c r="AO297" i="4"/>
  <c r="AH297" i="4"/>
  <c r="AA297" i="4"/>
  <c r="Y297" i="4"/>
  <c r="W297" i="4"/>
  <c r="AQ297" i="4" s="1"/>
  <c r="AV232" i="4"/>
  <c r="AO232" i="4"/>
  <c r="AH232" i="4"/>
  <c r="AA232" i="4"/>
  <c r="Y232" i="4"/>
  <c r="W232" i="4"/>
  <c r="AC232" i="4" s="1"/>
  <c r="AD232" i="4" s="1"/>
  <c r="AV305" i="4"/>
  <c r="AO305" i="4"/>
  <c r="AH305" i="4"/>
  <c r="AA305" i="4"/>
  <c r="Y305" i="4"/>
  <c r="W305" i="4"/>
  <c r="AV234" i="4"/>
  <c r="AO234" i="4"/>
  <c r="AH234" i="4"/>
  <c r="AA234" i="4"/>
  <c r="Y234" i="4"/>
  <c r="W234" i="4"/>
  <c r="AV256" i="4"/>
  <c r="AO256" i="4"/>
  <c r="AH256" i="4"/>
  <c r="AA256" i="4"/>
  <c r="Y256" i="4"/>
  <c r="W256" i="4"/>
  <c r="AJ256" i="4" s="1"/>
  <c r="AK256" i="4" s="1"/>
  <c r="AV239" i="4"/>
  <c r="AO239" i="4"/>
  <c r="AH239" i="4"/>
  <c r="AA239" i="4"/>
  <c r="Y239" i="4"/>
  <c r="W239" i="4"/>
  <c r="AC239" i="4" s="1"/>
  <c r="AV260" i="4"/>
  <c r="AO260" i="4"/>
  <c r="AH260" i="4"/>
  <c r="AA260" i="4"/>
  <c r="Y260" i="4"/>
  <c r="W260" i="4"/>
  <c r="AV250" i="4"/>
  <c r="AO250" i="4"/>
  <c r="AH250" i="4"/>
  <c r="AA250" i="4"/>
  <c r="Y250" i="4"/>
  <c r="W250" i="4"/>
  <c r="AV242" i="4"/>
  <c r="AO242" i="4"/>
  <c r="AH242" i="4"/>
  <c r="AA242" i="4"/>
  <c r="Y242" i="4"/>
  <c r="W242" i="4"/>
  <c r="AQ242" i="4" s="1"/>
  <c r="AV240" i="4"/>
  <c r="AO240" i="4"/>
  <c r="AH240" i="4"/>
  <c r="AA240" i="4"/>
  <c r="Y240" i="4"/>
  <c r="W240" i="4"/>
  <c r="AV248" i="4"/>
  <c r="AO248" i="4"/>
  <c r="AH248" i="4"/>
  <c r="AA248" i="4"/>
  <c r="Y248" i="4"/>
  <c r="W248" i="4"/>
  <c r="AV257" i="4"/>
  <c r="AO257" i="4"/>
  <c r="AH257" i="4"/>
  <c r="AA257" i="4"/>
  <c r="Y257" i="4"/>
  <c r="W257" i="4"/>
  <c r="AV238" i="4"/>
  <c r="AO238" i="4"/>
  <c r="AH238" i="4"/>
  <c r="AA238" i="4"/>
  <c r="Y238" i="4"/>
  <c r="W238" i="4"/>
  <c r="AQ238" i="4" s="1"/>
  <c r="AR238" i="4" s="1"/>
  <c r="AV253" i="4"/>
  <c r="AO253" i="4"/>
  <c r="AH253" i="4"/>
  <c r="AA253" i="4"/>
  <c r="Y253" i="4"/>
  <c r="W253" i="4"/>
  <c r="AJ253" i="4" s="1"/>
  <c r="AV241" i="4"/>
  <c r="AO241" i="4"/>
  <c r="AH241" i="4"/>
  <c r="AA241" i="4"/>
  <c r="Y241" i="4"/>
  <c r="W241" i="4"/>
  <c r="AQ241" i="4" s="1"/>
  <c r="AV390" i="4"/>
  <c r="AO390" i="4"/>
  <c r="AH390" i="4"/>
  <c r="AA390" i="4"/>
  <c r="Y390" i="4"/>
  <c r="W390" i="4"/>
  <c r="AQ390" i="4" s="1"/>
  <c r="AR390" i="4" s="1"/>
  <c r="AV407" i="4"/>
  <c r="AO407" i="4"/>
  <c r="AH407" i="4"/>
  <c r="AA407" i="4"/>
  <c r="Y407" i="4"/>
  <c r="W407" i="4"/>
  <c r="AJ407" i="4" s="1"/>
  <c r="AK407" i="4" s="1"/>
  <c r="AV406" i="4"/>
  <c r="AO406" i="4"/>
  <c r="AH406" i="4"/>
  <c r="AA406" i="4"/>
  <c r="Y406" i="4"/>
  <c r="W406" i="4"/>
  <c r="AC406" i="4" s="1"/>
  <c r="AD406" i="4" s="1"/>
  <c r="AV405" i="4"/>
  <c r="AO405" i="4"/>
  <c r="AH405" i="4"/>
  <c r="AA405" i="4"/>
  <c r="Y405" i="4"/>
  <c r="W405" i="4"/>
  <c r="AC405" i="4" s="1"/>
  <c r="AV402" i="4"/>
  <c r="AO402" i="4"/>
  <c r="AH402" i="4"/>
  <c r="AA402" i="4"/>
  <c r="Y402" i="4"/>
  <c r="W402" i="4"/>
  <c r="AQ402" i="4" s="1"/>
  <c r="AR402" i="4" s="1"/>
  <c r="AV387" i="4"/>
  <c r="AO387" i="4"/>
  <c r="AH387" i="4"/>
  <c r="AA387" i="4"/>
  <c r="Y387" i="4"/>
  <c r="W387" i="4"/>
  <c r="AJ387" i="4" s="1"/>
  <c r="AV401" i="4"/>
  <c r="AO401" i="4"/>
  <c r="AH401" i="4"/>
  <c r="AA401" i="4"/>
  <c r="Y401" i="4"/>
  <c r="W401" i="4"/>
  <c r="AC401" i="4" s="1"/>
  <c r="AD401" i="4" s="1"/>
  <c r="AV376" i="4"/>
  <c r="AO376" i="4"/>
  <c r="AH376" i="4"/>
  <c r="AA376" i="4"/>
  <c r="Y376" i="4"/>
  <c r="W376" i="4"/>
  <c r="AC376" i="4" s="1"/>
  <c r="AD376" i="4" s="1"/>
  <c r="AV383" i="4"/>
  <c r="AO383" i="4"/>
  <c r="AH383" i="4"/>
  <c r="AA383" i="4"/>
  <c r="Y383" i="4"/>
  <c r="W383" i="4"/>
  <c r="AQ383" i="4" s="1"/>
  <c r="AR383" i="4" s="1"/>
  <c r="AV379" i="4"/>
  <c r="AO379" i="4"/>
  <c r="AH379" i="4"/>
  <c r="AA379" i="4"/>
  <c r="Y379" i="4"/>
  <c r="W379" i="4"/>
  <c r="AC379" i="4" s="1"/>
  <c r="AV395" i="4"/>
  <c r="AO395" i="4"/>
  <c r="AH395" i="4"/>
  <c r="AA395" i="4"/>
  <c r="Y395" i="4"/>
  <c r="W395" i="4"/>
  <c r="AJ395" i="4" s="1"/>
  <c r="AV386" i="4"/>
  <c r="AO386" i="4"/>
  <c r="AH386" i="4"/>
  <c r="AA386" i="4"/>
  <c r="Y386" i="4"/>
  <c r="W386" i="4"/>
  <c r="AC386" i="4" s="1"/>
  <c r="AV389" i="4"/>
  <c r="AO389" i="4"/>
  <c r="AH389" i="4"/>
  <c r="AA389" i="4"/>
  <c r="Y389" i="4"/>
  <c r="W389" i="4"/>
  <c r="AC389" i="4" s="1"/>
  <c r="AD389" i="4" s="1"/>
  <c r="AV404" i="4"/>
  <c r="AO404" i="4"/>
  <c r="AH404" i="4"/>
  <c r="AA404" i="4"/>
  <c r="Y404" i="4"/>
  <c r="W404" i="4"/>
  <c r="AV394" i="4"/>
  <c r="AO394" i="4"/>
  <c r="AH394" i="4"/>
  <c r="AA394" i="4"/>
  <c r="Y394" i="4"/>
  <c r="W394" i="4"/>
  <c r="AJ394" i="4" s="1"/>
  <c r="AK394" i="4" s="1"/>
  <c r="AV391" i="4"/>
  <c r="AO391" i="4"/>
  <c r="AH391" i="4"/>
  <c r="AA391" i="4"/>
  <c r="Y391" i="4"/>
  <c r="W391" i="4"/>
  <c r="AV381" i="4"/>
  <c r="AO381" i="4"/>
  <c r="AH381" i="4"/>
  <c r="AA381" i="4"/>
  <c r="Y381" i="4"/>
  <c r="W381" i="4"/>
  <c r="AJ381" i="4" s="1"/>
  <c r="AK381" i="4" s="1"/>
  <c r="AV377" i="4"/>
  <c r="AO377" i="4"/>
  <c r="AH377" i="4"/>
  <c r="AA377" i="4"/>
  <c r="Y377" i="4"/>
  <c r="W377" i="4"/>
  <c r="AJ377" i="4" s="1"/>
  <c r="AV385" i="4"/>
  <c r="AO385" i="4"/>
  <c r="AH385" i="4"/>
  <c r="AA385" i="4"/>
  <c r="Y385" i="4"/>
  <c r="W385" i="4"/>
  <c r="AJ385" i="4" s="1"/>
  <c r="AK385" i="4" s="1"/>
  <c r="AV396" i="4"/>
  <c r="AO396" i="4"/>
  <c r="AH396" i="4"/>
  <c r="AA396" i="4"/>
  <c r="Y396" i="4"/>
  <c r="W396" i="4"/>
  <c r="AV409" i="4"/>
  <c r="AO409" i="4"/>
  <c r="AH409" i="4"/>
  <c r="AA409" i="4"/>
  <c r="Y409" i="4"/>
  <c r="W409" i="4"/>
  <c r="AJ409" i="4" s="1"/>
  <c r="AK409" i="4" s="1"/>
  <c r="AV398" i="4"/>
  <c r="AO398" i="4"/>
  <c r="AH398" i="4"/>
  <c r="AA398" i="4"/>
  <c r="Y398" i="4"/>
  <c r="W398" i="4"/>
  <c r="AQ398" i="4" s="1"/>
  <c r="AV399" i="4"/>
  <c r="AO399" i="4"/>
  <c r="AH399" i="4"/>
  <c r="AA399" i="4"/>
  <c r="Y399" i="4"/>
  <c r="W399" i="4"/>
  <c r="AV384" i="4"/>
  <c r="AO384" i="4"/>
  <c r="AH384" i="4"/>
  <c r="AA384" i="4"/>
  <c r="Y384" i="4"/>
  <c r="W384" i="4"/>
  <c r="AC384" i="4" s="1"/>
  <c r="AV472" i="4"/>
  <c r="AO472" i="4"/>
  <c r="AH472" i="4"/>
  <c r="AA472" i="4"/>
  <c r="Y472" i="4"/>
  <c r="W472" i="4"/>
  <c r="AV400" i="4"/>
  <c r="AO400" i="4"/>
  <c r="AH400" i="4"/>
  <c r="AA400" i="4"/>
  <c r="Y400" i="4"/>
  <c r="W400" i="4"/>
  <c r="AV478" i="4"/>
  <c r="AO478" i="4"/>
  <c r="AH478" i="4"/>
  <c r="AA478" i="4"/>
  <c r="Y478" i="4"/>
  <c r="W478" i="4"/>
  <c r="AV392" i="4"/>
  <c r="AO392" i="4"/>
  <c r="AH392" i="4"/>
  <c r="AA392" i="4"/>
  <c r="Y392" i="4"/>
  <c r="W392" i="4"/>
  <c r="AV480" i="4"/>
  <c r="AO480" i="4"/>
  <c r="AH480" i="4"/>
  <c r="AA480" i="4"/>
  <c r="Y480" i="4"/>
  <c r="W480" i="4"/>
  <c r="AV476" i="4"/>
  <c r="AO476" i="4"/>
  <c r="AH476" i="4"/>
  <c r="AA476" i="4"/>
  <c r="Y476" i="4"/>
  <c r="W476" i="4"/>
  <c r="AV397" i="4"/>
  <c r="AO397" i="4"/>
  <c r="AH397" i="4"/>
  <c r="AA397" i="4"/>
  <c r="Y397" i="4"/>
  <c r="W397" i="4"/>
  <c r="AV388" i="4"/>
  <c r="AO388" i="4"/>
  <c r="AH388" i="4"/>
  <c r="AA388" i="4"/>
  <c r="Y388" i="4"/>
  <c r="W388" i="4"/>
  <c r="AQ388" i="4" s="1"/>
  <c r="AV393" i="4"/>
  <c r="AO393" i="4"/>
  <c r="AH393" i="4"/>
  <c r="AA393" i="4"/>
  <c r="Y393" i="4"/>
  <c r="W393" i="4"/>
  <c r="AQ393" i="4" s="1"/>
  <c r="AV408" i="4"/>
  <c r="AO408" i="4"/>
  <c r="AH408" i="4"/>
  <c r="AA408" i="4"/>
  <c r="Y408" i="4"/>
  <c r="W408" i="4"/>
  <c r="AV403" i="4"/>
  <c r="AO403" i="4"/>
  <c r="AH403" i="4"/>
  <c r="AA403" i="4"/>
  <c r="Y403" i="4"/>
  <c r="W403" i="4"/>
  <c r="AJ403" i="4" s="1"/>
  <c r="AK403" i="4" s="1"/>
  <c r="AV466" i="4"/>
  <c r="AO466" i="4"/>
  <c r="AH466" i="4"/>
  <c r="AA466" i="4"/>
  <c r="Y466" i="4"/>
  <c r="W466" i="4"/>
  <c r="AC466" i="4" s="1"/>
  <c r="AD466" i="4" s="1"/>
  <c r="AV378" i="4"/>
  <c r="AO378" i="4"/>
  <c r="AH378" i="4"/>
  <c r="AA378" i="4"/>
  <c r="Y378" i="4"/>
  <c r="W378" i="4"/>
  <c r="AJ378" i="4" s="1"/>
  <c r="AK378" i="4" s="1"/>
  <c r="AV382" i="4"/>
  <c r="AO382" i="4"/>
  <c r="AH382" i="4"/>
  <c r="AA382" i="4"/>
  <c r="Y382" i="4"/>
  <c r="W382" i="4"/>
  <c r="AV469" i="4"/>
  <c r="AO469" i="4"/>
  <c r="AH469" i="4"/>
  <c r="AA469" i="4"/>
  <c r="Y469" i="4"/>
  <c r="W469" i="4"/>
  <c r="AQ469" i="4" s="1"/>
  <c r="AV479" i="4"/>
  <c r="AO479" i="4"/>
  <c r="AH479" i="4"/>
  <c r="AA479" i="4"/>
  <c r="Y479" i="4"/>
  <c r="W479" i="4"/>
  <c r="AQ479" i="4" s="1"/>
  <c r="AR479" i="4" s="1"/>
  <c r="AV380" i="4"/>
  <c r="AO380" i="4"/>
  <c r="AH380" i="4"/>
  <c r="AA380" i="4"/>
  <c r="Y380" i="4"/>
  <c r="W380" i="4"/>
  <c r="AJ380" i="4" s="1"/>
  <c r="AV275" i="4"/>
  <c r="AO275" i="4"/>
  <c r="AH275" i="4"/>
  <c r="AA275" i="4"/>
  <c r="Y275" i="4"/>
  <c r="W275" i="4"/>
  <c r="AV470" i="4"/>
  <c r="AO470" i="4"/>
  <c r="AH470" i="4"/>
  <c r="AA470" i="4"/>
  <c r="Y470" i="4"/>
  <c r="W470" i="4"/>
  <c r="AJ470" i="4" s="1"/>
  <c r="AV481" i="4"/>
  <c r="AO481" i="4"/>
  <c r="AH481" i="4"/>
  <c r="AA481" i="4"/>
  <c r="Y481" i="4"/>
  <c r="W481" i="4"/>
  <c r="AQ481" i="4" s="1"/>
  <c r="AR481" i="4" s="1"/>
  <c r="AV277" i="4"/>
  <c r="AO277" i="4"/>
  <c r="AH277" i="4"/>
  <c r="AA277" i="4"/>
  <c r="Y277" i="4"/>
  <c r="W277" i="4"/>
  <c r="AQ277" i="4" s="1"/>
  <c r="AR277" i="4" s="1"/>
  <c r="AV474" i="4"/>
  <c r="AO474" i="4"/>
  <c r="AH474" i="4"/>
  <c r="AA474" i="4"/>
  <c r="Y474" i="4"/>
  <c r="W474" i="4"/>
  <c r="AQ474" i="4" s="1"/>
  <c r="AV475" i="4"/>
  <c r="AO475" i="4"/>
  <c r="AH475" i="4"/>
  <c r="AA475" i="4"/>
  <c r="Y475" i="4"/>
  <c r="W475" i="4"/>
  <c r="AC475" i="4" s="1"/>
  <c r="AD475" i="4" s="1"/>
  <c r="AV278" i="4"/>
  <c r="AO278" i="4"/>
  <c r="AH278" i="4"/>
  <c r="AA278" i="4"/>
  <c r="Y278" i="4"/>
  <c r="W278" i="4"/>
  <c r="AJ278" i="4" s="1"/>
  <c r="AV468" i="4"/>
  <c r="AO468" i="4"/>
  <c r="AH468" i="4"/>
  <c r="AA468" i="4"/>
  <c r="Y468" i="4"/>
  <c r="W468" i="4"/>
  <c r="AJ468" i="4" s="1"/>
  <c r="AV272" i="4"/>
  <c r="AO272" i="4"/>
  <c r="AH272" i="4"/>
  <c r="AA272" i="4"/>
  <c r="Y272" i="4"/>
  <c r="W272" i="4"/>
  <c r="AC272" i="4" s="1"/>
  <c r="AD272" i="4" s="1"/>
  <c r="AV477" i="4"/>
  <c r="AO477" i="4"/>
  <c r="AH477" i="4"/>
  <c r="AA477" i="4"/>
  <c r="Y477" i="4"/>
  <c r="W477" i="4"/>
  <c r="AC477" i="4" s="1"/>
  <c r="AV287" i="4"/>
  <c r="AO287" i="4"/>
  <c r="AH287" i="4"/>
  <c r="AA287" i="4"/>
  <c r="Y287" i="4"/>
  <c r="W287" i="4"/>
  <c r="AV281" i="4"/>
  <c r="AO281" i="4"/>
  <c r="AH281" i="4"/>
  <c r="AA281" i="4"/>
  <c r="Y281" i="4"/>
  <c r="W281" i="4"/>
  <c r="AJ281" i="4" s="1"/>
  <c r="AK281" i="4" s="1"/>
  <c r="AV467" i="4"/>
  <c r="AO467" i="4"/>
  <c r="AH467" i="4"/>
  <c r="AA467" i="4"/>
  <c r="Y467" i="4"/>
  <c r="W467" i="4"/>
  <c r="AC467" i="4" s="1"/>
  <c r="AD467" i="4" s="1"/>
  <c r="AV283" i="4"/>
  <c r="AO283" i="4"/>
  <c r="AH283" i="4"/>
  <c r="AA283" i="4"/>
  <c r="Y283" i="4"/>
  <c r="W283" i="4"/>
  <c r="AQ283" i="4" s="1"/>
  <c r="AR283" i="4" s="1"/>
  <c r="AV471" i="4"/>
  <c r="AO471" i="4"/>
  <c r="AH471" i="4"/>
  <c r="AA471" i="4"/>
  <c r="Y471" i="4"/>
  <c r="W471" i="4"/>
  <c r="AV473" i="4"/>
  <c r="AO473" i="4"/>
  <c r="AH473" i="4"/>
  <c r="AA473" i="4"/>
  <c r="Y473" i="4"/>
  <c r="W473" i="4"/>
  <c r="AJ473" i="4" s="1"/>
  <c r="AK473" i="4" s="1"/>
  <c r="AV279" i="4"/>
  <c r="AO279" i="4"/>
  <c r="AH279" i="4"/>
  <c r="AA279" i="4"/>
  <c r="Y279" i="4"/>
  <c r="W279" i="4"/>
  <c r="AV271" i="4"/>
  <c r="AO271" i="4"/>
  <c r="AH271" i="4"/>
  <c r="AA271" i="4"/>
  <c r="Y271" i="4"/>
  <c r="W271" i="4"/>
  <c r="AQ271" i="4" s="1"/>
  <c r="AV280" i="4"/>
  <c r="AO280" i="4"/>
  <c r="AH280" i="4"/>
  <c r="AA280" i="4"/>
  <c r="Y280" i="4"/>
  <c r="W280" i="4"/>
  <c r="AV284" i="4"/>
  <c r="AO284" i="4"/>
  <c r="AH284" i="4"/>
  <c r="AA284" i="4"/>
  <c r="Y284" i="4"/>
  <c r="W284" i="4"/>
  <c r="AQ284" i="4" s="1"/>
  <c r="AV276" i="4"/>
  <c r="AO276" i="4"/>
  <c r="AH276" i="4"/>
  <c r="AA276" i="4"/>
  <c r="Y276" i="4"/>
  <c r="W276" i="4"/>
  <c r="AV270" i="4"/>
  <c r="AO270" i="4"/>
  <c r="AH270" i="4"/>
  <c r="AA270" i="4"/>
  <c r="Y270" i="4"/>
  <c r="W270" i="4"/>
  <c r="AV286" i="4"/>
  <c r="AO286" i="4"/>
  <c r="AH286" i="4"/>
  <c r="AA286" i="4"/>
  <c r="Y286" i="4"/>
  <c r="W286" i="4"/>
  <c r="AC286" i="4" s="1"/>
  <c r="AD286" i="4" s="1"/>
  <c r="AV273" i="4"/>
  <c r="AO273" i="4"/>
  <c r="AH273" i="4"/>
  <c r="AA273" i="4"/>
  <c r="Y273" i="4"/>
  <c r="W273" i="4"/>
  <c r="AV288" i="4"/>
  <c r="AO288" i="4"/>
  <c r="AH288" i="4"/>
  <c r="AA288" i="4"/>
  <c r="Y288" i="4"/>
  <c r="W288" i="4"/>
  <c r="AV285" i="4"/>
  <c r="AO285" i="4"/>
  <c r="AH285" i="4"/>
  <c r="AA285" i="4"/>
  <c r="Y285" i="4"/>
  <c r="W285" i="4"/>
  <c r="AV367" i="4"/>
  <c r="AO367" i="4"/>
  <c r="AH367" i="4"/>
  <c r="AA367" i="4"/>
  <c r="Y367" i="4"/>
  <c r="W367" i="4"/>
  <c r="AV371" i="4"/>
  <c r="AO371" i="4"/>
  <c r="AH371" i="4"/>
  <c r="AA371" i="4"/>
  <c r="Y371" i="4"/>
  <c r="W371" i="4"/>
  <c r="AC371" i="4" s="1"/>
  <c r="AD371" i="4" s="1"/>
  <c r="AV373" i="4"/>
  <c r="AO373" i="4"/>
  <c r="AH373" i="4"/>
  <c r="AA373" i="4"/>
  <c r="Y373" i="4"/>
  <c r="W373" i="4"/>
  <c r="AC373" i="4" s="1"/>
  <c r="AV358" i="4"/>
  <c r="AO358" i="4"/>
  <c r="AH358" i="4"/>
  <c r="AA358" i="4"/>
  <c r="Y358" i="4"/>
  <c r="W358" i="4"/>
  <c r="AQ358" i="4" s="1"/>
  <c r="AV282" i="4"/>
  <c r="AO282" i="4"/>
  <c r="AH282" i="4"/>
  <c r="AA282" i="4"/>
  <c r="Y282" i="4"/>
  <c r="W282" i="4"/>
  <c r="AC282" i="4" s="1"/>
  <c r="AV362" i="4"/>
  <c r="AO362" i="4"/>
  <c r="AH362" i="4"/>
  <c r="AA362" i="4"/>
  <c r="Y362" i="4"/>
  <c r="W362" i="4"/>
  <c r="AQ362" i="4" s="1"/>
  <c r="AV368" i="4"/>
  <c r="AO368" i="4"/>
  <c r="AH368" i="4"/>
  <c r="AA368" i="4"/>
  <c r="Y368" i="4"/>
  <c r="W368" i="4"/>
  <c r="AV274" i="4"/>
  <c r="AO274" i="4"/>
  <c r="AH274" i="4"/>
  <c r="AA274" i="4"/>
  <c r="Y274" i="4"/>
  <c r="W274" i="4"/>
  <c r="AV361" i="4"/>
  <c r="AO361" i="4"/>
  <c r="AH361" i="4"/>
  <c r="AA361" i="4"/>
  <c r="Y361" i="4"/>
  <c r="W361" i="4"/>
  <c r="AV374" i="4"/>
  <c r="AO374" i="4"/>
  <c r="AH374" i="4"/>
  <c r="AA374" i="4"/>
  <c r="Y374" i="4"/>
  <c r="W374" i="4"/>
  <c r="AJ374" i="4" s="1"/>
  <c r="AV366" i="4"/>
  <c r="AO366" i="4"/>
  <c r="AH366" i="4"/>
  <c r="AA366" i="4"/>
  <c r="Y366" i="4"/>
  <c r="W366" i="4"/>
  <c r="AV364" i="4"/>
  <c r="AO364" i="4"/>
  <c r="AH364" i="4"/>
  <c r="AA364" i="4"/>
  <c r="Y364" i="4"/>
  <c r="W364" i="4"/>
  <c r="AV357" i="4"/>
  <c r="AO357" i="4"/>
  <c r="AH357" i="4"/>
  <c r="AA357" i="4"/>
  <c r="Y357" i="4"/>
  <c r="W357" i="4"/>
  <c r="AV369" i="4"/>
  <c r="AO369" i="4"/>
  <c r="AH369" i="4"/>
  <c r="AA369" i="4"/>
  <c r="Y369" i="4"/>
  <c r="W369" i="4"/>
  <c r="AV227" i="4"/>
  <c r="AO227" i="4"/>
  <c r="AH227" i="4"/>
  <c r="AA227" i="4"/>
  <c r="Y227" i="4"/>
  <c r="W227" i="4"/>
  <c r="AV101" i="4"/>
  <c r="AO101" i="4"/>
  <c r="AH101" i="4"/>
  <c r="AA101" i="4"/>
  <c r="Y101" i="4"/>
  <c r="W101" i="4"/>
  <c r="AV365" i="4"/>
  <c r="AO365" i="4"/>
  <c r="AH365" i="4"/>
  <c r="AA365" i="4"/>
  <c r="Y365" i="4"/>
  <c r="W365" i="4"/>
  <c r="AV213" i="4"/>
  <c r="AO213" i="4"/>
  <c r="AH213" i="4"/>
  <c r="AA213" i="4"/>
  <c r="Y213" i="4"/>
  <c r="W213" i="4"/>
  <c r="AV375" i="4"/>
  <c r="AO375" i="4"/>
  <c r="AH375" i="4"/>
  <c r="AA375" i="4"/>
  <c r="Y375" i="4"/>
  <c r="W375" i="4"/>
  <c r="AC375" i="4" s="1"/>
  <c r="AV359" i="4"/>
  <c r="AO359" i="4"/>
  <c r="AH359" i="4"/>
  <c r="AA359" i="4"/>
  <c r="Y359" i="4"/>
  <c r="W359" i="4"/>
  <c r="AV372" i="4"/>
  <c r="AO372" i="4"/>
  <c r="AH372" i="4"/>
  <c r="AA372" i="4"/>
  <c r="Y372" i="4"/>
  <c r="W372" i="4"/>
  <c r="AV356" i="4"/>
  <c r="AO356" i="4"/>
  <c r="AH356" i="4"/>
  <c r="AA356" i="4"/>
  <c r="Y356" i="4"/>
  <c r="W356" i="4"/>
  <c r="AV360" i="4"/>
  <c r="AO360" i="4"/>
  <c r="AH360" i="4"/>
  <c r="AA360" i="4"/>
  <c r="Y360" i="4"/>
  <c r="W360" i="4"/>
  <c r="AV201" i="4"/>
  <c r="AO201" i="4"/>
  <c r="AH201" i="4"/>
  <c r="AA201" i="4"/>
  <c r="Y201" i="4"/>
  <c r="W201" i="4"/>
  <c r="AV363" i="4"/>
  <c r="AO363" i="4"/>
  <c r="AH363" i="4"/>
  <c r="AA363" i="4"/>
  <c r="Y363" i="4"/>
  <c r="W363" i="4"/>
  <c r="AV370" i="4"/>
  <c r="AO370" i="4"/>
  <c r="AH370" i="4"/>
  <c r="AA370" i="4"/>
  <c r="Y370" i="4"/>
  <c r="W370" i="4"/>
  <c r="AV225" i="4"/>
  <c r="AO225" i="4"/>
  <c r="AH225" i="4"/>
  <c r="AA225" i="4"/>
  <c r="Y225" i="4"/>
  <c r="W225" i="4"/>
  <c r="AV214" i="4"/>
  <c r="AO214" i="4"/>
  <c r="AH214" i="4"/>
  <c r="AA214" i="4"/>
  <c r="Y214" i="4"/>
  <c r="W214" i="4"/>
  <c r="AV205" i="4"/>
  <c r="AO205" i="4"/>
  <c r="AH205" i="4"/>
  <c r="AA205" i="4"/>
  <c r="Y205" i="4"/>
  <c r="W205" i="4"/>
  <c r="AV97" i="4"/>
  <c r="AO97" i="4"/>
  <c r="AH97" i="4"/>
  <c r="AA97" i="4"/>
  <c r="Y97" i="4"/>
  <c r="W97" i="4"/>
  <c r="AV89" i="4"/>
  <c r="AO89" i="4"/>
  <c r="AH89" i="4"/>
  <c r="AA89" i="4"/>
  <c r="Y89" i="4"/>
  <c r="W89" i="4"/>
  <c r="AJ89" i="4" s="1"/>
  <c r="AV215" i="4"/>
  <c r="AO215" i="4"/>
  <c r="AH215" i="4"/>
  <c r="AA215" i="4"/>
  <c r="Y215" i="4"/>
  <c r="W215" i="4"/>
  <c r="AJ215" i="4" s="1"/>
  <c r="AK215" i="4" s="1"/>
  <c r="AV217" i="4"/>
  <c r="AO217" i="4"/>
  <c r="AH217" i="4"/>
  <c r="AA217" i="4"/>
  <c r="Y217" i="4"/>
  <c r="W217" i="4"/>
  <c r="AQ217" i="4" s="1"/>
  <c r="AR217" i="4" s="1"/>
  <c r="AV209" i="4"/>
  <c r="AO209" i="4"/>
  <c r="AH209" i="4"/>
  <c r="AA209" i="4"/>
  <c r="Y209" i="4"/>
  <c r="W209" i="4"/>
  <c r="AC209" i="4" s="1"/>
  <c r="AV95" i="4"/>
  <c r="AO95" i="4"/>
  <c r="AH95" i="4"/>
  <c r="AA95" i="4"/>
  <c r="Y95" i="4"/>
  <c r="W95" i="4"/>
  <c r="AJ95" i="4" s="1"/>
  <c r="AK95" i="4" s="1"/>
  <c r="AV221" i="4"/>
  <c r="AO221" i="4"/>
  <c r="AH221" i="4"/>
  <c r="AA221" i="4"/>
  <c r="Y221" i="4"/>
  <c r="W221" i="4"/>
  <c r="AJ221" i="4" s="1"/>
  <c r="AK221" i="4" s="1"/>
  <c r="AV216" i="4"/>
  <c r="AO216" i="4"/>
  <c r="AH216" i="4"/>
  <c r="AA216" i="4"/>
  <c r="Y216" i="4"/>
  <c r="W216" i="4"/>
  <c r="AQ216" i="4" s="1"/>
  <c r="AV207" i="4"/>
  <c r="AO207" i="4"/>
  <c r="AH207" i="4"/>
  <c r="AA207" i="4"/>
  <c r="Y207" i="4"/>
  <c r="W207" i="4"/>
  <c r="AQ207" i="4" s="1"/>
  <c r="AR207" i="4" s="1"/>
  <c r="AV93" i="4"/>
  <c r="AO93" i="4"/>
  <c r="AH93" i="4"/>
  <c r="AA93" i="4"/>
  <c r="Y93" i="4"/>
  <c r="W93" i="4"/>
  <c r="AV206" i="4"/>
  <c r="AO206" i="4"/>
  <c r="AH206" i="4"/>
  <c r="AA206" i="4"/>
  <c r="Y206" i="4"/>
  <c r="W206" i="4"/>
  <c r="AQ206" i="4" s="1"/>
  <c r="AV229" i="4"/>
  <c r="AO229" i="4"/>
  <c r="AH229" i="4"/>
  <c r="AA229" i="4"/>
  <c r="Y229" i="4"/>
  <c r="W229" i="4"/>
  <c r="AJ229" i="4" s="1"/>
  <c r="AK229" i="4" s="1"/>
  <c r="AV88" i="4"/>
  <c r="AO88" i="4"/>
  <c r="AH88" i="4"/>
  <c r="AA88" i="4"/>
  <c r="Y88" i="4"/>
  <c r="W88" i="4"/>
  <c r="AC88" i="4" s="1"/>
  <c r="AV91" i="4"/>
  <c r="AO91" i="4"/>
  <c r="AH91" i="4"/>
  <c r="AA91" i="4"/>
  <c r="Y91" i="4"/>
  <c r="W91" i="4"/>
  <c r="AV87" i="4"/>
  <c r="AO87" i="4"/>
  <c r="AH87" i="4"/>
  <c r="AA87" i="4"/>
  <c r="Y87" i="4"/>
  <c r="W87" i="4"/>
  <c r="AJ87" i="4" s="1"/>
  <c r="AK87" i="4" s="1"/>
  <c r="AV202" i="4"/>
  <c r="AO202" i="4"/>
  <c r="AH202" i="4"/>
  <c r="AA202" i="4"/>
  <c r="Y202" i="4"/>
  <c r="W202" i="4"/>
  <c r="AV219" i="4"/>
  <c r="AO219" i="4"/>
  <c r="AH219" i="4"/>
  <c r="AA219" i="4"/>
  <c r="Y219" i="4"/>
  <c r="W219" i="4"/>
  <c r="AJ219" i="4" s="1"/>
  <c r="AK219" i="4" s="1"/>
  <c r="AV220" i="4"/>
  <c r="AO220" i="4"/>
  <c r="AH220" i="4"/>
  <c r="AA220" i="4"/>
  <c r="Y220" i="4"/>
  <c r="W220" i="4"/>
  <c r="AV181" i="4"/>
  <c r="AO181" i="4"/>
  <c r="AH181" i="4"/>
  <c r="AA181" i="4"/>
  <c r="Y181" i="4"/>
  <c r="W181" i="4"/>
  <c r="AC181" i="4" s="1"/>
  <c r="AV186" i="4"/>
  <c r="AO186" i="4"/>
  <c r="AH186" i="4"/>
  <c r="AA186" i="4"/>
  <c r="Y186" i="4"/>
  <c r="W186" i="4"/>
  <c r="AJ186" i="4" s="1"/>
  <c r="AK186" i="4" s="1"/>
  <c r="AV172" i="4"/>
  <c r="AO172" i="4"/>
  <c r="AH172" i="4"/>
  <c r="AA172" i="4"/>
  <c r="Y172" i="4"/>
  <c r="W172" i="4"/>
  <c r="AC172" i="4" s="1"/>
  <c r="AD172" i="4" s="1"/>
  <c r="AV173" i="4"/>
  <c r="AO173" i="4"/>
  <c r="AH173" i="4"/>
  <c r="AA173" i="4"/>
  <c r="Y173" i="4"/>
  <c r="W173" i="4"/>
  <c r="AC173" i="4" s="1"/>
  <c r="AV169" i="4"/>
  <c r="AO169" i="4"/>
  <c r="AH169" i="4"/>
  <c r="AA169" i="4"/>
  <c r="Y169" i="4"/>
  <c r="W169" i="4"/>
  <c r="AJ169" i="4" s="1"/>
  <c r="AV174" i="4"/>
  <c r="AO174" i="4"/>
  <c r="AH174" i="4"/>
  <c r="AA174" i="4"/>
  <c r="Y174" i="4"/>
  <c r="W174" i="4"/>
  <c r="AJ174" i="4" s="1"/>
  <c r="AK174" i="4" s="1"/>
  <c r="AV188" i="4"/>
  <c r="AO188" i="4"/>
  <c r="AH188" i="4"/>
  <c r="AA188" i="4"/>
  <c r="Y188" i="4"/>
  <c r="W188" i="4"/>
  <c r="AV198" i="4"/>
  <c r="AO198" i="4"/>
  <c r="AH198" i="4"/>
  <c r="AA198" i="4"/>
  <c r="Y198" i="4"/>
  <c r="W198" i="4"/>
  <c r="AJ198" i="4" s="1"/>
  <c r="AK198" i="4" s="1"/>
  <c r="AV178" i="4"/>
  <c r="AO178" i="4"/>
  <c r="AH178" i="4"/>
  <c r="AA178" i="4"/>
  <c r="Y178" i="4"/>
  <c r="W178" i="4"/>
  <c r="AV192" i="4"/>
  <c r="AO192" i="4"/>
  <c r="AH192" i="4"/>
  <c r="AA192" i="4"/>
  <c r="Y192" i="4"/>
  <c r="W192" i="4"/>
  <c r="AQ192" i="4" s="1"/>
  <c r="AR192" i="4" s="1"/>
  <c r="AV185" i="4"/>
  <c r="AO185" i="4"/>
  <c r="AH185" i="4"/>
  <c r="AA185" i="4"/>
  <c r="Y185" i="4"/>
  <c r="W185" i="4"/>
  <c r="AJ185" i="4" s="1"/>
  <c r="AK185" i="4" s="1"/>
  <c r="AV176" i="4"/>
  <c r="AO176" i="4"/>
  <c r="AH176" i="4"/>
  <c r="AA176" i="4"/>
  <c r="Y176" i="4"/>
  <c r="W176" i="4"/>
  <c r="AV197" i="4"/>
  <c r="AO197" i="4"/>
  <c r="AH197" i="4"/>
  <c r="AA197" i="4"/>
  <c r="Y197" i="4"/>
  <c r="W197" i="4"/>
  <c r="AJ197" i="4" s="1"/>
  <c r="AV179" i="4"/>
  <c r="AO179" i="4"/>
  <c r="AH179" i="4"/>
  <c r="AA179" i="4"/>
  <c r="Y179" i="4"/>
  <c r="W179" i="4"/>
  <c r="AQ179" i="4" s="1"/>
  <c r="AV189" i="4"/>
  <c r="AO189" i="4"/>
  <c r="AH189" i="4"/>
  <c r="AA189" i="4"/>
  <c r="Y189" i="4"/>
  <c r="W189" i="4"/>
  <c r="AJ189" i="4" s="1"/>
  <c r="AK189" i="4" s="1"/>
  <c r="AV191" i="4"/>
  <c r="AO191" i="4"/>
  <c r="AH191" i="4"/>
  <c r="AA191" i="4"/>
  <c r="Y191" i="4"/>
  <c r="W191" i="4"/>
  <c r="AQ191" i="4" s="1"/>
  <c r="AV171" i="4"/>
  <c r="AO171" i="4"/>
  <c r="AH171" i="4"/>
  <c r="AA171" i="4"/>
  <c r="Y171" i="4"/>
  <c r="W171" i="4"/>
  <c r="AJ171" i="4" s="1"/>
  <c r="AK171" i="4" s="1"/>
  <c r="AV183" i="4"/>
  <c r="AO183" i="4"/>
  <c r="AH183" i="4"/>
  <c r="AA183" i="4"/>
  <c r="Y183" i="4"/>
  <c r="W183" i="4"/>
  <c r="AJ183" i="4" s="1"/>
  <c r="AV105" i="4"/>
  <c r="AO105" i="4"/>
  <c r="AH105" i="4"/>
  <c r="AA105" i="4"/>
  <c r="Y105" i="4"/>
  <c r="W105" i="4"/>
  <c r="AV107" i="4"/>
  <c r="AO107" i="4"/>
  <c r="AH107" i="4"/>
  <c r="AA107" i="4"/>
  <c r="Y107" i="4"/>
  <c r="W107" i="4"/>
  <c r="AJ107" i="4" s="1"/>
  <c r="AV94" i="4"/>
  <c r="AO94" i="4"/>
  <c r="AH94" i="4"/>
  <c r="AA94" i="4"/>
  <c r="Y94" i="4"/>
  <c r="W94" i="4"/>
  <c r="AC94" i="4" s="1"/>
  <c r="AV96" i="4"/>
  <c r="AO96" i="4"/>
  <c r="AH96" i="4"/>
  <c r="AA96" i="4"/>
  <c r="Y96" i="4"/>
  <c r="W96" i="4"/>
  <c r="AV104" i="4"/>
  <c r="AO104" i="4"/>
  <c r="AH104" i="4"/>
  <c r="AA104" i="4"/>
  <c r="Y104" i="4"/>
  <c r="W104" i="4"/>
  <c r="AJ104" i="4" s="1"/>
  <c r="AV99" i="4"/>
  <c r="AO99" i="4"/>
  <c r="AH99" i="4"/>
  <c r="AA99" i="4"/>
  <c r="Y99" i="4"/>
  <c r="W99" i="4"/>
  <c r="AV98" i="4"/>
  <c r="AO98" i="4"/>
  <c r="AH98" i="4"/>
  <c r="AA98" i="4"/>
  <c r="Y98" i="4"/>
  <c r="W98" i="4"/>
  <c r="AV102" i="4"/>
  <c r="AO102" i="4"/>
  <c r="AH102" i="4"/>
  <c r="AA102" i="4"/>
  <c r="Y102" i="4"/>
  <c r="W102" i="4"/>
  <c r="AJ102" i="4" s="1"/>
  <c r="AK102" i="4" s="1"/>
  <c r="AV100" i="4"/>
  <c r="AO100" i="4"/>
  <c r="AH100" i="4"/>
  <c r="AA100" i="4"/>
  <c r="Y100" i="4"/>
  <c r="W100" i="4"/>
  <c r="AC100" i="4" s="1"/>
  <c r="AV159" i="4"/>
  <c r="AO159" i="4"/>
  <c r="AH159" i="4"/>
  <c r="AA159" i="4"/>
  <c r="Y159" i="4"/>
  <c r="W159" i="4"/>
  <c r="AJ159" i="4" s="1"/>
  <c r="AK159" i="4" s="1"/>
  <c r="AV131" i="4"/>
  <c r="AO131" i="4"/>
  <c r="AH131" i="4"/>
  <c r="AA131" i="4"/>
  <c r="Y131" i="4"/>
  <c r="W131" i="4"/>
  <c r="AC131" i="4" s="1"/>
  <c r="AD131" i="4" s="1"/>
  <c r="AV153" i="4"/>
  <c r="AO153" i="4"/>
  <c r="AH153" i="4"/>
  <c r="AA153" i="4"/>
  <c r="Y153" i="4"/>
  <c r="W153" i="4"/>
  <c r="AQ153" i="4" s="1"/>
  <c r="AV166" i="4"/>
  <c r="AO166" i="4"/>
  <c r="AH166" i="4"/>
  <c r="AA166" i="4"/>
  <c r="Y166" i="4"/>
  <c r="W166" i="4"/>
  <c r="AC166" i="4" s="1"/>
  <c r="AD166" i="4" s="1"/>
  <c r="AV162" i="4"/>
  <c r="AO162" i="4"/>
  <c r="AH162" i="4"/>
  <c r="AA162" i="4"/>
  <c r="Y162" i="4"/>
  <c r="W162" i="4"/>
  <c r="AC162" i="4" s="1"/>
  <c r="AD162" i="4" s="1"/>
  <c r="AV160" i="4"/>
  <c r="AO160" i="4"/>
  <c r="AH160" i="4"/>
  <c r="AA160" i="4"/>
  <c r="Y160" i="4"/>
  <c r="W160" i="4"/>
  <c r="AC160" i="4" s="1"/>
  <c r="AD160" i="4" s="1"/>
  <c r="AV103" i="4"/>
  <c r="AO103" i="4"/>
  <c r="AH103" i="4"/>
  <c r="AA103" i="4"/>
  <c r="Y103" i="4"/>
  <c r="W103" i="4"/>
  <c r="AQ103" i="4" s="1"/>
  <c r="AR103" i="4" s="1"/>
  <c r="AV194" i="4"/>
  <c r="AO194" i="4"/>
  <c r="AH194" i="4"/>
  <c r="AA194" i="4"/>
  <c r="Y194" i="4"/>
  <c r="W194" i="4"/>
  <c r="AV161" i="4"/>
  <c r="AO161" i="4"/>
  <c r="AH161" i="4"/>
  <c r="AA161" i="4"/>
  <c r="Y161" i="4"/>
  <c r="W161" i="4"/>
  <c r="AJ161" i="4" s="1"/>
  <c r="AK161" i="4" s="1"/>
  <c r="AV92" i="4"/>
  <c r="AO92" i="4"/>
  <c r="AH92" i="4"/>
  <c r="AA92" i="4"/>
  <c r="Y92" i="4"/>
  <c r="W92" i="4"/>
  <c r="AJ92" i="4" s="1"/>
  <c r="AK92" i="4" s="1"/>
  <c r="AV165" i="4"/>
  <c r="AO165" i="4"/>
  <c r="AH165" i="4"/>
  <c r="AA165" i="4"/>
  <c r="Y165" i="4"/>
  <c r="W165" i="4"/>
  <c r="AJ165" i="4" s="1"/>
  <c r="AV90" i="4"/>
  <c r="AO90" i="4"/>
  <c r="AH90" i="4"/>
  <c r="AA90" i="4"/>
  <c r="Y90" i="4"/>
  <c r="W90" i="4"/>
  <c r="AV86" i="4"/>
  <c r="AO86" i="4"/>
  <c r="AH86" i="4"/>
  <c r="AA86" i="4"/>
  <c r="Y86" i="4"/>
  <c r="W86" i="4"/>
  <c r="AQ86" i="4" s="1"/>
  <c r="AR86" i="4" s="1"/>
  <c r="AV106" i="4"/>
  <c r="AO106" i="4"/>
  <c r="AH106" i="4"/>
  <c r="AA106" i="4"/>
  <c r="Y106" i="4"/>
  <c r="W106" i="4"/>
  <c r="AV151" i="4"/>
  <c r="AO151" i="4"/>
  <c r="AH151" i="4"/>
  <c r="AA151" i="4"/>
  <c r="Y151" i="4"/>
  <c r="W151" i="4"/>
  <c r="AQ151" i="4" s="1"/>
  <c r="AR151" i="4" s="1"/>
  <c r="AV155" i="4"/>
  <c r="AO155" i="4"/>
  <c r="AH155" i="4"/>
  <c r="AA155" i="4"/>
  <c r="Y155" i="4"/>
  <c r="W155" i="4"/>
  <c r="AJ155" i="4" s="1"/>
  <c r="AV163" i="4"/>
  <c r="AO163" i="4"/>
  <c r="AH163" i="4"/>
  <c r="AA163" i="4"/>
  <c r="Y163" i="4"/>
  <c r="W163" i="4"/>
  <c r="AV133" i="4"/>
  <c r="AO133" i="4"/>
  <c r="AH133" i="4"/>
  <c r="AA133" i="4"/>
  <c r="Y133" i="4"/>
  <c r="W133" i="4"/>
  <c r="AV164" i="4"/>
  <c r="AO164" i="4"/>
  <c r="AH164" i="4"/>
  <c r="AA164" i="4"/>
  <c r="Y164" i="4"/>
  <c r="W164" i="4"/>
  <c r="AJ164" i="4" s="1"/>
  <c r="AV147" i="4"/>
  <c r="AO147" i="4"/>
  <c r="AH147" i="4"/>
  <c r="AA147" i="4"/>
  <c r="Y147" i="4"/>
  <c r="W147" i="4"/>
  <c r="AV180" i="4"/>
  <c r="AO180" i="4"/>
  <c r="AH180" i="4"/>
  <c r="AA180" i="4"/>
  <c r="Y180" i="4"/>
  <c r="W180" i="4"/>
  <c r="AJ180" i="4" s="1"/>
  <c r="AK180" i="4" s="1"/>
  <c r="AV175" i="4"/>
  <c r="AO175" i="4"/>
  <c r="AH175" i="4"/>
  <c r="AA175" i="4"/>
  <c r="Y175" i="4"/>
  <c r="W175" i="4"/>
  <c r="AC175" i="4" s="1"/>
  <c r="AV187" i="4"/>
  <c r="AO187" i="4"/>
  <c r="AH187" i="4"/>
  <c r="AA187" i="4"/>
  <c r="Y187" i="4"/>
  <c r="W187" i="4"/>
  <c r="AV177" i="4"/>
  <c r="AO177" i="4"/>
  <c r="AH177" i="4"/>
  <c r="AA177" i="4"/>
  <c r="Y177" i="4"/>
  <c r="W177" i="4"/>
  <c r="AJ177" i="4" s="1"/>
  <c r="AV167" i="4"/>
  <c r="AO167" i="4"/>
  <c r="AH167" i="4"/>
  <c r="AA167" i="4"/>
  <c r="Y167" i="4"/>
  <c r="W167" i="4"/>
  <c r="AV168" i="4"/>
  <c r="AO168" i="4"/>
  <c r="AH168" i="4"/>
  <c r="AA168" i="4"/>
  <c r="Y168" i="4"/>
  <c r="W168" i="4"/>
  <c r="AV12" i="4"/>
  <c r="AO12" i="4"/>
  <c r="AH12" i="4"/>
  <c r="AA12" i="4"/>
  <c r="Y12" i="4"/>
  <c r="W12" i="4"/>
  <c r="AV157" i="4"/>
  <c r="AO157" i="4"/>
  <c r="AH157" i="4"/>
  <c r="AA157" i="4"/>
  <c r="Y157" i="4"/>
  <c r="W157" i="4"/>
  <c r="AV137" i="4"/>
  <c r="AO137" i="4"/>
  <c r="AH137" i="4"/>
  <c r="AA137" i="4"/>
  <c r="Y137" i="4"/>
  <c r="W137" i="4"/>
  <c r="AQ137" i="4" s="1"/>
  <c r="AV17" i="4"/>
  <c r="AO17" i="4"/>
  <c r="AH17" i="4"/>
  <c r="AA17" i="4"/>
  <c r="Y17" i="4"/>
  <c r="W17" i="4"/>
  <c r="AV195" i="4"/>
  <c r="AO195" i="4"/>
  <c r="AH195" i="4"/>
  <c r="AA195" i="4"/>
  <c r="Y195" i="4"/>
  <c r="W195" i="4"/>
  <c r="AV152" i="4"/>
  <c r="AO152" i="4"/>
  <c r="AH152" i="4"/>
  <c r="AA152" i="4"/>
  <c r="Y152" i="4"/>
  <c r="W152" i="4"/>
  <c r="AV15" i="4"/>
  <c r="AO15" i="4"/>
  <c r="AH15" i="4"/>
  <c r="AA15" i="4"/>
  <c r="Y15" i="4"/>
  <c r="W15" i="4"/>
  <c r="AV135" i="4"/>
  <c r="AO135" i="4"/>
  <c r="AH135" i="4"/>
  <c r="AA135" i="4"/>
  <c r="Y135" i="4"/>
  <c r="W135" i="4"/>
  <c r="AQ135" i="4" s="1"/>
  <c r="AV143" i="4"/>
  <c r="AO143" i="4"/>
  <c r="AH143" i="4"/>
  <c r="AA143" i="4"/>
  <c r="Y143" i="4"/>
  <c r="W143" i="4"/>
  <c r="AJ143" i="4" s="1"/>
  <c r="AV156" i="4"/>
  <c r="AO156" i="4"/>
  <c r="AH156" i="4"/>
  <c r="AA156" i="4"/>
  <c r="Y156" i="4"/>
  <c r="W156" i="4"/>
  <c r="AV14" i="4"/>
  <c r="AO14" i="4"/>
  <c r="AH14" i="4"/>
  <c r="AA14" i="4"/>
  <c r="Y14" i="4"/>
  <c r="W14" i="4"/>
  <c r="AV11" i="4"/>
  <c r="AO11" i="4"/>
  <c r="AH11" i="4"/>
  <c r="AA11" i="4"/>
  <c r="Y11" i="4"/>
  <c r="W11" i="4"/>
  <c r="AV150" i="4"/>
  <c r="AO150" i="4"/>
  <c r="AH150" i="4"/>
  <c r="AA150" i="4"/>
  <c r="Y150" i="4"/>
  <c r="W150" i="4"/>
  <c r="AJ150" i="4" s="1"/>
  <c r="AV158" i="4"/>
  <c r="AO158" i="4"/>
  <c r="AH158" i="4"/>
  <c r="AA158" i="4"/>
  <c r="Y158" i="4"/>
  <c r="W158" i="4"/>
  <c r="AV154" i="4"/>
  <c r="AO154" i="4"/>
  <c r="AH154" i="4"/>
  <c r="AA154" i="4"/>
  <c r="Y154" i="4"/>
  <c r="W154" i="4"/>
  <c r="AV18" i="4"/>
  <c r="AO18" i="4"/>
  <c r="AH18" i="4"/>
  <c r="AA18" i="4"/>
  <c r="Y18" i="4"/>
  <c r="W18" i="4"/>
  <c r="AJ18" i="4" s="1"/>
  <c r="AK18" i="4" s="1"/>
  <c r="AV20" i="4"/>
  <c r="AO20" i="4"/>
  <c r="AH20" i="4"/>
  <c r="AA20" i="4"/>
  <c r="Y20" i="4"/>
  <c r="W20" i="4"/>
  <c r="AV22" i="4"/>
  <c r="AO22" i="4"/>
  <c r="AH22" i="4"/>
  <c r="AA22" i="4"/>
  <c r="Y22" i="4"/>
  <c r="W22" i="4"/>
  <c r="AV10" i="4"/>
  <c r="AO10" i="4"/>
  <c r="AH10" i="4"/>
  <c r="AA10" i="4"/>
  <c r="Y10" i="4"/>
  <c r="W10" i="4"/>
  <c r="AV13" i="4"/>
  <c r="AO13" i="4"/>
  <c r="AH13" i="4"/>
  <c r="AA13" i="4"/>
  <c r="Y13" i="4"/>
  <c r="W13" i="4"/>
  <c r="AQ13" i="4" s="1"/>
  <c r="AV19" i="4"/>
  <c r="AO19" i="4"/>
  <c r="AH19" i="4"/>
  <c r="AA19" i="4"/>
  <c r="Y19" i="4"/>
  <c r="W19" i="4"/>
  <c r="AV23" i="4"/>
  <c r="AO23" i="4"/>
  <c r="AH23" i="4"/>
  <c r="AA23" i="4"/>
  <c r="Y23" i="4"/>
  <c r="W23" i="4"/>
  <c r="AV184" i="4"/>
  <c r="AO184" i="4"/>
  <c r="AH184" i="4"/>
  <c r="AA184" i="4"/>
  <c r="Y184" i="4"/>
  <c r="W184" i="4"/>
  <c r="AV170" i="4"/>
  <c r="AO170" i="4"/>
  <c r="AH170" i="4"/>
  <c r="AA170" i="4"/>
  <c r="Y170" i="4"/>
  <c r="W170" i="4"/>
  <c r="AV182" i="4"/>
  <c r="AO182" i="4"/>
  <c r="AH182" i="4"/>
  <c r="AA182" i="4"/>
  <c r="Y182" i="4"/>
  <c r="W182" i="4"/>
  <c r="AV21" i="4"/>
  <c r="AO21" i="4"/>
  <c r="AH21" i="4"/>
  <c r="AA21" i="4"/>
  <c r="Y21" i="4"/>
  <c r="W21" i="4"/>
  <c r="AV16" i="4"/>
  <c r="AO16" i="4"/>
  <c r="AH16" i="4"/>
  <c r="AA16" i="4"/>
  <c r="Y16" i="4"/>
  <c r="W16" i="4"/>
  <c r="AV291" i="4"/>
  <c r="AO291" i="4"/>
  <c r="AH291" i="4"/>
  <c r="AA291" i="4"/>
  <c r="Y291" i="4"/>
  <c r="W291" i="4"/>
  <c r="AC291" i="4" s="1"/>
  <c r="AD291" i="4" s="1"/>
  <c r="AV299" i="4"/>
  <c r="AO299" i="4"/>
  <c r="AH299" i="4"/>
  <c r="AA299" i="4"/>
  <c r="Y299" i="4"/>
  <c r="W299" i="4"/>
  <c r="AC299" i="4" s="1"/>
  <c r="AV483" i="4"/>
  <c r="AO483" i="4"/>
  <c r="AH483" i="4"/>
  <c r="AA483" i="4"/>
  <c r="Y483" i="4"/>
  <c r="W483" i="4"/>
  <c r="AC483" i="4" s="1"/>
  <c r="AD483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Q290" i="4" s="1"/>
  <c r="AR290" i="4" s="1"/>
  <c r="AV492" i="4"/>
  <c r="AO492" i="4"/>
  <c r="AH492" i="4"/>
  <c r="AA492" i="4"/>
  <c r="Y492" i="4"/>
  <c r="W492" i="4"/>
  <c r="AC492" i="4" s="1"/>
  <c r="AD492" i="4" s="1"/>
  <c r="AV487" i="4"/>
  <c r="AO487" i="4"/>
  <c r="AH487" i="4"/>
  <c r="AA487" i="4"/>
  <c r="Y487" i="4"/>
  <c r="W487" i="4"/>
  <c r="AV498" i="4"/>
  <c r="AO498" i="4"/>
  <c r="AH498" i="4"/>
  <c r="AA498" i="4"/>
  <c r="Y498" i="4"/>
  <c r="W498" i="4"/>
  <c r="AC498" i="4" s="1"/>
  <c r="AV311" i="4"/>
  <c r="AO311" i="4"/>
  <c r="AH311" i="4"/>
  <c r="AA311" i="4"/>
  <c r="Y311" i="4"/>
  <c r="W311" i="4"/>
  <c r="AV298" i="4"/>
  <c r="AO298" i="4"/>
  <c r="AH298" i="4"/>
  <c r="AA298" i="4"/>
  <c r="Y298" i="4"/>
  <c r="W298" i="4"/>
  <c r="AV486" i="4"/>
  <c r="AO486" i="4"/>
  <c r="AH486" i="4"/>
  <c r="AA486" i="4"/>
  <c r="Y486" i="4"/>
  <c r="W486" i="4"/>
  <c r="AC486" i="4" s="1"/>
  <c r="AD486" i="4" s="1"/>
  <c r="AV488" i="4"/>
  <c r="AO488" i="4"/>
  <c r="AH488" i="4"/>
  <c r="AA488" i="4"/>
  <c r="Y488" i="4"/>
  <c r="W488" i="4"/>
  <c r="AQ488" i="4" s="1"/>
  <c r="AV493" i="4"/>
  <c r="AO493" i="4"/>
  <c r="AH493" i="4"/>
  <c r="AA493" i="4"/>
  <c r="Y493" i="4"/>
  <c r="W493" i="4"/>
  <c r="AJ493" i="4" s="1"/>
  <c r="AK493" i="4" s="1"/>
  <c r="AV294" i="4"/>
  <c r="AO294" i="4"/>
  <c r="AH294" i="4"/>
  <c r="AA294" i="4"/>
  <c r="Y294" i="4"/>
  <c r="W294" i="4"/>
  <c r="AQ294" i="4" s="1"/>
  <c r="AJ738" i="4"/>
  <c r="AC738" i="4"/>
  <c r="AJ737" i="4"/>
  <c r="AC737" i="4"/>
  <c r="AJ736" i="4"/>
  <c r="AC736" i="4"/>
  <c r="AC146" i="4"/>
  <c r="AQ52" i="4"/>
  <c r="AR52" i="4" s="1"/>
  <c r="AC244" i="4"/>
  <c r="AQ212" i="4"/>
  <c r="AR212" i="4" s="1"/>
  <c r="AQ130" i="4"/>
  <c r="AC52" i="4"/>
  <c r="AD52" i="4" s="1"/>
  <c r="AQ85" i="4"/>
  <c r="AJ223" i="4"/>
  <c r="AK223" i="4" s="1"/>
  <c r="AC223" i="4"/>
  <c r="AQ223" i="4"/>
  <c r="AR223" i="4" s="1"/>
  <c r="AQ128" i="4"/>
  <c r="AC128" i="4"/>
  <c r="AQ245" i="4"/>
  <c r="AR245" i="4" s="1"/>
  <c r="AC348" i="4"/>
  <c r="AQ348" i="4"/>
  <c r="AJ263" i="4"/>
  <c r="AQ263" i="4"/>
  <c r="AR263" i="4" s="1"/>
  <c r="AJ74" i="4"/>
  <c r="AK74" i="4" s="1"/>
  <c r="AQ74" i="4"/>
  <c r="AC145" i="4"/>
  <c r="AQ145" i="4"/>
  <c r="AJ145" i="4"/>
  <c r="AC547" i="4"/>
  <c r="AD547" i="4" s="1"/>
  <c r="AQ547" i="4"/>
  <c r="AR547" i="4" s="1"/>
  <c r="AJ547" i="4"/>
  <c r="AK547" i="4" s="1"/>
  <c r="AC148" i="4"/>
  <c r="AQ244" i="4"/>
  <c r="AC63" i="4"/>
  <c r="AD63" i="4" s="1"/>
  <c r="AQ63" i="4"/>
  <c r="AR63" i="4" s="1"/>
  <c r="AR146" i="4"/>
  <c r="AR148" i="4"/>
  <c r="AK55" i="4"/>
  <c r="AJ128" i="4"/>
  <c r="AK128" i="4" s="1"/>
  <c r="AJ146" i="4"/>
  <c r="AK146" i="4" s="1"/>
  <c r="AJ148" i="4"/>
  <c r="AC130" i="4"/>
  <c r="AD130" i="4" s="1"/>
  <c r="AC245" i="4"/>
  <c r="AC208" i="4"/>
  <c r="AD208" i="4" s="1"/>
  <c r="AJ208" i="4"/>
  <c r="AQ208" i="4"/>
  <c r="AR208" i="4" s="1"/>
  <c r="AC212" i="4"/>
  <c r="AD212" i="4" s="1"/>
  <c r="AK550" i="4"/>
  <c r="AQ550" i="4"/>
  <c r="AC550" i="4"/>
  <c r="AC338" i="4"/>
  <c r="AQ338" i="4"/>
  <c r="AR338" i="4" s="1"/>
  <c r="AJ338" i="4"/>
  <c r="AC341" i="4"/>
  <c r="AD341" i="4" s="1"/>
  <c r="AQ341" i="4"/>
  <c r="AR341" i="4" s="1"/>
  <c r="AK341" i="4"/>
  <c r="AJ348" i="4"/>
  <c r="AK348" i="4" s="1"/>
  <c r="AC85" i="4"/>
  <c r="AC74" i="4"/>
  <c r="AC263" i="4"/>
  <c r="AD263" i="4" s="1"/>
  <c r="AF736" i="4" l="1"/>
  <c r="AD736" i="4"/>
  <c r="AF737" i="4"/>
  <c r="AD737" i="4"/>
  <c r="AM738" i="4"/>
  <c r="AK738" i="4"/>
  <c r="AN738" i="4" s="1"/>
  <c r="AK737" i="4"/>
  <c r="AM737" i="4"/>
  <c r="AK736" i="4"/>
  <c r="AM736" i="4"/>
  <c r="AD738" i="4"/>
  <c r="AF738" i="4"/>
  <c r="AQ140" i="4"/>
  <c r="AT140" i="4" s="1"/>
  <c r="AC336" i="4"/>
  <c r="AD336" i="4" s="1"/>
  <c r="AJ60" i="4"/>
  <c r="AM60" i="4" s="1"/>
  <c r="AJ549" i="4"/>
  <c r="AK549" i="4" s="1"/>
  <c r="AK136" i="4"/>
  <c r="AC60" i="4"/>
  <c r="AF60" i="4" s="1"/>
  <c r="AC140" i="4"/>
  <c r="AD140" i="4" s="1"/>
  <c r="AQ55" i="4"/>
  <c r="AR55" i="4" s="1"/>
  <c r="AQ549" i="4"/>
  <c r="AR549" i="4" s="1"/>
  <c r="AQ336" i="4"/>
  <c r="AT336" i="4" s="1"/>
  <c r="AC55" i="4"/>
  <c r="AD55" i="4" s="1"/>
  <c r="AM140" i="4"/>
  <c r="AN140" i="4" s="1"/>
  <c r="AF549" i="4"/>
  <c r="AJ199" i="4"/>
  <c r="AM199" i="4" s="1"/>
  <c r="AC193" i="4"/>
  <c r="AD193" i="4" s="1"/>
  <c r="AJ138" i="4"/>
  <c r="AK138" i="4" s="1"/>
  <c r="AJ235" i="4"/>
  <c r="AK235" i="4" s="1"/>
  <c r="AC199" i="4"/>
  <c r="AF199" i="4" s="1"/>
  <c r="AQ235" i="4"/>
  <c r="AR235" i="4" s="1"/>
  <c r="AQ136" i="4"/>
  <c r="AT136" i="4" s="1"/>
  <c r="AC138" i="4"/>
  <c r="AD138" i="4" s="1"/>
  <c r="AQ251" i="4"/>
  <c r="AR251" i="4" s="1"/>
  <c r="AQ255" i="4"/>
  <c r="AT255" i="4" s="1"/>
  <c r="AJ222" i="4"/>
  <c r="AK222" i="4" s="1"/>
  <c r="AM85" i="4"/>
  <c r="AN85" i="4" s="1"/>
  <c r="AC5" i="4"/>
  <c r="AD5" i="4" s="1"/>
  <c r="AJ333" i="4"/>
  <c r="AM333" i="4" s="1"/>
  <c r="AC251" i="4"/>
  <c r="AD251" i="4" s="1"/>
  <c r="AJ255" i="4"/>
  <c r="AK255" i="4" s="1"/>
  <c r="AJ193" i="4"/>
  <c r="AK193" i="4" s="1"/>
  <c r="AC222" i="4"/>
  <c r="AD222" i="4" s="1"/>
  <c r="AC136" i="4"/>
  <c r="AD136" i="4" s="1"/>
  <c r="AM341" i="4"/>
  <c r="AN341" i="4" s="1"/>
  <c r="AY341" i="4" s="1"/>
  <c r="AM130" i="4"/>
  <c r="AN130" i="4" s="1"/>
  <c r="AY130" i="4" s="1"/>
  <c r="AM245" i="4"/>
  <c r="AN245" i="4" s="1"/>
  <c r="AM244" i="4"/>
  <c r="AN244" i="4" s="1"/>
  <c r="AM63" i="4"/>
  <c r="AN63" i="4" s="1"/>
  <c r="AM212" i="4"/>
  <c r="AN212" i="4" s="1"/>
  <c r="AM550" i="4"/>
  <c r="AN550" i="4" s="1"/>
  <c r="AF550" i="4"/>
  <c r="AQ340" i="4"/>
  <c r="AT340" i="4" s="1"/>
  <c r="AC337" i="4"/>
  <c r="AF337" i="4" s="1"/>
  <c r="AF223" i="4"/>
  <c r="AM317" i="4"/>
  <c r="AF2" i="4"/>
  <c r="AM352" i="4"/>
  <c r="AM125" i="4"/>
  <c r="AF61" i="4"/>
  <c r="AM204" i="4"/>
  <c r="AJ262" i="4"/>
  <c r="AK262" i="4" s="1"/>
  <c r="AC262" i="4"/>
  <c r="AD262" i="4" s="1"/>
  <c r="AT504" i="4"/>
  <c r="AF423" i="4"/>
  <c r="AT314" i="4"/>
  <c r="AT431" i="4"/>
  <c r="AM145" i="4"/>
  <c r="AM208" i="4"/>
  <c r="AM338" i="4"/>
  <c r="AC266" i="4"/>
  <c r="AD266" i="4" s="1"/>
  <c r="AF128" i="4"/>
  <c r="AF85" i="4"/>
  <c r="AQ266" i="4"/>
  <c r="AT266" i="4" s="1"/>
  <c r="AJ410" i="4"/>
  <c r="AK410" i="4" s="1"/>
  <c r="AC454" i="4"/>
  <c r="AD454" i="4" s="1"/>
  <c r="AQ247" i="4"/>
  <c r="AR247" i="4" s="1"/>
  <c r="AJ455" i="4"/>
  <c r="AK455" i="4" s="1"/>
  <c r="AJ230" i="4"/>
  <c r="AK230" i="4" s="1"/>
  <c r="AC346" i="4"/>
  <c r="AD346" i="4" s="1"/>
  <c r="AQ230" i="4"/>
  <c r="AR230" i="4" s="1"/>
  <c r="AM268" i="4"/>
  <c r="AN268" i="4" s="1"/>
  <c r="AQ237" i="4"/>
  <c r="AR237" i="4" s="1"/>
  <c r="AC237" i="4"/>
  <c r="AF237" i="4" s="1"/>
  <c r="AQ452" i="4"/>
  <c r="AR452" i="4" s="1"/>
  <c r="AM237" i="4"/>
  <c r="AN237" i="4" s="1"/>
  <c r="AC30" i="4"/>
  <c r="AD30" i="4" s="1"/>
  <c r="AT550" i="4"/>
  <c r="AT74" i="4"/>
  <c r="AT85" i="4"/>
  <c r="AQ410" i="4"/>
  <c r="AT410" i="4" s="1"/>
  <c r="AJ5" i="4"/>
  <c r="AM5" i="4" s="1"/>
  <c r="AQ346" i="4"/>
  <c r="AT346" i="4" s="1"/>
  <c r="AJ454" i="4"/>
  <c r="AK454" i="4" s="1"/>
  <c r="AC76" i="4"/>
  <c r="AF76" i="4" s="1"/>
  <c r="AQ269" i="4"/>
  <c r="AT269" i="4" s="1"/>
  <c r="AC247" i="4"/>
  <c r="AD247" i="4" s="1"/>
  <c r="AC254" i="4"/>
  <c r="AD254" i="4" s="1"/>
  <c r="AK317" i="4"/>
  <c r="AQ344" i="4"/>
  <c r="AT344" i="4" s="1"/>
  <c r="AC464" i="4"/>
  <c r="AD464" i="4" s="1"/>
  <c r="AC455" i="4"/>
  <c r="AD455" i="4" s="1"/>
  <c r="AR314" i="4"/>
  <c r="AT347" i="4"/>
  <c r="AU347" i="4" s="1"/>
  <c r="AC306" i="4"/>
  <c r="AD306" i="4" s="1"/>
  <c r="AC344" i="4"/>
  <c r="AF344" i="4" s="1"/>
  <c r="AK352" i="4"/>
  <c r="AQ450" i="4"/>
  <c r="AR450" i="4" s="1"/>
  <c r="AC314" i="4"/>
  <c r="AD314" i="4" s="1"/>
  <c r="AC68" i="4"/>
  <c r="AD68" i="4" s="1"/>
  <c r="AQ9" i="4"/>
  <c r="AR9" i="4" s="1"/>
  <c r="AC402" i="4"/>
  <c r="AF402" i="4" s="1"/>
  <c r="AQ406" i="4"/>
  <c r="AR406" i="4" s="1"/>
  <c r="AJ325" i="4"/>
  <c r="AK325" i="4" s="1"/>
  <c r="AQ47" i="4"/>
  <c r="AR47" i="4" s="1"/>
  <c r="AT455" i="4"/>
  <c r="AU455" i="4" s="1"/>
  <c r="AZ455" i="4" s="1"/>
  <c r="AF450" i="4"/>
  <c r="AG450" i="4" s="1"/>
  <c r="AJ68" i="4"/>
  <c r="AK68" i="4" s="1"/>
  <c r="AQ417" i="4"/>
  <c r="AR417" i="4" s="1"/>
  <c r="AJ450" i="4"/>
  <c r="AK450" i="4" s="1"/>
  <c r="AJ72" i="4"/>
  <c r="AK72" i="4" s="1"/>
  <c r="AQ411" i="4"/>
  <c r="AR411" i="4" s="1"/>
  <c r="AC47" i="4"/>
  <c r="AF47" i="4" s="1"/>
  <c r="AQ267" i="4"/>
  <c r="AR267" i="4" s="1"/>
  <c r="AQ456" i="4"/>
  <c r="AR456" i="4" s="1"/>
  <c r="AQ426" i="4"/>
  <c r="AR426" i="4" s="1"/>
  <c r="AQ329" i="4"/>
  <c r="AR329" i="4" s="1"/>
  <c r="AC456" i="4"/>
  <c r="AD456" i="4" s="1"/>
  <c r="AJ232" i="4"/>
  <c r="AK232" i="4" s="1"/>
  <c r="AC469" i="4"/>
  <c r="AD469" i="4" s="1"/>
  <c r="AJ469" i="4"/>
  <c r="AK469" i="4" s="1"/>
  <c r="AQ72" i="4"/>
  <c r="AT72" i="4" s="1"/>
  <c r="AC318" i="4"/>
  <c r="AF318" i="4" s="1"/>
  <c r="AQ317" i="4"/>
  <c r="AT317" i="4" s="1"/>
  <c r="AC268" i="4"/>
  <c r="AF268" i="4" s="1"/>
  <c r="AC267" i="4"/>
  <c r="AD267" i="4" s="1"/>
  <c r="AC9" i="4"/>
  <c r="AF9" i="4" s="1"/>
  <c r="AC352" i="4"/>
  <c r="AF352" i="4" s="1"/>
  <c r="AC317" i="4"/>
  <c r="AD317" i="4" s="1"/>
  <c r="AQ318" i="4"/>
  <c r="AR318" i="4" s="1"/>
  <c r="AQ349" i="4"/>
  <c r="AR349" i="4" s="1"/>
  <c r="AJ322" i="4"/>
  <c r="AK322" i="4" s="1"/>
  <c r="AJ327" i="4"/>
  <c r="AK327" i="4" s="1"/>
  <c r="AJ489" i="4"/>
  <c r="AK489" i="4" s="1"/>
  <c r="AQ78" i="4"/>
  <c r="AR78" i="4" s="1"/>
  <c r="AJ61" i="4"/>
  <c r="AK61" i="4" s="1"/>
  <c r="AQ268" i="4"/>
  <c r="AT268" i="4" s="1"/>
  <c r="AJ347" i="4"/>
  <c r="AM347" i="4" s="1"/>
  <c r="AJ426" i="4"/>
  <c r="AM426" i="4" s="1"/>
  <c r="AJ349" i="4"/>
  <c r="AK349" i="4" s="1"/>
  <c r="AQ327" i="4"/>
  <c r="AT327" i="4" s="1"/>
  <c r="AK125" i="4"/>
  <c r="AJ269" i="4"/>
  <c r="AM269" i="4" s="1"/>
  <c r="AQ76" i="4"/>
  <c r="AT76" i="4" s="1"/>
  <c r="AJ412" i="4"/>
  <c r="AM412" i="4" s="1"/>
  <c r="AC489" i="4"/>
  <c r="AF489" i="4" s="1"/>
  <c r="AC395" i="4"/>
  <c r="AD395" i="4" s="1"/>
  <c r="AC347" i="4"/>
  <c r="AD347" i="4" s="1"/>
  <c r="AJ254" i="4"/>
  <c r="AM254" i="4" s="1"/>
  <c r="AC78" i="4"/>
  <c r="AF78" i="4" s="1"/>
  <c r="AC416" i="4"/>
  <c r="AD416" i="4" s="1"/>
  <c r="AF449" i="4"/>
  <c r="AG449" i="4" s="1"/>
  <c r="AC452" i="4"/>
  <c r="AD452" i="4" s="1"/>
  <c r="AC385" i="4"/>
  <c r="AD385" i="4" s="1"/>
  <c r="AJ406" i="4"/>
  <c r="AK406" i="4" s="1"/>
  <c r="AJ308" i="4"/>
  <c r="AM308" i="4" s="1"/>
  <c r="AJ402" i="4"/>
  <c r="AK402" i="4" s="1"/>
  <c r="AQ292" i="4"/>
  <c r="AR292" i="4" s="1"/>
  <c r="AM485" i="4"/>
  <c r="AN485" i="4" s="1"/>
  <c r="AC241" i="4"/>
  <c r="AD241" i="4" s="1"/>
  <c r="AJ416" i="4"/>
  <c r="AK416" i="4" s="1"/>
  <c r="AC378" i="4"/>
  <c r="AD378" i="4" s="1"/>
  <c r="AJ484" i="4"/>
  <c r="AM484" i="4" s="1"/>
  <c r="AC394" i="4"/>
  <c r="AD394" i="4" s="1"/>
  <c r="AQ308" i="4"/>
  <c r="AR308" i="4" s="1"/>
  <c r="AC289" i="4"/>
  <c r="AD289" i="4" s="1"/>
  <c r="AQ378" i="4"/>
  <c r="AR378" i="4" s="1"/>
  <c r="AC281" i="4"/>
  <c r="AD281" i="4" s="1"/>
  <c r="AC417" i="4"/>
  <c r="AD417" i="4" s="1"/>
  <c r="AC310" i="4"/>
  <c r="AD310" i="4" s="1"/>
  <c r="AC403" i="4"/>
  <c r="AD403" i="4" s="1"/>
  <c r="AC256" i="4"/>
  <c r="AF256" i="4" s="1"/>
  <c r="AM452" i="4"/>
  <c r="AN452" i="4" s="1"/>
  <c r="AM267" i="4"/>
  <c r="AN267" i="4" s="1"/>
  <c r="AF232" i="4"/>
  <c r="AG232" i="4" s="1"/>
  <c r="AX232" i="4" s="1"/>
  <c r="AJ504" i="4"/>
  <c r="AM504" i="4" s="1"/>
  <c r="AC424" i="4"/>
  <c r="AD424" i="4" s="1"/>
  <c r="AJ295" i="4"/>
  <c r="AK295" i="4" s="1"/>
  <c r="AC509" i="4"/>
  <c r="AF509" i="4" s="1"/>
  <c r="AC504" i="4"/>
  <c r="AD504" i="4" s="1"/>
  <c r="AJ509" i="4"/>
  <c r="AM509" i="4" s="1"/>
  <c r="AQ424" i="4"/>
  <c r="AR424" i="4" s="1"/>
  <c r="AQ322" i="4"/>
  <c r="AT322" i="4" s="1"/>
  <c r="AQ310" i="4"/>
  <c r="AR310" i="4" s="1"/>
  <c r="AM289" i="4"/>
  <c r="AN289" i="4" s="1"/>
  <c r="AY289" i="4" s="1"/>
  <c r="AM424" i="4"/>
  <c r="AN424" i="4" s="1"/>
  <c r="AJ328" i="4"/>
  <c r="AK328" i="4" s="1"/>
  <c r="AQ423" i="4"/>
  <c r="AR423" i="4" s="1"/>
  <c r="AJ449" i="4"/>
  <c r="AM449" i="4" s="1"/>
  <c r="AQ306" i="4"/>
  <c r="AT306" i="4" s="1"/>
  <c r="AJ411" i="4"/>
  <c r="AM411" i="4" s="1"/>
  <c r="AC329" i="4"/>
  <c r="AD329" i="4" s="1"/>
  <c r="AC342" i="4"/>
  <c r="AF342" i="4" s="1"/>
  <c r="AQ464" i="4"/>
  <c r="AT464" i="4" s="1"/>
  <c r="AF249" i="4"/>
  <c r="AG249" i="4" s="1"/>
  <c r="AM464" i="4"/>
  <c r="AN464" i="4" s="1"/>
  <c r="AQ333" i="4"/>
  <c r="AR333" i="4" s="1"/>
  <c r="AJ314" i="4"/>
  <c r="AK314" i="4" s="1"/>
  <c r="AC292" i="4"/>
  <c r="AF292" i="4" s="1"/>
  <c r="AQ295" i="4"/>
  <c r="AR295" i="4" s="1"/>
  <c r="AJ496" i="4"/>
  <c r="AK496" i="4" s="1"/>
  <c r="AJ252" i="4"/>
  <c r="AK252" i="4" s="1"/>
  <c r="AC393" i="4"/>
  <c r="AD393" i="4" s="1"/>
  <c r="AC328" i="4"/>
  <c r="AF328" i="4" s="1"/>
  <c r="AQ412" i="4"/>
  <c r="AT412" i="4" s="1"/>
  <c r="AJ301" i="4"/>
  <c r="AM301" i="4" s="1"/>
  <c r="AT416" i="4"/>
  <c r="AU416" i="4" s="1"/>
  <c r="AZ416" i="4" s="1"/>
  <c r="AJ423" i="4"/>
  <c r="AM423" i="4" s="1"/>
  <c r="AF74" i="4"/>
  <c r="AC340" i="4"/>
  <c r="AF340" i="4" s="1"/>
  <c r="AM342" i="4"/>
  <c r="AN342" i="4" s="1"/>
  <c r="AF338" i="4"/>
  <c r="AQ440" i="4"/>
  <c r="AR440" i="4" s="1"/>
  <c r="AJ249" i="4"/>
  <c r="AM249" i="4" s="1"/>
  <c r="AQ249" i="4"/>
  <c r="AT249" i="4" s="1"/>
  <c r="AQ337" i="4"/>
  <c r="AR337" i="4" s="1"/>
  <c r="AQ449" i="4"/>
  <c r="AT449" i="4" s="1"/>
  <c r="AQ485" i="4"/>
  <c r="AR485" i="4" s="1"/>
  <c r="AC484" i="4"/>
  <c r="AD484" i="4" s="1"/>
  <c r="AM387" i="4"/>
  <c r="AM312" i="4"/>
  <c r="AM555" i="4"/>
  <c r="AC252" i="4"/>
  <c r="AF252" i="4" s="1"/>
  <c r="AQ61" i="4"/>
  <c r="AR61" i="4" s="1"/>
  <c r="AJ440" i="4"/>
  <c r="AM440" i="4" s="1"/>
  <c r="AQ342" i="4"/>
  <c r="AR342" i="4" s="1"/>
  <c r="AC383" i="4"/>
  <c r="AF383" i="4" s="1"/>
  <c r="AC301" i="4"/>
  <c r="AF301" i="4" s="1"/>
  <c r="AC485" i="4"/>
  <c r="AD485" i="4" s="1"/>
  <c r="AC325" i="4"/>
  <c r="AF325" i="4" s="1"/>
  <c r="AC390" i="4"/>
  <c r="AF390" i="4" s="1"/>
  <c r="AJ238" i="4"/>
  <c r="AM238" i="4" s="1"/>
  <c r="AJ390" i="4"/>
  <c r="AK390" i="4" s="1"/>
  <c r="AC380" i="4"/>
  <c r="AD380" i="4" s="1"/>
  <c r="AC238" i="4"/>
  <c r="AD238" i="4" s="1"/>
  <c r="AQ380" i="4"/>
  <c r="AR380" i="4" s="1"/>
  <c r="AC125" i="4"/>
  <c r="AD125" i="4" s="1"/>
  <c r="AQ352" i="4"/>
  <c r="AR352" i="4" s="1"/>
  <c r="AJ30" i="4"/>
  <c r="AK30" i="4" s="1"/>
  <c r="AQ125" i="4"/>
  <c r="AT125" i="4" s="1"/>
  <c r="AC496" i="4"/>
  <c r="AD496" i="4" s="1"/>
  <c r="AM554" i="4"/>
  <c r="AD223" i="4"/>
  <c r="AT216" i="4"/>
  <c r="AM56" i="4"/>
  <c r="AF113" i="4"/>
  <c r="AM351" i="4"/>
  <c r="AT81" i="4"/>
  <c r="AJ284" i="4"/>
  <c r="AM284" i="4" s="1"/>
  <c r="AT52" i="4"/>
  <c r="AU52" i="4" s="1"/>
  <c r="AZ52" i="4" s="1"/>
  <c r="AC271" i="4"/>
  <c r="AD271" i="4" s="1"/>
  <c r="AQ171" i="4"/>
  <c r="AR171" i="4" s="1"/>
  <c r="AR504" i="4"/>
  <c r="AC228" i="4"/>
  <c r="AD228" i="4" s="1"/>
  <c r="AQ204" i="4"/>
  <c r="AR204" i="4" s="1"/>
  <c r="AT301" i="4"/>
  <c r="AU301" i="4" s="1"/>
  <c r="AZ301" i="4" s="1"/>
  <c r="AC554" i="4"/>
  <c r="AD554" i="4" s="1"/>
  <c r="AC207" i="4"/>
  <c r="AF207" i="4" s="1"/>
  <c r="AQ470" i="4"/>
  <c r="AR470" i="4" s="1"/>
  <c r="AC219" i="4"/>
  <c r="AD219" i="4" s="1"/>
  <c r="AC470" i="4"/>
  <c r="AD470" i="4" s="1"/>
  <c r="AQ394" i="4"/>
  <c r="AR394" i="4" s="1"/>
  <c r="AJ241" i="4"/>
  <c r="AK241" i="4" s="1"/>
  <c r="AQ381" i="4"/>
  <c r="AR381" i="4" s="1"/>
  <c r="AJ393" i="4"/>
  <c r="AK393" i="4" s="1"/>
  <c r="AQ385" i="4"/>
  <c r="AR385" i="4" s="1"/>
  <c r="AQ401" i="4"/>
  <c r="AT401" i="4" s="1"/>
  <c r="AJ401" i="4"/>
  <c r="AM401" i="4" s="1"/>
  <c r="AQ475" i="4"/>
  <c r="AT475" i="4" s="1"/>
  <c r="AQ239" i="4"/>
  <c r="AR239" i="4" s="1"/>
  <c r="AJ383" i="4"/>
  <c r="AM383" i="4" s="1"/>
  <c r="AQ256" i="4"/>
  <c r="AT256" i="4" s="1"/>
  <c r="AJ277" i="4"/>
  <c r="AK277" i="4" s="1"/>
  <c r="AJ475" i="4"/>
  <c r="AM475" i="4" s="1"/>
  <c r="AJ239" i="4"/>
  <c r="AK239" i="4" s="1"/>
  <c r="AQ289" i="4"/>
  <c r="AT289" i="4" s="1"/>
  <c r="AC277" i="4"/>
  <c r="AF277" i="4" s="1"/>
  <c r="AQ389" i="4"/>
  <c r="AR389" i="4" s="1"/>
  <c r="AQ232" i="4"/>
  <c r="AT232" i="4" s="1"/>
  <c r="AJ103" i="4"/>
  <c r="AK103" i="4" s="1"/>
  <c r="AQ403" i="4"/>
  <c r="AR403" i="4" s="1"/>
  <c r="AF401" i="4"/>
  <c r="AG401" i="4" s="1"/>
  <c r="AX401" i="4" s="1"/>
  <c r="AJ389" i="4"/>
  <c r="AM389" i="4" s="1"/>
  <c r="AF212" i="4"/>
  <c r="AG212" i="4" s="1"/>
  <c r="AC103" i="4"/>
  <c r="AD103" i="4" s="1"/>
  <c r="AQ221" i="4"/>
  <c r="AT221" i="4" s="1"/>
  <c r="AQ197" i="4"/>
  <c r="AR197" i="4" s="1"/>
  <c r="AQ468" i="4"/>
  <c r="AR468" i="4" s="1"/>
  <c r="AD550" i="4"/>
  <c r="AC155" i="4"/>
  <c r="AD155" i="4" s="1"/>
  <c r="AC107" i="4"/>
  <c r="AD107" i="4" s="1"/>
  <c r="AC473" i="4"/>
  <c r="AD473" i="4" s="1"/>
  <c r="AQ155" i="4"/>
  <c r="AR155" i="4" s="1"/>
  <c r="AC409" i="4"/>
  <c r="AD409" i="4" s="1"/>
  <c r="AC215" i="4"/>
  <c r="AD215" i="4" s="1"/>
  <c r="AQ87" i="4"/>
  <c r="AT87" i="4" s="1"/>
  <c r="AD423" i="4"/>
  <c r="AC186" i="4"/>
  <c r="AD186" i="4" s="1"/>
  <c r="AQ473" i="4"/>
  <c r="AR473" i="4" s="1"/>
  <c r="AJ207" i="4"/>
  <c r="AM207" i="4" s="1"/>
  <c r="AC174" i="4"/>
  <c r="AF174" i="4" s="1"/>
  <c r="AC284" i="4"/>
  <c r="AD284" i="4" s="1"/>
  <c r="AQ215" i="4"/>
  <c r="AR215" i="4" s="1"/>
  <c r="AQ198" i="4"/>
  <c r="AT198" i="4" s="1"/>
  <c r="AC381" i="4"/>
  <c r="AD381" i="4" s="1"/>
  <c r="AJ283" i="4"/>
  <c r="AK283" i="4" s="1"/>
  <c r="AM47" i="4"/>
  <c r="AN47" i="4" s="1"/>
  <c r="AC86" i="4"/>
  <c r="AD86" i="4" s="1"/>
  <c r="AC185" i="4"/>
  <c r="AD185" i="4" s="1"/>
  <c r="AQ409" i="4"/>
  <c r="AR409" i="4" s="1"/>
  <c r="AQ395" i="4"/>
  <c r="AR395" i="4" s="1"/>
  <c r="AD74" i="4"/>
  <c r="AK544" i="4"/>
  <c r="AM544" i="4"/>
  <c r="AD546" i="4"/>
  <c r="AF546" i="4"/>
  <c r="AC553" i="4"/>
  <c r="AF553" i="4" s="1"/>
  <c r="AJ546" i="4"/>
  <c r="AK546" i="4" s="1"/>
  <c r="AT146" i="4"/>
  <c r="AU146" i="4" s="1"/>
  <c r="AJ224" i="4"/>
  <c r="AC204" i="4"/>
  <c r="AD204" i="4" s="1"/>
  <c r="AT200" i="4"/>
  <c r="AU200" i="4" s="1"/>
  <c r="AM128" i="4"/>
  <c r="AN128" i="4" s="1"/>
  <c r="AJ211" i="4"/>
  <c r="AM211" i="4" s="1"/>
  <c r="AQ224" i="4"/>
  <c r="AT228" i="4"/>
  <c r="AU228" i="4" s="1"/>
  <c r="AC499" i="4"/>
  <c r="AF499" i="4" s="1"/>
  <c r="AM553" i="4"/>
  <c r="AN553" i="4" s="1"/>
  <c r="AC211" i="4"/>
  <c r="AF211" i="4" s="1"/>
  <c r="AJ200" i="4"/>
  <c r="AJ228" i="4"/>
  <c r="AK228" i="4" s="1"/>
  <c r="AQ555" i="4"/>
  <c r="AR555" i="4" s="1"/>
  <c r="AJ499" i="4"/>
  <c r="AK499" i="4" s="1"/>
  <c r="AK554" i="4"/>
  <c r="AC218" i="4"/>
  <c r="AD218" i="4" s="1"/>
  <c r="AC200" i="4"/>
  <c r="AD200" i="4" s="1"/>
  <c r="AQ554" i="4"/>
  <c r="AR554" i="4" s="1"/>
  <c r="AC555" i="4"/>
  <c r="AD555" i="4" s="1"/>
  <c r="AC544" i="4"/>
  <c r="AD544" i="4" s="1"/>
  <c r="AT271" i="4"/>
  <c r="AQ544" i="4"/>
  <c r="AR544" i="4" s="1"/>
  <c r="AK555" i="4"/>
  <c r="AT211" i="4"/>
  <c r="AU211" i="4" s="1"/>
  <c r="AQ218" i="4"/>
  <c r="AT218" i="4" s="1"/>
  <c r="AQ546" i="4"/>
  <c r="AR546" i="4" s="1"/>
  <c r="AQ553" i="4"/>
  <c r="AR553" i="4" s="1"/>
  <c r="AD85" i="4"/>
  <c r="AJ477" i="4"/>
  <c r="AK477" i="4" s="1"/>
  <c r="AJ271" i="4"/>
  <c r="AM271" i="4" s="1"/>
  <c r="AQ165" i="4"/>
  <c r="AR165" i="4" s="1"/>
  <c r="AJ166" i="4"/>
  <c r="AK166" i="4" s="1"/>
  <c r="AJ86" i="4"/>
  <c r="AK86" i="4" s="1"/>
  <c r="AC165" i="4"/>
  <c r="AF165" i="4" s="1"/>
  <c r="AQ161" i="4"/>
  <c r="AT161" i="4" s="1"/>
  <c r="AJ100" i="4"/>
  <c r="AK100" i="4" s="1"/>
  <c r="AQ107" i="4"/>
  <c r="AR107" i="4" s="1"/>
  <c r="AQ100" i="4"/>
  <c r="AR100" i="4" s="1"/>
  <c r="AQ164" i="4"/>
  <c r="AT164" i="4" s="1"/>
  <c r="AQ219" i="4"/>
  <c r="AR219" i="4" s="1"/>
  <c r="AC164" i="4"/>
  <c r="AF164" i="4" s="1"/>
  <c r="AQ189" i="4"/>
  <c r="AR189" i="4" s="1"/>
  <c r="AM203" i="4"/>
  <c r="AN203" i="4" s="1"/>
  <c r="AC559" i="4"/>
  <c r="AF559" i="4" s="1"/>
  <c r="AR550" i="4"/>
  <c r="AM548" i="4"/>
  <c r="AN548" i="4" s="1"/>
  <c r="AQ548" i="4"/>
  <c r="AC548" i="4"/>
  <c r="AD548" i="4" s="1"/>
  <c r="AM218" i="4"/>
  <c r="AN218" i="4" s="1"/>
  <c r="AK204" i="4"/>
  <c r="AC67" i="4"/>
  <c r="AF67" i="4" s="1"/>
  <c r="AJ67" i="4"/>
  <c r="AK67" i="4" s="1"/>
  <c r="AF255" i="4"/>
  <c r="AG255" i="4" s="1"/>
  <c r="AT341" i="4"/>
  <c r="AU341" i="4" s="1"/>
  <c r="AZ341" i="4" s="1"/>
  <c r="AJ343" i="4"/>
  <c r="AK343" i="4" s="1"/>
  <c r="AK336" i="4"/>
  <c r="AN336" i="4" s="1"/>
  <c r="AK351" i="4"/>
  <c r="AM344" i="4"/>
  <c r="AN344" i="4" s="1"/>
  <c r="AK56" i="4"/>
  <c r="AF436" i="4"/>
  <c r="AG436" i="4" s="1"/>
  <c r="AF72" i="4"/>
  <c r="AG72" i="4" s="1"/>
  <c r="AJ427" i="4"/>
  <c r="AK427" i="4" s="1"/>
  <c r="AQ427" i="4"/>
  <c r="AT427" i="4" s="1"/>
  <c r="AT148" i="4"/>
  <c r="AU148" i="4" s="1"/>
  <c r="AZ148" i="4" s="1"/>
  <c r="AT193" i="4"/>
  <c r="AU193" i="4" s="1"/>
  <c r="AC171" i="4"/>
  <c r="AD171" i="4" s="1"/>
  <c r="AQ166" i="4"/>
  <c r="AT166" i="4" s="1"/>
  <c r="AC161" i="4"/>
  <c r="AD161" i="4" s="1"/>
  <c r="AT128" i="4"/>
  <c r="AT145" i="4"/>
  <c r="AF193" i="4"/>
  <c r="AG193" i="4" s="1"/>
  <c r="AD128" i="4"/>
  <c r="AC144" i="4"/>
  <c r="AD144" i="4" s="1"/>
  <c r="AQ144" i="4"/>
  <c r="AR144" i="4" s="1"/>
  <c r="AJ132" i="4"/>
  <c r="AK132" i="4" s="1"/>
  <c r="AC132" i="4"/>
  <c r="AD132" i="4" s="1"/>
  <c r="AQ142" i="4"/>
  <c r="AR142" i="4" s="1"/>
  <c r="AC142" i="4"/>
  <c r="AD142" i="4" s="1"/>
  <c r="AT103" i="4"/>
  <c r="AU103" i="4" s="1"/>
  <c r="AZ103" i="4" s="1"/>
  <c r="AF131" i="4"/>
  <c r="AG131" i="4" s="1"/>
  <c r="AM171" i="4"/>
  <c r="AN171" i="4" s="1"/>
  <c r="AM189" i="4"/>
  <c r="AN189" i="4" s="1"/>
  <c r="AM185" i="4"/>
  <c r="AN185" i="4" s="1"/>
  <c r="AM473" i="4"/>
  <c r="AN473" i="4" s="1"/>
  <c r="AM378" i="4"/>
  <c r="AN378" i="4" s="1"/>
  <c r="AM403" i="4"/>
  <c r="AN403" i="4" s="1"/>
  <c r="AM409" i="4"/>
  <c r="AN409" i="4" s="1"/>
  <c r="AM385" i="4"/>
  <c r="AN385" i="4" s="1"/>
  <c r="AM381" i="4"/>
  <c r="AN381" i="4" s="1"/>
  <c r="AM394" i="4"/>
  <c r="AN394" i="4" s="1"/>
  <c r="AF406" i="4"/>
  <c r="AG406" i="4" s="1"/>
  <c r="AM251" i="4"/>
  <c r="AN251" i="4" s="1"/>
  <c r="AQ477" i="4"/>
  <c r="AR477" i="4" s="1"/>
  <c r="AC283" i="4"/>
  <c r="AD283" i="4" s="1"/>
  <c r="AC221" i="4"/>
  <c r="AD221" i="4" s="1"/>
  <c r="AT283" i="4"/>
  <c r="AU283" i="4" s="1"/>
  <c r="AZ283" i="4" s="1"/>
  <c r="AT277" i="4"/>
  <c r="AU277" i="4" s="1"/>
  <c r="AZ277" i="4" s="1"/>
  <c r="AT383" i="4"/>
  <c r="AU383" i="4" s="1"/>
  <c r="AZ383" i="4" s="1"/>
  <c r="AT390" i="4"/>
  <c r="AU390" i="4" s="1"/>
  <c r="AZ390" i="4" s="1"/>
  <c r="AT238" i="4"/>
  <c r="AU238" i="4" s="1"/>
  <c r="AM256" i="4"/>
  <c r="AN256" i="4" s="1"/>
  <c r="AM104" i="4"/>
  <c r="AN55" i="4"/>
  <c r="AF209" i="4"/>
  <c r="AM183" i="4"/>
  <c r="AF295" i="4"/>
  <c r="AT393" i="4"/>
  <c r="AK165" i="4"/>
  <c r="AM165" i="4"/>
  <c r="AF146" i="4"/>
  <c r="AD146" i="4"/>
  <c r="AF88" i="4"/>
  <c r="AT5" i="4"/>
  <c r="AR5" i="4"/>
  <c r="AD245" i="4"/>
  <c r="AF245" i="4"/>
  <c r="AR244" i="4"/>
  <c r="AT244" i="4"/>
  <c r="AT68" i="4"/>
  <c r="AR68" i="4"/>
  <c r="AF94" i="4"/>
  <c r="AF375" i="4"/>
  <c r="AF373" i="4"/>
  <c r="AF379" i="4"/>
  <c r="AD379" i="4"/>
  <c r="AT254" i="4"/>
  <c r="AR254" i="4"/>
  <c r="AM281" i="4"/>
  <c r="AN281" i="4" s="1"/>
  <c r="AF175" i="4"/>
  <c r="AD282" i="4"/>
  <c r="AF282" i="4"/>
  <c r="AD209" i="4"/>
  <c r="AF224" i="4"/>
  <c r="AG224" i="4" s="1"/>
  <c r="AD333" i="4"/>
  <c r="AF333" i="4"/>
  <c r="AR48" i="4"/>
  <c r="AT48" i="4"/>
  <c r="AK148" i="4"/>
  <c r="AM148" i="4"/>
  <c r="AK247" i="4"/>
  <c r="AM247" i="4"/>
  <c r="AD230" i="4"/>
  <c r="AF230" i="4"/>
  <c r="AD145" i="4"/>
  <c r="AF145" i="4"/>
  <c r="AR348" i="4"/>
  <c r="AT348" i="4"/>
  <c r="AM164" i="4"/>
  <c r="AK164" i="4"/>
  <c r="AK292" i="4"/>
  <c r="AM292" i="4"/>
  <c r="AR141" i="4"/>
  <c r="AT141" i="4"/>
  <c r="AK183" i="4"/>
  <c r="AD88" i="4"/>
  <c r="AF130" i="4"/>
  <c r="AG130" i="4" s="1"/>
  <c r="AX130" i="4" s="1"/>
  <c r="AT191" i="4"/>
  <c r="AM380" i="4"/>
  <c r="AM346" i="4"/>
  <c r="AK346" i="4"/>
  <c r="AK380" i="4"/>
  <c r="AR206" i="4"/>
  <c r="AT206" i="4"/>
  <c r="AM306" i="4"/>
  <c r="AK306" i="4"/>
  <c r="AT488" i="4"/>
  <c r="AF299" i="4"/>
  <c r="AM143" i="4"/>
  <c r="AM177" i="4"/>
  <c r="AM150" i="4"/>
  <c r="AK150" i="4"/>
  <c r="AM266" i="4"/>
  <c r="AN266" i="4" s="1"/>
  <c r="AT86" i="4"/>
  <c r="AU86" i="4" s="1"/>
  <c r="AZ86" i="4" s="1"/>
  <c r="AF263" i="4"/>
  <c r="AG263" i="4" s="1"/>
  <c r="AQ185" i="4"/>
  <c r="AR185" i="4" s="1"/>
  <c r="AR488" i="4"/>
  <c r="AK143" i="4"/>
  <c r="AD295" i="4"/>
  <c r="AM180" i="4"/>
  <c r="AN180" i="4" s="1"/>
  <c r="AC180" i="4"/>
  <c r="AK177" i="4"/>
  <c r="AM337" i="4"/>
  <c r="AN337" i="4" s="1"/>
  <c r="AR128" i="4"/>
  <c r="AJ126" i="4"/>
  <c r="AK126" i="4" s="1"/>
  <c r="AC126" i="4"/>
  <c r="AD126" i="4" s="1"/>
  <c r="AQ134" i="4"/>
  <c r="AR134" i="4" s="1"/>
  <c r="AC134" i="4"/>
  <c r="AD134" i="4" s="1"/>
  <c r="AK145" i="4"/>
  <c r="AM146" i="4"/>
  <c r="AN146" i="4" s="1"/>
  <c r="AR474" i="4"/>
  <c r="AT474" i="4"/>
  <c r="AF386" i="4"/>
  <c r="AD386" i="4"/>
  <c r="AD304" i="4"/>
  <c r="AF304" i="4"/>
  <c r="AT421" i="4"/>
  <c r="AR421" i="4"/>
  <c r="AF71" i="4"/>
  <c r="AD71" i="4"/>
  <c r="AD320" i="4"/>
  <c r="AF320" i="4"/>
  <c r="AD430" i="4"/>
  <c r="AF430" i="4"/>
  <c r="AD339" i="4"/>
  <c r="AF339" i="4"/>
  <c r="AR73" i="4"/>
  <c r="AT73" i="4"/>
  <c r="AJ276" i="4"/>
  <c r="AK276" i="4" s="1"/>
  <c r="AQ276" i="4"/>
  <c r="AR276" i="4" s="1"/>
  <c r="AC276" i="4"/>
  <c r="AJ396" i="4"/>
  <c r="AQ396" i="4"/>
  <c r="AC396" i="4"/>
  <c r="AQ503" i="4"/>
  <c r="AC503" i="4"/>
  <c r="AQ413" i="4"/>
  <c r="AJ413" i="4"/>
  <c r="AQ313" i="4"/>
  <c r="AJ313" i="4"/>
  <c r="AC313" i="4"/>
  <c r="AF313" i="4" s="1"/>
  <c r="AJ326" i="4"/>
  <c r="AM326" i="4" s="1"/>
  <c r="AC326" i="4"/>
  <c r="AF326" i="4" s="1"/>
  <c r="AJ433" i="4"/>
  <c r="AK433" i="4" s="1"/>
  <c r="AC433" i="4"/>
  <c r="AD66" i="4"/>
  <c r="AF66" i="4"/>
  <c r="AJ59" i="4"/>
  <c r="AK59" i="4" s="1"/>
  <c r="AC59" i="4"/>
  <c r="AQ59" i="4"/>
  <c r="AT59" i="4" s="1"/>
  <c r="AQ84" i="4"/>
  <c r="AJ84" i="4"/>
  <c r="AK84" i="4" s="1"/>
  <c r="AQ49" i="4"/>
  <c r="AR49" i="4" s="1"/>
  <c r="AJ49" i="4"/>
  <c r="AC49" i="4"/>
  <c r="AF49" i="4" s="1"/>
  <c r="AQ459" i="4"/>
  <c r="AR459" i="4" s="1"/>
  <c r="AJ459" i="4"/>
  <c r="AK459" i="4" s="1"/>
  <c r="AC459" i="4"/>
  <c r="AD459" i="4" s="1"/>
  <c r="AQ326" i="4"/>
  <c r="AJ113" i="4"/>
  <c r="AQ133" i="4"/>
  <c r="AJ133" i="4"/>
  <c r="AM133" i="4" s="1"/>
  <c r="AJ288" i="4"/>
  <c r="AK288" i="4" s="1"/>
  <c r="AQ288" i="4"/>
  <c r="AR288" i="4" s="1"/>
  <c r="AC288" i="4"/>
  <c r="AJ506" i="4"/>
  <c r="AM506" i="4" s="1"/>
  <c r="AQ506" i="4"/>
  <c r="AC508" i="4"/>
  <c r="AJ508" i="4"/>
  <c r="AQ508" i="4"/>
  <c r="AT508" i="4" s="1"/>
  <c r="AJ419" i="4"/>
  <c r="AK419" i="4" s="1"/>
  <c r="AQ419" i="4"/>
  <c r="AR419" i="4" s="1"/>
  <c r="AJ315" i="4"/>
  <c r="AK315" i="4" s="1"/>
  <c r="AC315" i="4"/>
  <c r="AD315" i="4" s="1"/>
  <c r="AK7" i="4"/>
  <c r="AM7" i="4"/>
  <c r="AC330" i="4"/>
  <c r="AJ330" i="4"/>
  <c r="AM330" i="4" s="1"/>
  <c r="AC31" i="4"/>
  <c r="AJ31" i="4"/>
  <c r="AM31" i="4" s="1"/>
  <c r="AJ430" i="4"/>
  <c r="AQ430" i="4"/>
  <c r="AR430" i="4" s="1"/>
  <c r="AC445" i="4"/>
  <c r="AF445" i="4" s="1"/>
  <c r="AJ445" i="4"/>
  <c r="AM445" i="4" s="1"/>
  <c r="AC54" i="4"/>
  <c r="AD54" i="4" s="1"/>
  <c r="AQ54" i="4"/>
  <c r="AJ123" i="4"/>
  <c r="AC123" i="4"/>
  <c r="AQ123" i="4"/>
  <c r="AT123" i="4" s="1"/>
  <c r="AJ345" i="4"/>
  <c r="AC345" i="4"/>
  <c r="AQ345" i="4"/>
  <c r="AR345" i="4" s="1"/>
  <c r="AJ339" i="4"/>
  <c r="AQ339" i="4"/>
  <c r="AJ354" i="4"/>
  <c r="AK354" i="4" s="1"/>
  <c r="AC354" i="4"/>
  <c r="AF354" i="4" s="1"/>
  <c r="AQ354" i="4"/>
  <c r="AT354" i="4" s="1"/>
  <c r="AJ448" i="4"/>
  <c r="AK448" i="4" s="1"/>
  <c r="AQ448" i="4"/>
  <c r="AR448" i="4" s="1"/>
  <c r="AQ265" i="4"/>
  <c r="AR265" i="4" s="1"/>
  <c r="AJ265" i="4"/>
  <c r="AK265" i="4" s="1"/>
  <c r="AQ360" i="4"/>
  <c r="AR360" i="4" s="1"/>
  <c r="AJ360" i="4"/>
  <c r="AK360" i="4" s="1"/>
  <c r="AQ400" i="4"/>
  <c r="AC400" i="4"/>
  <c r="AD400" i="4" s="1"/>
  <c r="AR242" i="4"/>
  <c r="AT242" i="4"/>
  <c r="AJ421" i="4"/>
  <c r="AK421" i="4" s="1"/>
  <c r="AC421" i="4"/>
  <c r="AJ414" i="4"/>
  <c r="AQ414" i="4"/>
  <c r="AT414" i="4" s="1"/>
  <c r="AC414" i="4"/>
  <c r="AJ429" i="4"/>
  <c r="AQ429" i="4"/>
  <c r="AJ355" i="4"/>
  <c r="AK355" i="4" s="1"/>
  <c r="AQ355" i="4"/>
  <c r="AR355" i="4" s="1"/>
  <c r="AC355" i="4"/>
  <c r="AQ83" i="4"/>
  <c r="AR83" i="4" s="1"/>
  <c r="AC83" i="4"/>
  <c r="AD83" i="4" s="1"/>
  <c r="AJ83" i="4"/>
  <c r="AJ465" i="4"/>
  <c r="AK465" i="4" s="1"/>
  <c r="AC465" i="4"/>
  <c r="AD465" i="4" s="1"/>
  <c r="AQ465" i="4"/>
  <c r="AR465" i="4" s="1"/>
  <c r="AK387" i="4"/>
  <c r="AM348" i="4"/>
  <c r="AN348" i="4" s="1"/>
  <c r="AM155" i="4"/>
  <c r="AK155" i="4"/>
  <c r="AC360" i="4"/>
  <c r="AR216" i="4"/>
  <c r="AC265" i="4"/>
  <c r="AD265" i="4" s="1"/>
  <c r="AQ178" i="4"/>
  <c r="AT178" i="4" s="1"/>
  <c r="AC178" i="4"/>
  <c r="AC363" i="4"/>
  <c r="AJ363" i="4"/>
  <c r="AQ363" i="4"/>
  <c r="AM278" i="4"/>
  <c r="AK278" i="4"/>
  <c r="AJ391" i="4"/>
  <c r="AM391" i="4" s="1"/>
  <c r="AC391" i="4"/>
  <c r="AC420" i="4"/>
  <c r="AJ420" i="4"/>
  <c r="AQ420" i="4"/>
  <c r="AJ323" i="4"/>
  <c r="AC323" i="4"/>
  <c r="AQ323" i="4"/>
  <c r="AJ71" i="4"/>
  <c r="AQ71" i="4"/>
  <c r="AJ70" i="4"/>
  <c r="AQ70" i="4"/>
  <c r="AR70" i="4" s="1"/>
  <c r="AJ437" i="4"/>
  <c r="AQ437" i="4"/>
  <c r="AT437" i="4" s="1"/>
  <c r="AC437" i="4"/>
  <c r="AJ75" i="4"/>
  <c r="AK75" i="4" s="1"/>
  <c r="AC75" i="4"/>
  <c r="AF75" i="4" s="1"/>
  <c r="AQ75" i="4"/>
  <c r="AQ451" i="4"/>
  <c r="AR451" i="4" s="1"/>
  <c r="AJ451" i="4"/>
  <c r="AK451" i="4" s="1"/>
  <c r="AC451" i="4"/>
  <c r="AF451" i="4" s="1"/>
  <c r="AQ31" i="4"/>
  <c r="AC419" i="4"/>
  <c r="AQ351" i="4"/>
  <c r="AD113" i="4"/>
  <c r="AQ66" i="4"/>
  <c r="AR66" i="4" s="1"/>
  <c r="AC205" i="4"/>
  <c r="AF205" i="4" s="1"/>
  <c r="AJ205" i="4"/>
  <c r="AJ404" i="4"/>
  <c r="AC404" i="4"/>
  <c r="AQ404" i="4"/>
  <c r="AQ490" i="4"/>
  <c r="AR490" i="4" s="1"/>
  <c r="AC490" i="4"/>
  <c r="AJ490" i="4"/>
  <c r="AJ320" i="4"/>
  <c r="AQ320" i="4"/>
  <c r="AJ331" i="4"/>
  <c r="AK331" i="4" s="1"/>
  <c r="AQ331" i="4"/>
  <c r="AC331" i="4"/>
  <c r="AD331" i="4" s="1"/>
  <c r="AF286" i="4"/>
  <c r="AG286" i="4" s="1"/>
  <c r="AK312" i="4"/>
  <c r="AJ216" i="4"/>
  <c r="AK216" i="4" s="1"/>
  <c r="AQ391" i="4"/>
  <c r="AT391" i="4" s="1"/>
  <c r="AC351" i="4"/>
  <c r="AT454" i="4"/>
  <c r="AR454" i="4"/>
  <c r="AJ66" i="4"/>
  <c r="AK66" i="4" s="1"/>
  <c r="AJ367" i="4"/>
  <c r="AC367" i="4"/>
  <c r="AJ415" i="4"/>
  <c r="AM415" i="4" s="1"/>
  <c r="AQ415" i="4"/>
  <c r="AR415" i="4" s="1"/>
  <c r="AC415" i="4"/>
  <c r="AC321" i="4"/>
  <c r="AJ321" i="4"/>
  <c r="AQ316" i="4"/>
  <c r="AC316" i="4"/>
  <c r="AJ316" i="4"/>
  <c r="AQ8" i="4"/>
  <c r="AJ8" i="4"/>
  <c r="AC8" i="4"/>
  <c r="AF8" i="4" s="1"/>
  <c r="AC432" i="4"/>
  <c r="AJ432" i="4"/>
  <c r="AQ432" i="4"/>
  <c r="AJ64" i="4"/>
  <c r="AC64" i="4"/>
  <c r="AD64" i="4" s="1"/>
  <c r="AJ335" i="4"/>
  <c r="AK335" i="4" s="1"/>
  <c r="AC335" i="4"/>
  <c r="AF335" i="4" s="1"/>
  <c r="AQ335" i="4"/>
  <c r="AR335" i="4" s="1"/>
  <c r="AJ353" i="4"/>
  <c r="AK353" i="4" s="1"/>
  <c r="AQ353" i="4"/>
  <c r="AC353" i="4"/>
  <c r="AC81" i="4"/>
  <c r="AD81" i="4" s="1"/>
  <c r="AJ81" i="4"/>
  <c r="AQ458" i="4"/>
  <c r="AR458" i="4" s="1"/>
  <c r="AC458" i="4"/>
  <c r="AD458" i="4" s="1"/>
  <c r="AJ458" i="4"/>
  <c r="AK458" i="4" s="1"/>
  <c r="AF376" i="4"/>
  <c r="AG376" i="4" s="1"/>
  <c r="AR393" i="4"/>
  <c r="AF172" i="4"/>
  <c r="AG172" i="4" s="1"/>
  <c r="AK329" i="4"/>
  <c r="AM329" i="4"/>
  <c r="AK197" i="4"/>
  <c r="AM197" i="4"/>
  <c r="AJ422" i="4"/>
  <c r="AQ422" i="4"/>
  <c r="AC422" i="4"/>
  <c r="AC50" i="4"/>
  <c r="AD50" i="4" s="1"/>
  <c r="AJ50" i="4"/>
  <c r="AK50" i="4" s="1"/>
  <c r="AQ50" i="4"/>
  <c r="AR50" i="4" s="1"/>
  <c r="AJ117" i="4"/>
  <c r="AK117" i="4" s="1"/>
  <c r="AQ117" i="4"/>
  <c r="AR117" i="4" s="1"/>
  <c r="AC117" i="4"/>
  <c r="AF117" i="4" s="1"/>
  <c r="AC334" i="4"/>
  <c r="AQ334" i="4"/>
  <c r="AJ334" i="4"/>
  <c r="AJ77" i="4"/>
  <c r="AK77" i="4" s="1"/>
  <c r="AQ77" i="4"/>
  <c r="AR77" i="4" s="1"/>
  <c r="AC77" i="4"/>
  <c r="AD77" i="4" s="1"/>
  <c r="AJ457" i="4"/>
  <c r="AM457" i="4" s="1"/>
  <c r="AQ457" i="4"/>
  <c r="AC457" i="4"/>
  <c r="AD457" i="4" s="1"/>
  <c r="AJ461" i="4"/>
  <c r="AK461" i="4" s="1"/>
  <c r="AQ461" i="4"/>
  <c r="AT461" i="4" s="1"/>
  <c r="AC461" i="4"/>
  <c r="AD461" i="4" s="1"/>
  <c r="AD2" i="4"/>
  <c r="AF467" i="4"/>
  <c r="AG467" i="4" s="1"/>
  <c r="AT469" i="4"/>
  <c r="AR469" i="4"/>
  <c r="AC70" i="4"/>
  <c r="AQ225" i="4"/>
  <c r="AC225" i="4"/>
  <c r="AJ225" i="4"/>
  <c r="AC471" i="4"/>
  <c r="AD471" i="4" s="1"/>
  <c r="AJ471" i="4"/>
  <c r="AQ471" i="4"/>
  <c r="AR471" i="4" s="1"/>
  <c r="AC287" i="4"/>
  <c r="AJ287" i="4"/>
  <c r="AQ287" i="4"/>
  <c r="AR287" i="4" s="1"/>
  <c r="AF384" i="4"/>
  <c r="AD384" i="4"/>
  <c r="AJ418" i="4"/>
  <c r="AK418" i="4" s="1"/>
  <c r="AC418" i="4"/>
  <c r="AQ324" i="4"/>
  <c r="AJ324" i="4"/>
  <c r="AM324" i="4" s="1"/>
  <c r="AC324" i="4"/>
  <c r="AD324" i="4" s="1"/>
  <c r="AC319" i="4"/>
  <c r="AQ319" i="4"/>
  <c r="AJ319" i="4"/>
  <c r="AK319" i="4" s="1"/>
  <c r="AR37" i="4"/>
  <c r="AT37" i="4"/>
  <c r="AQ80" i="4"/>
  <c r="AR80" i="4" s="1"/>
  <c r="AC80" i="4"/>
  <c r="AC428" i="4"/>
  <c r="AQ428" i="4"/>
  <c r="AT428" i="4" s="1"/>
  <c r="AJ428" i="4"/>
  <c r="AJ439" i="4"/>
  <c r="AQ439" i="4"/>
  <c r="AC439" i="4"/>
  <c r="AJ121" i="4"/>
  <c r="AM121" i="4" s="1"/>
  <c r="AQ121" i="4"/>
  <c r="AJ120" i="4"/>
  <c r="AC120" i="4"/>
  <c r="AD120" i="4" s="1"/>
  <c r="AJ111" i="4"/>
  <c r="AQ111" i="4"/>
  <c r="AT111" i="4" s="1"/>
  <c r="AJ261" i="4"/>
  <c r="AK261" i="4" s="1"/>
  <c r="AQ261" i="4"/>
  <c r="AR261" i="4" s="1"/>
  <c r="AC332" i="4"/>
  <c r="AQ332" i="4"/>
  <c r="AC463" i="4"/>
  <c r="AD463" i="4" s="1"/>
  <c r="AJ463" i="4"/>
  <c r="AM463" i="4" s="1"/>
  <c r="AJ453" i="4"/>
  <c r="AK453" i="4" s="1"/>
  <c r="AC453" i="4"/>
  <c r="AD453" i="4" s="1"/>
  <c r="AM95" i="4"/>
  <c r="AN95" i="4" s="1"/>
  <c r="AF272" i="4"/>
  <c r="AG272" i="4" s="1"/>
  <c r="AR81" i="4"/>
  <c r="AM318" i="4"/>
  <c r="AK318" i="4"/>
  <c r="AC84" i="4"/>
  <c r="AD84" i="4" s="1"/>
  <c r="AC7" i="4"/>
  <c r="AD7" i="4" s="1"/>
  <c r="AT153" i="4"/>
  <c r="AR153" i="4"/>
  <c r="AK495" i="4"/>
  <c r="AM495" i="4"/>
  <c r="AD375" i="4"/>
  <c r="AC159" i="4"/>
  <c r="AJ400" i="4"/>
  <c r="AM400" i="4" s="1"/>
  <c r="AQ330" i="4"/>
  <c r="AJ37" i="4"/>
  <c r="AC448" i="4"/>
  <c r="AQ113" i="4"/>
  <c r="AJ332" i="4"/>
  <c r="AQ502" i="4"/>
  <c r="AR502" i="4" s="1"/>
  <c r="AJ73" i="4"/>
  <c r="AK73" i="4" s="1"/>
  <c r="AC73" i="4"/>
  <c r="AQ462" i="4"/>
  <c r="AC462" i="4"/>
  <c r="AF462" i="4" s="1"/>
  <c r="AJ462" i="4"/>
  <c r="AC460" i="4"/>
  <c r="AD460" i="4" s="1"/>
  <c r="AQ460" i="4"/>
  <c r="AR460" i="4" s="1"/>
  <c r="AC37" i="4"/>
  <c r="AQ321" i="4"/>
  <c r="AC343" i="4"/>
  <c r="AD343" i="4" s="1"/>
  <c r="AJ54" i="4"/>
  <c r="AQ433" i="4"/>
  <c r="AR433" i="4" s="1"/>
  <c r="AC261" i="4"/>
  <c r="AD261" i="4" s="1"/>
  <c r="AC189" i="4"/>
  <c r="AD189" i="4" s="1"/>
  <c r="AC197" i="4"/>
  <c r="AF197" i="4" s="1"/>
  <c r="AQ180" i="4"/>
  <c r="AT180" i="4" s="1"/>
  <c r="AQ174" i="4"/>
  <c r="AR174" i="4" s="1"/>
  <c r="AC198" i="4"/>
  <c r="AJ294" i="4"/>
  <c r="AK294" i="4" s="1"/>
  <c r="AC87" i="4"/>
  <c r="AC488" i="4"/>
  <c r="AD488" i="4" s="1"/>
  <c r="AQ186" i="4"/>
  <c r="AR186" i="4" s="1"/>
  <c r="AQ131" i="4"/>
  <c r="AR131" i="4" s="1"/>
  <c r="AJ488" i="4"/>
  <c r="AJ131" i="4"/>
  <c r="AM131" i="4" s="1"/>
  <c r="AK169" i="4"/>
  <c r="AM169" i="4"/>
  <c r="AD181" i="4"/>
  <c r="AF181" i="4"/>
  <c r="AM89" i="4"/>
  <c r="AK89" i="4"/>
  <c r="AR388" i="4"/>
  <c r="AT388" i="4"/>
  <c r="AR191" i="4"/>
  <c r="AC216" i="4"/>
  <c r="AF216" i="4" s="1"/>
  <c r="AD338" i="4"/>
  <c r="AF208" i="4"/>
  <c r="AG208" i="4" s="1"/>
  <c r="AD94" i="4"/>
  <c r="AJ178" i="4"/>
  <c r="AQ177" i="4"/>
  <c r="AC177" i="4"/>
  <c r="AF177" i="4" s="1"/>
  <c r="AF140" i="4"/>
  <c r="AG140" i="4" s="1"/>
  <c r="AF63" i="4"/>
  <c r="AG63" i="4" s="1"/>
  <c r="AT138" i="4"/>
  <c r="AU138" i="4" s="1"/>
  <c r="AC153" i="4"/>
  <c r="AT217" i="4"/>
  <c r="AU217" i="4" s="1"/>
  <c r="AM340" i="4"/>
  <c r="AN340" i="4" s="1"/>
  <c r="AR85" i="4"/>
  <c r="AJ175" i="4"/>
  <c r="AK175" i="4" s="1"/>
  <c r="AD549" i="4"/>
  <c r="AG549" i="4" s="1"/>
  <c r="AT245" i="4"/>
  <c r="AU245" i="4" s="1"/>
  <c r="AF52" i="4"/>
  <c r="AG52" i="4" s="1"/>
  <c r="AT481" i="4"/>
  <c r="AU481" i="4" s="1"/>
  <c r="AQ175" i="4"/>
  <c r="AR145" i="4"/>
  <c r="AD175" i="4"/>
  <c r="AM229" i="4"/>
  <c r="AN229" i="4" s="1"/>
  <c r="AK208" i="4"/>
  <c r="AF547" i="4"/>
  <c r="AG547" i="4" s="1"/>
  <c r="AT263" i="4"/>
  <c r="AU263" i="4" s="1"/>
  <c r="AQ407" i="4"/>
  <c r="AR407" i="4" s="1"/>
  <c r="AF166" i="4"/>
  <c r="AG166" i="4" s="1"/>
  <c r="AF389" i="4"/>
  <c r="AG389" i="4" s="1"/>
  <c r="AD373" i="4"/>
  <c r="AF411" i="4"/>
  <c r="AG411" i="4" s="1"/>
  <c r="AF341" i="4"/>
  <c r="AG341" i="4" s="1"/>
  <c r="AR431" i="4"/>
  <c r="AR140" i="4"/>
  <c r="AR271" i="4"/>
  <c r="AK338" i="4"/>
  <c r="AT479" i="4"/>
  <c r="AU479" i="4" s="1"/>
  <c r="AZ479" i="4" s="1"/>
  <c r="AD244" i="4"/>
  <c r="AF244" i="4"/>
  <c r="AQ181" i="4"/>
  <c r="AJ181" i="4"/>
  <c r="AC91" i="4"/>
  <c r="AJ91" i="4"/>
  <c r="AC89" i="4"/>
  <c r="AF89" i="4" s="1"/>
  <c r="AQ89" i="4"/>
  <c r="AC372" i="4"/>
  <c r="AD372" i="4" s="1"/>
  <c r="AJ372" i="4"/>
  <c r="AQ372" i="4"/>
  <c r="AQ375" i="4"/>
  <c r="AJ375" i="4"/>
  <c r="AQ282" i="4"/>
  <c r="AR282" i="4" s="1"/>
  <c r="AJ282" i="4"/>
  <c r="AQ373" i="4"/>
  <c r="AR373" i="4" s="1"/>
  <c r="AJ373" i="4"/>
  <c r="AK373" i="4" s="1"/>
  <c r="AJ279" i="4"/>
  <c r="AK279" i="4" s="1"/>
  <c r="AQ279" i="4"/>
  <c r="AC279" i="4"/>
  <c r="AQ272" i="4"/>
  <c r="AR272" i="4" s="1"/>
  <c r="AJ272" i="4"/>
  <c r="AQ384" i="4"/>
  <c r="AT384" i="4" s="1"/>
  <c r="AJ384" i="4"/>
  <c r="AQ377" i="4"/>
  <c r="AC377" i="4"/>
  <c r="AQ386" i="4"/>
  <c r="AJ386" i="4"/>
  <c r="AQ376" i="4"/>
  <c r="AR376" i="4" s="1"/>
  <c r="AJ376" i="4"/>
  <c r="AC387" i="4"/>
  <c r="AQ387" i="4"/>
  <c r="AC150" i="4"/>
  <c r="AF150" i="4" s="1"/>
  <c r="AQ150" i="4"/>
  <c r="AR150" i="4" s="1"/>
  <c r="AQ183" i="4"/>
  <c r="AC183" i="4"/>
  <c r="AC191" i="4"/>
  <c r="AD191" i="4" s="1"/>
  <c r="AJ191" i="4"/>
  <c r="AJ179" i="4"/>
  <c r="AK179" i="4" s="1"/>
  <c r="AC179" i="4"/>
  <c r="AJ192" i="4"/>
  <c r="AK192" i="4" s="1"/>
  <c r="AC192" i="4"/>
  <c r="AJ173" i="4"/>
  <c r="AK173" i="4" s="1"/>
  <c r="AQ173" i="4"/>
  <c r="AR173" i="4" s="1"/>
  <c r="AJ88" i="4"/>
  <c r="AK88" i="4" s="1"/>
  <c r="AQ88" i="4"/>
  <c r="AJ206" i="4"/>
  <c r="AK206" i="4" s="1"/>
  <c r="AC206" i="4"/>
  <c r="AD206" i="4" s="1"/>
  <c r="AQ209" i="4"/>
  <c r="AR209" i="4" s="1"/>
  <c r="AJ209" i="4"/>
  <c r="AF371" i="4"/>
  <c r="AG371" i="4" s="1"/>
  <c r="AF475" i="4"/>
  <c r="AG475" i="4" s="1"/>
  <c r="AJ503" i="4"/>
  <c r="AQ281" i="4"/>
  <c r="AC468" i="4"/>
  <c r="AD61" i="4"/>
  <c r="AM559" i="4"/>
  <c r="AN559" i="4" s="1"/>
  <c r="AQ559" i="4"/>
  <c r="AK377" i="4"/>
  <c r="AM377" i="4"/>
  <c r="AC311" i="4"/>
  <c r="AD311" i="4" s="1"/>
  <c r="AJ311" i="4"/>
  <c r="AK311" i="4" s="1"/>
  <c r="AQ311" i="4"/>
  <c r="AR311" i="4" s="1"/>
  <c r="AJ487" i="4"/>
  <c r="AK487" i="4" s="1"/>
  <c r="AQ487" i="4"/>
  <c r="AR487" i="4" s="1"/>
  <c r="AC487" i="4"/>
  <c r="AD487" i="4" s="1"/>
  <c r="AC290" i="4"/>
  <c r="AJ290" i="4"/>
  <c r="AK290" i="4" s="1"/>
  <c r="AJ483" i="4"/>
  <c r="AK483" i="4" s="1"/>
  <c r="AQ483" i="4"/>
  <c r="AR483" i="4" s="1"/>
  <c r="AJ291" i="4"/>
  <c r="AM291" i="4" s="1"/>
  <c r="AQ291" i="4"/>
  <c r="AR291" i="4" s="1"/>
  <c r="AJ21" i="4"/>
  <c r="AC21" i="4"/>
  <c r="AQ170" i="4"/>
  <c r="AR170" i="4" s="1"/>
  <c r="AC170" i="4"/>
  <c r="AF170" i="4" s="1"/>
  <c r="AJ23" i="4"/>
  <c r="AC23" i="4"/>
  <c r="AQ22" i="4"/>
  <c r="AJ22" i="4"/>
  <c r="AC22" i="4"/>
  <c r="AJ158" i="4"/>
  <c r="AQ158" i="4"/>
  <c r="AJ11" i="4"/>
  <c r="AK11" i="4" s="1"/>
  <c r="AC11" i="4"/>
  <c r="AD11" i="4" s="1"/>
  <c r="AC156" i="4"/>
  <c r="AD156" i="4" s="1"/>
  <c r="AQ156" i="4"/>
  <c r="AJ156" i="4"/>
  <c r="AT135" i="4"/>
  <c r="AR135" i="4"/>
  <c r="AC152" i="4"/>
  <c r="AD152" i="4" s="1"/>
  <c r="AQ152" i="4"/>
  <c r="AJ17" i="4"/>
  <c r="AC17" i="4"/>
  <c r="AQ17" i="4"/>
  <c r="AC157" i="4"/>
  <c r="AQ157" i="4"/>
  <c r="AJ157" i="4"/>
  <c r="AQ167" i="4"/>
  <c r="AR167" i="4" s="1"/>
  <c r="AC167" i="4"/>
  <c r="AJ167" i="4"/>
  <c r="AQ187" i="4"/>
  <c r="AR187" i="4" s="1"/>
  <c r="AJ187" i="4"/>
  <c r="AK187" i="4" s="1"/>
  <c r="AF466" i="4"/>
  <c r="AG466" i="4" s="1"/>
  <c r="AC158" i="4"/>
  <c r="AQ23" i="4"/>
  <c r="AF148" i="4"/>
  <c r="AD148" i="4"/>
  <c r="AK456" i="4"/>
  <c r="AM456" i="4"/>
  <c r="AJ152" i="4"/>
  <c r="AC133" i="4"/>
  <c r="AQ367" i="4"/>
  <c r="AR367" i="4" s="1"/>
  <c r="AQ91" i="4"/>
  <c r="AJ147" i="4"/>
  <c r="AC147" i="4"/>
  <c r="AD147" i="4" s="1"/>
  <c r="AJ163" i="4"/>
  <c r="AK163" i="4" s="1"/>
  <c r="AC163" i="4"/>
  <c r="AD163" i="4" s="1"/>
  <c r="AQ163" i="4"/>
  <c r="AT163" i="4" s="1"/>
  <c r="AJ151" i="4"/>
  <c r="AC151" i="4"/>
  <c r="AD151" i="4" s="1"/>
  <c r="AQ106" i="4"/>
  <c r="AJ106" i="4"/>
  <c r="AK106" i="4" s="1"/>
  <c r="AQ90" i="4"/>
  <c r="AR90" i="4" s="1"/>
  <c r="AC90" i="4"/>
  <c r="AD90" i="4" s="1"/>
  <c r="AJ90" i="4"/>
  <c r="AK90" i="4" s="1"/>
  <c r="AC194" i="4"/>
  <c r="AD194" i="4" s="1"/>
  <c r="AJ194" i="4"/>
  <c r="AK194" i="4" s="1"/>
  <c r="AQ194" i="4"/>
  <c r="AQ160" i="4"/>
  <c r="AJ160" i="4"/>
  <c r="AK160" i="4" s="1"/>
  <c r="AJ162" i="4"/>
  <c r="AQ162" i="4"/>
  <c r="AQ102" i="4"/>
  <c r="AR102" i="4" s="1"/>
  <c r="AC102" i="4"/>
  <c r="AJ98" i="4"/>
  <c r="AQ98" i="4"/>
  <c r="AJ94" i="4"/>
  <c r="AQ94" i="4"/>
  <c r="AQ105" i="4"/>
  <c r="AR105" i="4" s="1"/>
  <c r="AC105" i="4"/>
  <c r="AD105" i="4" s="1"/>
  <c r="AJ176" i="4"/>
  <c r="AC176" i="4"/>
  <c r="AD176" i="4" s="1"/>
  <c r="AJ188" i="4"/>
  <c r="AC188" i="4"/>
  <c r="AQ188" i="4"/>
  <c r="AR188" i="4" s="1"/>
  <c r="AQ169" i="4"/>
  <c r="AC169" i="4"/>
  <c r="AJ172" i="4"/>
  <c r="AQ172" i="4"/>
  <c r="AJ220" i="4"/>
  <c r="AQ220" i="4"/>
  <c r="AC220" i="4"/>
  <c r="AD220" i="4" s="1"/>
  <c r="AQ202" i="4"/>
  <c r="AJ202" i="4"/>
  <c r="AQ229" i="4"/>
  <c r="AC229" i="4"/>
  <c r="AC93" i="4"/>
  <c r="AQ93" i="4"/>
  <c r="AC95" i="4"/>
  <c r="AQ95" i="4"/>
  <c r="AJ365" i="4"/>
  <c r="AQ365" i="4"/>
  <c r="AC365" i="4"/>
  <c r="AJ227" i="4"/>
  <c r="AK227" i="4" s="1"/>
  <c r="AC227" i="4"/>
  <c r="AQ227" i="4"/>
  <c r="AQ357" i="4"/>
  <c r="AC357" i="4"/>
  <c r="AJ357" i="4"/>
  <c r="AJ366" i="4"/>
  <c r="AQ366" i="4"/>
  <c r="AJ361" i="4"/>
  <c r="AM361" i="4" s="1"/>
  <c r="AC361" i="4"/>
  <c r="AQ361" i="4"/>
  <c r="AT361" i="4" s="1"/>
  <c r="AJ368" i="4"/>
  <c r="AQ368" i="4"/>
  <c r="AR368" i="4" s="1"/>
  <c r="AC368" i="4"/>
  <c r="AJ286" i="4"/>
  <c r="AQ286" i="4"/>
  <c r="AR286" i="4" s="1"/>
  <c r="AC280" i="4"/>
  <c r="AD280" i="4" s="1"/>
  <c r="AJ280" i="4"/>
  <c r="AK280" i="4" s="1"/>
  <c r="AQ280" i="4"/>
  <c r="AQ467" i="4"/>
  <c r="AR467" i="4" s="1"/>
  <c r="AJ467" i="4"/>
  <c r="AC278" i="4"/>
  <c r="AD278" i="4" s="1"/>
  <c r="AQ278" i="4"/>
  <c r="AR278" i="4" s="1"/>
  <c r="AJ474" i="4"/>
  <c r="AK474" i="4" s="1"/>
  <c r="AC474" i="4"/>
  <c r="AD474" i="4" s="1"/>
  <c r="AJ481" i="4"/>
  <c r="AK481" i="4" s="1"/>
  <c r="AC481" i="4"/>
  <c r="AD481" i="4" s="1"/>
  <c r="AJ275" i="4"/>
  <c r="AQ275" i="4"/>
  <c r="AC275" i="4"/>
  <c r="AJ479" i="4"/>
  <c r="AC479" i="4"/>
  <c r="AQ382" i="4"/>
  <c r="AC382" i="4"/>
  <c r="AJ466" i="4"/>
  <c r="AQ466" i="4"/>
  <c r="AJ408" i="4"/>
  <c r="AC408" i="4"/>
  <c r="AD408" i="4" s="1"/>
  <c r="AQ408" i="4"/>
  <c r="AR408" i="4" s="1"/>
  <c r="AJ388" i="4"/>
  <c r="AC388" i="4"/>
  <c r="AJ476" i="4"/>
  <c r="AQ476" i="4"/>
  <c r="AC476" i="4"/>
  <c r="AJ392" i="4"/>
  <c r="AQ392" i="4"/>
  <c r="AC392" i="4"/>
  <c r="AC398" i="4"/>
  <c r="AJ398" i="4"/>
  <c r="AJ379" i="4"/>
  <c r="AK379" i="4" s="1"/>
  <c r="AQ379" i="4"/>
  <c r="AC98" i="4"/>
  <c r="AD98" i="4" s="1"/>
  <c r="AM159" i="4"/>
  <c r="AN159" i="4" s="1"/>
  <c r="AJ217" i="4"/>
  <c r="AC217" i="4"/>
  <c r="AJ93" i="4"/>
  <c r="AC202" i="4"/>
  <c r="AK104" i="4"/>
  <c r="AQ159" i="4"/>
  <c r="AQ205" i="4"/>
  <c r="AJ153" i="4"/>
  <c r="AM153" i="4" s="1"/>
  <c r="AQ147" i="4"/>
  <c r="AC366" i="4"/>
  <c r="AD366" i="4" s="1"/>
  <c r="AJ105" i="4"/>
  <c r="AK105" i="4" s="1"/>
  <c r="AC106" i="4"/>
  <c r="AD106" i="4" s="1"/>
  <c r="AJ382" i="4"/>
  <c r="AQ176" i="4"/>
  <c r="AT176" i="4" s="1"/>
  <c r="AJ405" i="4"/>
  <c r="AC407" i="4"/>
  <c r="AF407" i="4" s="1"/>
  <c r="AQ495" i="4"/>
  <c r="AJ494" i="4"/>
  <c r="AC494" i="4"/>
  <c r="AC495" i="4"/>
  <c r="AD495" i="4" s="1"/>
  <c r="AT494" i="4"/>
  <c r="AU494" i="4" s="1"/>
  <c r="AQ445" i="4"/>
  <c r="AT445" i="4" s="1"/>
  <c r="AJ502" i="4"/>
  <c r="AK502" i="4" s="1"/>
  <c r="AQ7" i="4"/>
  <c r="AC413" i="4"/>
  <c r="AC429" i="4"/>
  <c r="AQ315" i="4"/>
  <c r="AQ418" i="4"/>
  <c r="AQ405" i="4"/>
  <c r="AC56" i="4"/>
  <c r="AF56" i="4" s="1"/>
  <c r="AQ56" i="4"/>
  <c r="AT56" i="4" s="1"/>
  <c r="AC506" i="4"/>
  <c r="AD506" i="4" s="1"/>
  <c r="AC111" i="4"/>
  <c r="AF498" i="4"/>
  <c r="AM74" i="4"/>
  <c r="AN74" i="4" s="1"/>
  <c r="AM76" i="4"/>
  <c r="AN76" i="4" s="1"/>
  <c r="AT338" i="4"/>
  <c r="AU338" i="4" s="1"/>
  <c r="AC187" i="4"/>
  <c r="AF187" i="4" s="1"/>
  <c r="AK79" i="4"/>
  <c r="AM79" i="4"/>
  <c r="AT509" i="4"/>
  <c r="AU509" i="4" s="1"/>
  <c r="P676" i="4" s="1"/>
  <c r="AQ486" i="4"/>
  <c r="AR486" i="4" s="1"/>
  <c r="AT362" i="4"/>
  <c r="AR362" i="4"/>
  <c r="AQ92" i="4"/>
  <c r="AC92" i="4"/>
  <c r="AD92" i="4" s="1"/>
  <c r="AK470" i="4"/>
  <c r="AM470" i="4"/>
  <c r="AT13" i="4"/>
  <c r="AR13" i="4"/>
  <c r="AQ493" i="4"/>
  <c r="AR493" i="4" s="1"/>
  <c r="AQ21" i="4"/>
  <c r="AJ170" i="4"/>
  <c r="AC104" i="4"/>
  <c r="AD104" i="4" s="1"/>
  <c r="AM198" i="4"/>
  <c r="AN198" i="4" s="1"/>
  <c r="AM87" i="4"/>
  <c r="AN87" i="4" s="1"/>
  <c r="AM407" i="4"/>
  <c r="AN407" i="4" s="1"/>
  <c r="AT325" i="4"/>
  <c r="AU325" i="4" s="1"/>
  <c r="AT328" i="4"/>
  <c r="AU328" i="4" s="1"/>
  <c r="AT343" i="4"/>
  <c r="AU343" i="4" s="1"/>
  <c r="AF162" i="4"/>
  <c r="AG162" i="4" s="1"/>
  <c r="AM223" i="4"/>
  <c r="AN223" i="4" s="1"/>
  <c r="AM547" i="4"/>
  <c r="AN547" i="4" s="1"/>
  <c r="AJ135" i="4"/>
  <c r="AC135" i="4"/>
  <c r="AD135" i="4" s="1"/>
  <c r="AC13" i="4"/>
  <c r="AD13" i="4" s="1"/>
  <c r="AQ104" i="4"/>
  <c r="AM493" i="4"/>
  <c r="AN493" i="4" s="1"/>
  <c r="AT290" i="4"/>
  <c r="AU290" i="4" s="1"/>
  <c r="AF291" i="4"/>
  <c r="AG291" i="4" s="1"/>
  <c r="AT252" i="4"/>
  <c r="AU252" i="4" s="1"/>
  <c r="AT496" i="4"/>
  <c r="AU496" i="4" s="1"/>
  <c r="AF412" i="4"/>
  <c r="AG412" i="4" s="1"/>
  <c r="AX412" i="4" s="1"/>
  <c r="AF427" i="4"/>
  <c r="AG427" i="4" s="1"/>
  <c r="AT212" i="4"/>
  <c r="AU212" i="4" s="1"/>
  <c r="AT223" i="4"/>
  <c r="AU223" i="4" s="1"/>
  <c r="AZ223" i="4" s="1"/>
  <c r="AT208" i="4"/>
  <c r="AU208" i="4" s="1"/>
  <c r="AT547" i="4"/>
  <c r="AU547" i="4" s="1"/>
  <c r="AC18" i="4"/>
  <c r="AJ13" i="4"/>
  <c r="AQ11" i="4"/>
  <c r="AM18" i="4"/>
  <c r="AN18" i="4" s="1"/>
  <c r="AQ18" i="4"/>
  <c r="AM102" i="4"/>
  <c r="AN102" i="4" s="1"/>
  <c r="AT151" i="4"/>
  <c r="AU151" i="4" s="1"/>
  <c r="AM174" i="4"/>
  <c r="AN174" i="4" s="1"/>
  <c r="AM219" i="4"/>
  <c r="AN219" i="4" s="1"/>
  <c r="AT207" i="4"/>
  <c r="AU207" i="4" s="1"/>
  <c r="AF327" i="4"/>
  <c r="AG327" i="4" s="1"/>
  <c r="AF322" i="4"/>
  <c r="AG322" i="4" s="1"/>
  <c r="AF410" i="4"/>
  <c r="AG410" i="4" s="1"/>
  <c r="AF349" i="4"/>
  <c r="AG349" i="4" s="1"/>
  <c r="AR74" i="4"/>
  <c r="AJ486" i="4"/>
  <c r="AK486" i="4" s="1"/>
  <c r="AM92" i="4"/>
  <c r="AN92" i="4" s="1"/>
  <c r="AT60" i="4"/>
  <c r="AU60" i="4" s="1"/>
  <c r="AT199" i="4"/>
  <c r="AU199" i="4" s="1"/>
  <c r="AT222" i="4"/>
  <c r="AU222" i="4" s="1"/>
  <c r="AT549" i="4"/>
  <c r="AU549" i="4" s="1"/>
  <c r="P549" i="4" s="1"/>
  <c r="AF483" i="4"/>
  <c r="AG483" i="4" s="1"/>
  <c r="AC493" i="4"/>
  <c r="AD493" i="4" s="1"/>
  <c r="AK51" i="4"/>
  <c r="AM51" i="4"/>
  <c r="AJ97" i="4"/>
  <c r="AQ97" i="4"/>
  <c r="AC97" i="4"/>
  <c r="AJ214" i="4"/>
  <c r="AC214" i="4"/>
  <c r="AD214" i="4" s="1"/>
  <c r="AQ214" i="4"/>
  <c r="AJ356" i="4"/>
  <c r="AQ356" i="4"/>
  <c r="AC356" i="4"/>
  <c r="AJ359" i="4"/>
  <c r="AC359" i="4"/>
  <c r="AD359" i="4" s="1"/>
  <c r="AQ359" i="4"/>
  <c r="AJ213" i="4"/>
  <c r="AQ213" i="4"/>
  <c r="AC213" i="4"/>
  <c r="AJ101" i="4"/>
  <c r="AQ101" i="4"/>
  <c r="AC101" i="4"/>
  <c r="AJ369" i="4"/>
  <c r="AC369" i="4"/>
  <c r="AQ369" i="4"/>
  <c r="AQ364" i="4"/>
  <c r="AJ364" i="4"/>
  <c r="AC364" i="4"/>
  <c r="AM374" i="4"/>
  <c r="AK374" i="4"/>
  <c r="AT453" i="4"/>
  <c r="AU453" i="4" s="1"/>
  <c r="AM460" i="4"/>
  <c r="AN460" i="4" s="1"/>
  <c r="AT126" i="4"/>
  <c r="AU126" i="4" s="1"/>
  <c r="AM134" i="4"/>
  <c r="AN134" i="4" s="1"/>
  <c r="AT132" i="4"/>
  <c r="AU132" i="4" s="1"/>
  <c r="AM142" i="4"/>
  <c r="AN142" i="4" s="1"/>
  <c r="AM144" i="4"/>
  <c r="AN144" i="4" s="1"/>
  <c r="AK302" i="4"/>
  <c r="AM302" i="4"/>
  <c r="AR130" i="4"/>
  <c r="AT130" i="4"/>
  <c r="AM395" i="4"/>
  <c r="AK395" i="4"/>
  <c r="AR241" i="4"/>
  <c r="AT241" i="4"/>
  <c r="AD173" i="4"/>
  <c r="AF173" i="4"/>
  <c r="AF477" i="4"/>
  <c r="AD477" i="4"/>
  <c r="AR149" i="4"/>
  <c r="AT149" i="4"/>
  <c r="AT402" i="4"/>
  <c r="AU402" i="4" s="1"/>
  <c r="AT463" i="4"/>
  <c r="AR463" i="4"/>
  <c r="AF121" i="4"/>
  <c r="AD121" i="4"/>
  <c r="AR297" i="4"/>
  <c r="AT297" i="4"/>
  <c r="AK482" i="4"/>
  <c r="AM482" i="4"/>
  <c r="AT192" i="4"/>
  <c r="AU192" i="4" s="1"/>
  <c r="AM186" i="4"/>
  <c r="AN186" i="4" s="1"/>
  <c r="AM221" i="4"/>
  <c r="AN221" i="4" s="1"/>
  <c r="AM215" i="4"/>
  <c r="AN215" i="4" s="1"/>
  <c r="AQ374" i="4"/>
  <c r="AC374" i="4"/>
  <c r="AQ274" i="4"/>
  <c r="AJ274" i="4"/>
  <c r="AC274" i="4"/>
  <c r="AJ362" i="4"/>
  <c r="AC362" i="4"/>
  <c r="AC358" i="4"/>
  <c r="AJ358" i="4"/>
  <c r="AQ371" i="4"/>
  <c r="AJ371" i="4"/>
  <c r="AK468" i="4"/>
  <c r="AM468" i="4"/>
  <c r="AJ149" i="4"/>
  <c r="AC149" i="4"/>
  <c r="AJ129" i="4"/>
  <c r="AQ129" i="4"/>
  <c r="AC129" i="4"/>
  <c r="AC141" i="4"/>
  <c r="AJ141" i="4"/>
  <c r="AJ196" i="4"/>
  <c r="AC196" i="4"/>
  <c r="AQ196" i="4"/>
  <c r="AC243" i="4"/>
  <c r="AJ243" i="4"/>
  <c r="AQ243" i="4"/>
  <c r="AJ233" i="4"/>
  <c r="AC233" i="4"/>
  <c r="AQ233" i="4"/>
  <c r="AC258" i="4"/>
  <c r="AF258" i="4" s="1"/>
  <c r="AQ258" i="4"/>
  <c r="AJ258" i="4"/>
  <c r="AR67" i="4"/>
  <c r="AT67" i="4"/>
  <c r="AC246" i="4"/>
  <c r="AQ246" i="4"/>
  <c r="AJ246" i="4"/>
  <c r="AK246" i="4" s="1"/>
  <c r="AQ236" i="4"/>
  <c r="AJ236" i="4"/>
  <c r="AC236" i="4"/>
  <c r="AC53" i="4"/>
  <c r="AJ53" i="4"/>
  <c r="AQ53" i="4"/>
  <c r="AQ51" i="4"/>
  <c r="AC51" i="4"/>
  <c r="AQ231" i="4"/>
  <c r="AC231" i="4"/>
  <c r="AJ231" i="4"/>
  <c r="AC46" i="4"/>
  <c r="AQ46" i="4"/>
  <c r="AJ46" i="4"/>
  <c r="AJ259" i="4"/>
  <c r="AC259" i="4"/>
  <c r="AJ210" i="4"/>
  <c r="AQ210" i="4"/>
  <c r="AC210" i="4"/>
  <c r="AJ298" i="4"/>
  <c r="AQ298" i="4"/>
  <c r="AC298" i="4"/>
  <c r="AJ498" i="4"/>
  <c r="AQ498" i="4"/>
  <c r="AJ492" i="4"/>
  <c r="AQ492" i="4"/>
  <c r="AJ296" i="4"/>
  <c r="AQ296" i="4"/>
  <c r="AC296" i="4"/>
  <c r="AD296" i="4" s="1"/>
  <c r="AJ299" i="4"/>
  <c r="AQ299" i="4"/>
  <c r="AT299" i="4" s="1"/>
  <c r="AJ16" i="4"/>
  <c r="AQ16" i="4"/>
  <c r="AC16" i="4"/>
  <c r="AJ182" i="4"/>
  <c r="AC182" i="4"/>
  <c r="AQ182" i="4"/>
  <c r="AJ184" i="4"/>
  <c r="AQ184" i="4"/>
  <c r="AC184" i="4"/>
  <c r="AQ19" i="4"/>
  <c r="AJ19" i="4"/>
  <c r="AC19" i="4"/>
  <c r="AJ10" i="4"/>
  <c r="AC10" i="4"/>
  <c r="AQ10" i="4"/>
  <c r="AQ20" i="4"/>
  <c r="AC20" i="4"/>
  <c r="AJ20" i="4"/>
  <c r="AJ154" i="4"/>
  <c r="AQ154" i="4"/>
  <c r="AC154" i="4"/>
  <c r="AJ14" i="4"/>
  <c r="AK14" i="4" s="1"/>
  <c r="AQ14" i="4"/>
  <c r="AR14" i="4" s="1"/>
  <c r="AC14" i="4"/>
  <c r="AQ143" i="4"/>
  <c r="AR143" i="4" s="1"/>
  <c r="AC143" i="4"/>
  <c r="AD143" i="4" s="1"/>
  <c r="AJ15" i="4"/>
  <c r="AK15" i="4" s="1"/>
  <c r="AQ15" i="4"/>
  <c r="AR15" i="4" s="1"/>
  <c r="AC15" i="4"/>
  <c r="AD15" i="4" s="1"/>
  <c r="AJ137" i="4"/>
  <c r="AM137" i="4" s="1"/>
  <c r="AC137" i="4"/>
  <c r="AJ12" i="4"/>
  <c r="AC12" i="4"/>
  <c r="AD12" i="4" s="1"/>
  <c r="AQ12" i="4"/>
  <c r="AJ168" i="4"/>
  <c r="AQ168" i="4"/>
  <c r="AC168" i="4"/>
  <c r="AD168" i="4" s="1"/>
  <c r="AR137" i="4"/>
  <c r="AT137" i="4"/>
  <c r="AJ442" i="4"/>
  <c r="AQ442" i="4"/>
  <c r="AC442" i="4"/>
  <c r="AD442" i="4" s="1"/>
  <c r="AC435" i="4"/>
  <c r="AD435" i="4" s="1"/>
  <c r="AJ435" i="4"/>
  <c r="AQ435" i="4"/>
  <c r="AQ444" i="4"/>
  <c r="AJ444" i="4"/>
  <c r="AC446" i="4"/>
  <c r="AJ446" i="4"/>
  <c r="AQ446" i="4"/>
  <c r="AJ434" i="4"/>
  <c r="AQ434" i="4"/>
  <c r="AC434" i="4"/>
  <c r="AK80" i="4"/>
  <c r="AM80" i="4"/>
  <c r="AR358" i="4"/>
  <c r="AT358" i="4"/>
  <c r="AM417" i="4"/>
  <c r="AN417" i="4" s="1"/>
  <c r="AM78" i="4"/>
  <c r="AN78" i="4" s="1"/>
  <c r="AT30" i="4"/>
  <c r="AU30" i="4" s="1"/>
  <c r="P28" i="4" s="1"/>
  <c r="AF30" i="4"/>
  <c r="AG30" i="4" s="1"/>
  <c r="AM9" i="4"/>
  <c r="AN9" i="4" s="1"/>
  <c r="AQ79" i="4"/>
  <c r="AC79" i="4"/>
  <c r="AJ447" i="4"/>
  <c r="AQ447" i="4"/>
  <c r="AT447" i="4" s="1"/>
  <c r="AC447" i="4"/>
  <c r="AJ441" i="4"/>
  <c r="AC441" i="4"/>
  <c r="AQ441" i="4"/>
  <c r="AJ436" i="4"/>
  <c r="AQ436" i="4"/>
  <c r="AF440" i="4"/>
  <c r="AD440" i="4"/>
  <c r="AJ443" i="4"/>
  <c r="AC443" i="4"/>
  <c r="AQ443" i="4"/>
  <c r="AJ431" i="4"/>
  <c r="AC431" i="4"/>
  <c r="AQ119" i="4"/>
  <c r="AC119" i="4"/>
  <c r="AJ119" i="4"/>
  <c r="AJ438" i="4"/>
  <c r="AC438" i="4"/>
  <c r="AQ438" i="4"/>
  <c r="AQ57" i="4"/>
  <c r="AT57" i="4" s="1"/>
  <c r="AC57" i="4"/>
  <c r="AJ57" i="4"/>
  <c r="AJ110" i="4"/>
  <c r="AC110" i="4"/>
  <c r="AQ110" i="4"/>
  <c r="AC48" i="4"/>
  <c r="AD48" i="4" s="1"/>
  <c r="AJ48" i="4"/>
  <c r="AJ350" i="4"/>
  <c r="AQ350" i="4"/>
  <c r="AC350" i="4"/>
  <c r="AR179" i="4"/>
  <c r="AT179" i="4"/>
  <c r="AQ253" i="4"/>
  <c r="AC253" i="4"/>
  <c r="AJ248" i="4"/>
  <c r="AQ248" i="4"/>
  <c r="AC248" i="4"/>
  <c r="AF248" i="4" s="1"/>
  <c r="AC242" i="4"/>
  <c r="AJ242" i="4"/>
  <c r="AC260" i="4"/>
  <c r="AJ260" i="4"/>
  <c r="AQ260" i="4"/>
  <c r="AJ234" i="4"/>
  <c r="AC234" i="4"/>
  <c r="AQ234" i="4"/>
  <c r="AQ305" i="4"/>
  <c r="AC305" i="4"/>
  <c r="AJ305" i="4"/>
  <c r="AC297" i="4"/>
  <c r="AJ297" i="4"/>
  <c r="AJ293" i="4"/>
  <c r="AQ293" i="4"/>
  <c r="AC293" i="4"/>
  <c r="AJ303" i="4"/>
  <c r="AC303" i="4"/>
  <c r="AQ303" i="4"/>
  <c r="AJ304" i="4"/>
  <c r="AQ304" i="4"/>
  <c r="AT304" i="4" s="1"/>
  <c r="AJ300" i="4"/>
  <c r="AC300" i="4"/>
  <c r="AQ300" i="4"/>
  <c r="AJ309" i="4"/>
  <c r="AQ309" i="4"/>
  <c r="AC309" i="4"/>
  <c r="AQ302" i="4"/>
  <c r="AC302" i="4"/>
  <c r="AQ312" i="4"/>
  <c r="AC312" i="4"/>
  <c r="AF312" i="4" s="1"/>
  <c r="AQ307" i="4"/>
  <c r="AJ307" i="4"/>
  <c r="AC307" i="4"/>
  <c r="AQ482" i="4"/>
  <c r="AC482" i="4"/>
  <c r="AQ497" i="4"/>
  <c r="AR497" i="4" s="1"/>
  <c r="AC497" i="4"/>
  <c r="AD497" i="4" s="1"/>
  <c r="AJ497" i="4"/>
  <c r="AR262" i="4"/>
  <c r="AT262" i="4"/>
  <c r="AT64" i="4"/>
  <c r="AU64" i="4" s="1"/>
  <c r="AN136" i="4"/>
  <c r="AF314" i="4"/>
  <c r="AG314" i="4" s="1"/>
  <c r="AT63" i="4"/>
  <c r="AU63" i="4" s="1"/>
  <c r="AF160" i="4"/>
  <c r="AG160" i="4" s="1"/>
  <c r="AT489" i="4"/>
  <c r="AU489" i="4" s="1"/>
  <c r="AR294" i="4"/>
  <c r="AT294" i="4"/>
  <c r="AC294" i="4"/>
  <c r="AD299" i="4"/>
  <c r="AF486" i="4"/>
  <c r="AG486" i="4" s="1"/>
  <c r="AF492" i="4"/>
  <c r="AG492" i="4" s="1"/>
  <c r="AF100" i="4"/>
  <c r="AD100" i="4"/>
  <c r="AM253" i="4"/>
  <c r="AK253" i="4"/>
  <c r="AD405" i="4"/>
  <c r="AF405" i="4"/>
  <c r="AK310" i="4"/>
  <c r="AM310" i="4"/>
  <c r="AD308" i="4"/>
  <c r="AF308" i="4"/>
  <c r="AR499" i="4"/>
  <c r="AT499" i="4"/>
  <c r="AR259" i="4"/>
  <c r="AT259" i="4"/>
  <c r="AF269" i="4"/>
  <c r="AD269" i="4"/>
  <c r="AT398" i="4"/>
  <c r="AR398" i="4"/>
  <c r="AD348" i="4"/>
  <c r="AF348" i="4"/>
  <c r="AM263" i="4"/>
  <c r="AK263" i="4"/>
  <c r="AM161" i="4"/>
  <c r="AN161" i="4" s="1"/>
  <c r="AF426" i="4"/>
  <c r="AG426" i="4" s="1"/>
  <c r="AF444" i="4"/>
  <c r="AG444" i="4" s="1"/>
  <c r="AF235" i="4"/>
  <c r="AG235" i="4" s="1"/>
  <c r="AJ195" i="4"/>
  <c r="AQ195" i="4"/>
  <c r="AC195" i="4"/>
  <c r="AJ99" i="4"/>
  <c r="AQ99" i="4"/>
  <c r="AC99" i="4"/>
  <c r="AQ96" i="4"/>
  <c r="AC96" i="4"/>
  <c r="AJ96" i="4"/>
  <c r="AM107" i="4"/>
  <c r="AK107" i="4"/>
  <c r="AJ370" i="4"/>
  <c r="AC370" i="4"/>
  <c r="AQ370" i="4"/>
  <c r="AJ201" i="4"/>
  <c r="AQ201" i="4"/>
  <c r="AC201" i="4"/>
  <c r="AJ285" i="4"/>
  <c r="AQ285" i="4"/>
  <c r="AC285" i="4"/>
  <c r="AQ273" i="4"/>
  <c r="AC273" i="4"/>
  <c r="AJ273" i="4"/>
  <c r="AJ270" i="4"/>
  <c r="AC270" i="4"/>
  <c r="AT284" i="4"/>
  <c r="AR284" i="4"/>
  <c r="AQ397" i="4"/>
  <c r="AJ397" i="4"/>
  <c r="AC397" i="4"/>
  <c r="AJ480" i="4"/>
  <c r="AC480" i="4"/>
  <c r="AQ480" i="4"/>
  <c r="AJ478" i="4"/>
  <c r="AQ478" i="4"/>
  <c r="AC478" i="4"/>
  <c r="AC472" i="4"/>
  <c r="AJ472" i="4"/>
  <c r="AQ472" i="4"/>
  <c r="AJ399" i="4"/>
  <c r="AQ399" i="4"/>
  <c r="AC399" i="4"/>
  <c r="AJ257" i="4"/>
  <c r="AC257" i="4"/>
  <c r="AQ257" i="4"/>
  <c r="AC240" i="4"/>
  <c r="AQ240" i="4"/>
  <c r="AJ240" i="4"/>
  <c r="AQ250" i="4"/>
  <c r="AJ250" i="4"/>
  <c r="AF239" i="4"/>
  <c r="AD239" i="4"/>
  <c r="AC501" i="4"/>
  <c r="AJ501" i="4"/>
  <c r="AQ501" i="4"/>
  <c r="AQ491" i="4"/>
  <c r="AC491" i="4"/>
  <c r="AJ491" i="4"/>
  <c r="AC507" i="4"/>
  <c r="AQ507" i="4"/>
  <c r="AJ507" i="4"/>
  <c r="AJ500" i="4"/>
  <c r="AQ500" i="4"/>
  <c r="AC500" i="4"/>
  <c r="AJ425" i="4"/>
  <c r="AQ425" i="4"/>
  <c r="AC425" i="4"/>
  <c r="AQ505" i="4"/>
  <c r="AC505" i="4"/>
  <c r="AJ505" i="4"/>
  <c r="AF502" i="4"/>
  <c r="AG502" i="4" s="1"/>
  <c r="AJ6" i="4"/>
  <c r="AC6" i="4"/>
  <c r="AQ6" i="4"/>
  <c r="AQ4" i="4"/>
  <c r="AJ4" i="4"/>
  <c r="AC4" i="4"/>
  <c r="AQ58" i="4"/>
  <c r="AC58" i="4"/>
  <c r="AJ58" i="4"/>
  <c r="AJ62" i="4"/>
  <c r="AC62" i="4"/>
  <c r="AQ62" i="4"/>
  <c r="AT120" i="4"/>
  <c r="AU120" i="4" s="1"/>
  <c r="AQ82" i="4"/>
  <c r="AJ82" i="4"/>
  <c r="AC82" i="4"/>
  <c r="AJ264" i="4"/>
  <c r="AQ264" i="4"/>
  <c r="AC264" i="4"/>
  <c r="AK52" i="4"/>
  <c r="AM52" i="4"/>
  <c r="AJ551" i="4"/>
  <c r="AQ551" i="4"/>
  <c r="AQ552" i="4"/>
  <c r="AC552" i="4"/>
  <c r="AC543" i="4"/>
  <c r="AQ543" i="4"/>
  <c r="AJ543" i="4"/>
  <c r="AJ545" i="4"/>
  <c r="AC545" i="4"/>
  <c r="AQ545" i="4"/>
  <c r="AQ270" i="4"/>
  <c r="AC551" i="4"/>
  <c r="AJ552" i="4"/>
  <c r="AC250" i="4"/>
  <c r="AD498" i="4"/>
  <c r="AR484" i="4"/>
  <c r="AT484" i="4"/>
  <c r="AQ203" i="4"/>
  <c r="AC203" i="4"/>
  <c r="AJ2" i="4"/>
  <c r="AQ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T738" i="4" l="1"/>
  <c r="O738" i="4"/>
  <c r="S549" i="4"/>
  <c r="N549" i="4"/>
  <c r="Q549" i="4" s="1"/>
  <c r="AN736" i="4"/>
  <c r="AG736" i="4"/>
  <c r="AX736" i="4" s="1"/>
  <c r="AF262" i="4"/>
  <c r="AG262" i="4" s="1"/>
  <c r="AT247" i="4"/>
  <c r="AM549" i="4"/>
  <c r="AN549" i="4" s="1"/>
  <c r="AF336" i="4"/>
  <c r="AG336" i="4" s="1"/>
  <c r="AG737" i="4"/>
  <c r="N729" i="4" s="1"/>
  <c r="Q729" i="4" s="1"/>
  <c r="T739" i="4"/>
  <c r="O739" i="4"/>
  <c r="T726" i="4"/>
  <c r="O726" i="4"/>
  <c r="O740" i="4"/>
  <c r="T740" i="4"/>
  <c r="S740" i="4"/>
  <c r="N740" i="4"/>
  <c r="Q740" i="4" s="1"/>
  <c r="T731" i="4"/>
  <c r="O731" i="4"/>
  <c r="AY736" i="4"/>
  <c r="O730" i="4"/>
  <c r="T730" i="4"/>
  <c r="S730" i="4"/>
  <c r="N730" i="4"/>
  <c r="Q730" i="4" s="1"/>
  <c r="AR336" i="4"/>
  <c r="AU336" i="4" s="1"/>
  <c r="AZ336" i="4" s="1"/>
  <c r="AF136" i="4"/>
  <c r="AG136" i="4" s="1"/>
  <c r="AX136" i="4" s="1"/>
  <c r="AF55" i="4"/>
  <c r="AG55" i="4" s="1"/>
  <c r="AX55" i="4" s="1"/>
  <c r="AN737" i="4"/>
  <c r="AY737" i="4" s="1"/>
  <c r="AY738" i="4"/>
  <c r="AF5" i="4"/>
  <c r="AG5" i="4" s="1"/>
  <c r="N3" i="4" s="1"/>
  <c r="Q3" i="4" s="1"/>
  <c r="AK60" i="4"/>
  <c r="AN60" i="4" s="1"/>
  <c r="O114" i="4"/>
  <c r="T114" i="4"/>
  <c r="AD337" i="4"/>
  <c r="AG337" i="4" s="1"/>
  <c r="AX337" i="4" s="1"/>
  <c r="O348" i="4"/>
  <c r="O128" i="4"/>
  <c r="O526" i="4"/>
  <c r="N528" i="4"/>
  <c r="Q528" i="4" s="1"/>
  <c r="AR346" i="4"/>
  <c r="AU346" i="4" s="1"/>
  <c r="AZ346" i="4" s="1"/>
  <c r="AY553" i="4"/>
  <c r="T548" i="4"/>
  <c r="O548" i="4"/>
  <c r="T529" i="4"/>
  <c r="T550" i="4"/>
  <c r="O550" i="4"/>
  <c r="AG738" i="4"/>
  <c r="O528" i="4"/>
  <c r="N526" i="4"/>
  <c r="Q526" i="4" s="1"/>
  <c r="O538" i="4"/>
  <c r="T569" i="4"/>
  <c r="O569" i="4"/>
  <c r="AR340" i="4"/>
  <c r="AU340" i="4" s="1"/>
  <c r="AZ340" i="4" s="1"/>
  <c r="N669" i="4"/>
  <c r="Q669" i="4" s="1"/>
  <c r="S516" i="4"/>
  <c r="N516" i="4"/>
  <c r="Q516" i="4" s="1"/>
  <c r="N28" i="4"/>
  <c r="Q28" i="4" s="1"/>
  <c r="S28" i="4"/>
  <c r="O556" i="4"/>
  <c r="T556" i="4"/>
  <c r="AF254" i="4"/>
  <c r="AG254" i="4" s="1"/>
  <c r="AX254" i="4" s="1"/>
  <c r="AN352" i="4"/>
  <c r="AY352" i="4" s="1"/>
  <c r="AD60" i="4"/>
  <c r="AG60" i="4" s="1"/>
  <c r="AX60" i="4" s="1"/>
  <c r="AD252" i="4"/>
  <c r="AG252" i="4" s="1"/>
  <c r="AX252" i="4" s="1"/>
  <c r="AK199" i="4"/>
  <c r="AN199" i="4" s="1"/>
  <c r="AU74" i="4"/>
  <c r="AZ74" i="4" s="1"/>
  <c r="AU85" i="4"/>
  <c r="AZ85" i="4" s="1"/>
  <c r="AM222" i="4"/>
  <c r="AN222" i="4" s="1"/>
  <c r="O226" i="4" s="1"/>
  <c r="AD489" i="4"/>
  <c r="AG489" i="4" s="1"/>
  <c r="AR268" i="4"/>
  <c r="AR410" i="4"/>
  <c r="AT411" i="4"/>
  <c r="AU411" i="4" s="1"/>
  <c r="AM325" i="4"/>
  <c r="AN325" i="4" s="1"/>
  <c r="AY325" i="4" s="1"/>
  <c r="AF469" i="4"/>
  <c r="AG469" i="4" s="1"/>
  <c r="AT251" i="4"/>
  <c r="AU251" i="4" s="1"/>
  <c r="AZ251" i="4" s="1"/>
  <c r="AM314" i="4"/>
  <c r="AN314" i="4" s="1"/>
  <c r="AF452" i="4"/>
  <c r="AG452" i="4" s="1"/>
  <c r="AX452" i="4" s="1"/>
  <c r="AG61" i="4"/>
  <c r="AX61" i="4" s="1"/>
  <c r="AD292" i="4"/>
  <c r="AT237" i="4"/>
  <c r="AU237" i="4" s="1"/>
  <c r="AZ237" i="4" s="1"/>
  <c r="AD344" i="4"/>
  <c r="AG344" i="4" s="1"/>
  <c r="AX344" i="4" s="1"/>
  <c r="AD237" i="4"/>
  <c r="AG237" i="4" s="1"/>
  <c r="AD352" i="4"/>
  <c r="AG352" i="4" s="1"/>
  <c r="AT55" i="4"/>
  <c r="AU55" i="4" s="1"/>
  <c r="AF385" i="4"/>
  <c r="AG385" i="4" s="1"/>
  <c r="AX385" i="4" s="1"/>
  <c r="AF454" i="4"/>
  <c r="AG454" i="4" s="1"/>
  <c r="AR322" i="4"/>
  <c r="AU322" i="4" s="1"/>
  <c r="AZ322" i="4" s="1"/>
  <c r="AM193" i="4"/>
  <c r="AN193" i="4" s="1"/>
  <c r="AR255" i="4"/>
  <c r="AU255" i="4" s="1"/>
  <c r="AZ255" i="4" s="1"/>
  <c r="AR76" i="4"/>
  <c r="AU76" i="4" s="1"/>
  <c r="AT450" i="4"/>
  <c r="AU450" i="4" s="1"/>
  <c r="AT78" i="4"/>
  <c r="AU78" i="4" s="1"/>
  <c r="AK269" i="4"/>
  <c r="AN269" i="4" s="1"/>
  <c r="AM232" i="4"/>
  <c r="AN232" i="4" s="1"/>
  <c r="O256" i="4" s="1"/>
  <c r="AF222" i="4"/>
  <c r="AG222" i="4" s="1"/>
  <c r="N226" i="4" s="1"/>
  <c r="Q226" i="4" s="1"/>
  <c r="AM416" i="4"/>
  <c r="AN416" i="4" s="1"/>
  <c r="AT452" i="4"/>
  <c r="AU452" i="4" s="1"/>
  <c r="AN208" i="4"/>
  <c r="AY208" i="4" s="1"/>
  <c r="AK5" i="4"/>
  <c r="AN5" i="4" s="1"/>
  <c r="O3" i="4" s="1"/>
  <c r="R3" i="4" s="1"/>
  <c r="AN125" i="4"/>
  <c r="AT417" i="4"/>
  <c r="AU417" i="4" s="1"/>
  <c r="AZ417" i="4" s="1"/>
  <c r="AF68" i="4"/>
  <c r="AG68" i="4" s="1"/>
  <c r="AX68" i="4" s="1"/>
  <c r="AD9" i="4"/>
  <c r="AG9" i="4" s="1"/>
  <c r="N9" i="4" s="1"/>
  <c r="Q9" i="4" s="1"/>
  <c r="AN145" i="4"/>
  <c r="AY145" i="4" s="1"/>
  <c r="AM239" i="4"/>
  <c r="AN239" i="4" s="1"/>
  <c r="AX450" i="4"/>
  <c r="AF485" i="4"/>
  <c r="AG485" i="4" s="1"/>
  <c r="AM138" i="4"/>
  <c r="AN138" i="4" s="1"/>
  <c r="AT456" i="4"/>
  <c r="AU456" i="4" s="1"/>
  <c r="AZ456" i="4" s="1"/>
  <c r="AY85" i="4"/>
  <c r="AU504" i="4"/>
  <c r="AT352" i="4"/>
  <c r="AT345" i="4"/>
  <c r="AU345" i="4" s="1"/>
  <c r="AZ345" i="4" s="1"/>
  <c r="AF251" i="4"/>
  <c r="AG251" i="4" s="1"/>
  <c r="AM30" i="4"/>
  <c r="AN30" i="4" s="1"/>
  <c r="AY30" i="4" s="1"/>
  <c r="AT235" i="4"/>
  <c r="AU235" i="4" s="1"/>
  <c r="AZ235" i="4" s="1"/>
  <c r="AM230" i="4"/>
  <c r="AN230" i="4" s="1"/>
  <c r="AN338" i="4"/>
  <c r="AT295" i="4"/>
  <c r="AU295" i="4" s="1"/>
  <c r="AZ295" i="4" s="1"/>
  <c r="AY245" i="4"/>
  <c r="AF317" i="4"/>
  <c r="AG317" i="4" s="1"/>
  <c r="AT83" i="4"/>
  <c r="AU83" i="4" s="1"/>
  <c r="AT142" i="4"/>
  <c r="AU142" i="4" s="1"/>
  <c r="AZ142" i="4" s="1"/>
  <c r="AT310" i="4"/>
  <c r="AU310" i="4" s="1"/>
  <c r="AZ310" i="4" s="1"/>
  <c r="AR306" i="4"/>
  <c r="AU306" i="4" s="1"/>
  <c r="AZ306" i="4" s="1"/>
  <c r="AM455" i="4"/>
  <c r="AN455" i="4" s="1"/>
  <c r="AM235" i="4"/>
  <c r="AN235" i="4" s="1"/>
  <c r="AK333" i="4"/>
  <c r="AN333" i="4" s="1"/>
  <c r="AF378" i="4"/>
  <c r="AG378" i="4" s="1"/>
  <c r="AM262" i="4"/>
  <c r="AN262" i="4" s="1"/>
  <c r="AY262" i="4" s="1"/>
  <c r="AF470" i="4"/>
  <c r="AG470" i="4" s="1"/>
  <c r="AK504" i="4"/>
  <c r="AN504" i="4" s="1"/>
  <c r="AR136" i="4"/>
  <c r="AU136" i="4" s="1"/>
  <c r="P127" i="4" s="1"/>
  <c r="AD199" i="4"/>
  <c r="AG199" i="4" s="1"/>
  <c r="AX199" i="4" s="1"/>
  <c r="AF381" i="4"/>
  <c r="AG381" i="4" s="1"/>
  <c r="AF138" i="4"/>
  <c r="AG138" i="4" s="1"/>
  <c r="AK249" i="4"/>
  <c r="AN249" i="4" s="1"/>
  <c r="AY249" i="4" s="1"/>
  <c r="AD47" i="4"/>
  <c r="AG47" i="4" s="1"/>
  <c r="AX47" i="4" s="1"/>
  <c r="AM255" i="4"/>
  <c r="AN255" i="4" s="1"/>
  <c r="AT47" i="4"/>
  <c r="AU47" i="4" s="1"/>
  <c r="AZ47" i="4" s="1"/>
  <c r="AN204" i="4"/>
  <c r="AF215" i="4"/>
  <c r="AG215" i="4" s="1"/>
  <c r="AY212" i="4"/>
  <c r="AT426" i="4"/>
  <c r="AU426" i="4" s="1"/>
  <c r="AG550" i="4"/>
  <c r="AK449" i="4"/>
  <c r="AN449" i="4" s="1"/>
  <c r="AR327" i="4"/>
  <c r="AU327" i="4" s="1"/>
  <c r="AN317" i="4"/>
  <c r="AM327" i="4"/>
  <c r="AN327" i="4" s="1"/>
  <c r="AY327" i="4" s="1"/>
  <c r="AD445" i="4"/>
  <c r="AG445" i="4" s="1"/>
  <c r="AY409" i="4"/>
  <c r="AF346" i="4"/>
  <c r="AG346" i="4" s="1"/>
  <c r="AX346" i="4" s="1"/>
  <c r="AM328" i="4"/>
  <c r="AN328" i="4" s="1"/>
  <c r="AM322" i="4"/>
  <c r="AN322" i="4" s="1"/>
  <c r="AF416" i="4"/>
  <c r="AG416" i="4" s="1"/>
  <c r="AM450" i="4"/>
  <c r="AN450" i="4" s="1"/>
  <c r="AM477" i="4"/>
  <c r="AN477" i="4" s="1"/>
  <c r="AK284" i="4"/>
  <c r="AN284" i="4" s="1"/>
  <c r="AY284" i="4" s="1"/>
  <c r="AF266" i="4"/>
  <c r="AG266" i="4" s="1"/>
  <c r="AD342" i="4"/>
  <c r="AG342" i="4" s="1"/>
  <c r="AM410" i="4"/>
  <c r="AN410" i="4" s="1"/>
  <c r="AY410" i="4" s="1"/>
  <c r="AR125" i="4"/>
  <c r="AU125" i="4" s="1"/>
  <c r="AZ125" i="4" s="1"/>
  <c r="AF394" i="4"/>
  <c r="AG394" i="4" s="1"/>
  <c r="AX394" i="4" s="1"/>
  <c r="AM390" i="4"/>
  <c r="AN390" i="4" s="1"/>
  <c r="AF484" i="4"/>
  <c r="AG484" i="4" s="1"/>
  <c r="AG2" i="4"/>
  <c r="AX2" i="4" s="1"/>
  <c r="AR256" i="4"/>
  <c r="AU256" i="4" s="1"/>
  <c r="AR59" i="4"/>
  <c r="AU59" i="4" s="1"/>
  <c r="P59" i="4" s="1"/>
  <c r="AK308" i="4"/>
  <c r="AN308" i="4" s="1"/>
  <c r="AR317" i="4"/>
  <c r="AU317" i="4" s="1"/>
  <c r="AU314" i="4"/>
  <c r="AZ314" i="4" s="1"/>
  <c r="AY342" i="4"/>
  <c r="AF221" i="4"/>
  <c r="AG221" i="4" s="1"/>
  <c r="AM489" i="4"/>
  <c r="AN489" i="4" s="1"/>
  <c r="AF395" i="4"/>
  <c r="AG395" i="4" s="1"/>
  <c r="AD67" i="4"/>
  <c r="AG67" i="4" s="1"/>
  <c r="AM228" i="4"/>
  <c r="AN228" i="4" s="1"/>
  <c r="AT403" i="4"/>
  <c r="AU403" i="4" s="1"/>
  <c r="AZ403" i="4" s="1"/>
  <c r="AT329" i="4"/>
  <c r="AU329" i="4" s="1"/>
  <c r="AZ329" i="4" s="1"/>
  <c r="AF496" i="4"/>
  <c r="AG496" i="4" s="1"/>
  <c r="AG423" i="4"/>
  <c r="AD78" i="4"/>
  <c r="AG78" i="4" s="1"/>
  <c r="AF544" i="4"/>
  <c r="AG544" i="4" s="1"/>
  <c r="S523" i="4" s="1"/>
  <c r="AM496" i="4"/>
  <c r="AN496" i="4" s="1"/>
  <c r="AT406" i="4"/>
  <c r="AU406" i="4" s="1"/>
  <c r="AZ406" i="4" s="1"/>
  <c r="AR266" i="4"/>
  <c r="AU266" i="4" s="1"/>
  <c r="AZ266" i="4" s="1"/>
  <c r="AT389" i="4"/>
  <c r="AU389" i="4" s="1"/>
  <c r="AZ389" i="4" s="1"/>
  <c r="AM421" i="4"/>
  <c r="AN421" i="4" s="1"/>
  <c r="AT546" i="4"/>
  <c r="AU546" i="4" s="1"/>
  <c r="AM283" i="4"/>
  <c r="AN283" i="4" s="1"/>
  <c r="AY244" i="4"/>
  <c r="AM294" i="4"/>
  <c r="AN294" i="4" s="1"/>
  <c r="AD76" i="4"/>
  <c r="AG76" i="4" s="1"/>
  <c r="AM68" i="4"/>
  <c r="AN68" i="4" s="1"/>
  <c r="AT288" i="4"/>
  <c r="AU288" i="4" s="1"/>
  <c r="AR475" i="4"/>
  <c r="AU475" i="4" s="1"/>
  <c r="AZ475" i="4" s="1"/>
  <c r="AY452" i="4"/>
  <c r="AT502" i="4"/>
  <c r="AU502" i="4" s="1"/>
  <c r="AZ502" i="4" s="1"/>
  <c r="AM252" i="4"/>
  <c r="AN252" i="4" s="1"/>
  <c r="AG338" i="4"/>
  <c r="AK330" i="4"/>
  <c r="AN330" i="4" s="1"/>
  <c r="AK426" i="4"/>
  <c r="AN426" i="4" s="1"/>
  <c r="AT349" i="4"/>
  <c r="AU349" i="4" s="1"/>
  <c r="AZ349" i="4" s="1"/>
  <c r="AG128" i="4"/>
  <c r="AY424" i="4"/>
  <c r="AT230" i="4"/>
  <c r="AU230" i="4" s="1"/>
  <c r="AZ230" i="4" s="1"/>
  <c r="AM75" i="4"/>
  <c r="AN75" i="4" s="1"/>
  <c r="O85" i="4" s="1"/>
  <c r="AM241" i="4"/>
  <c r="AN241" i="4" s="1"/>
  <c r="AD325" i="4"/>
  <c r="AG325" i="4" s="1"/>
  <c r="AD509" i="4"/>
  <c r="AG509" i="4" s="1"/>
  <c r="AU550" i="4"/>
  <c r="AR449" i="4"/>
  <c r="AU449" i="4" s="1"/>
  <c r="AZ449" i="4" s="1"/>
  <c r="AK238" i="4"/>
  <c r="AN238" i="4" s="1"/>
  <c r="AF424" i="4"/>
  <c r="AG424" i="4" s="1"/>
  <c r="AX424" i="4" s="1"/>
  <c r="AM406" i="4"/>
  <c r="AN406" i="4" s="1"/>
  <c r="AF456" i="4"/>
  <c r="AG456" i="4" s="1"/>
  <c r="AU431" i="4"/>
  <c r="AZ431" i="4" s="1"/>
  <c r="AF289" i="4"/>
  <c r="AG289" i="4" s="1"/>
  <c r="AM454" i="4"/>
  <c r="AN454" i="4" s="1"/>
  <c r="AD318" i="4"/>
  <c r="AG318" i="4" s="1"/>
  <c r="AM295" i="4"/>
  <c r="AN295" i="4" s="1"/>
  <c r="AY295" i="4" s="1"/>
  <c r="AT318" i="4"/>
  <c r="AU318" i="4" s="1"/>
  <c r="AZ318" i="4" s="1"/>
  <c r="AT337" i="4"/>
  <c r="AU337" i="4" s="1"/>
  <c r="AZ337" i="4" s="1"/>
  <c r="AG223" i="4"/>
  <c r="AM349" i="4"/>
  <c r="AN349" i="4" s="1"/>
  <c r="AU145" i="4"/>
  <c r="AZ145" i="4" s="1"/>
  <c r="AR198" i="4"/>
  <c r="AU198" i="4" s="1"/>
  <c r="AZ198" i="4" s="1"/>
  <c r="AY203" i="4"/>
  <c r="AK383" i="4"/>
  <c r="AN383" i="4" s="1"/>
  <c r="AG85" i="4"/>
  <c r="AT490" i="4"/>
  <c r="AU490" i="4" s="1"/>
  <c r="AT9" i="4"/>
  <c r="AU9" i="4" s="1"/>
  <c r="P9" i="4" s="1"/>
  <c r="AF455" i="4"/>
  <c r="AG455" i="4" s="1"/>
  <c r="AX455" i="4" s="1"/>
  <c r="AU81" i="4"/>
  <c r="AZ81" i="4" s="1"/>
  <c r="AD328" i="4"/>
  <c r="AG328" i="4" s="1"/>
  <c r="AF310" i="4"/>
  <c r="AG310" i="4" s="1"/>
  <c r="AX310" i="4" s="1"/>
  <c r="AF417" i="4"/>
  <c r="AG417" i="4" s="1"/>
  <c r="AU410" i="4"/>
  <c r="AM469" i="4"/>
  <c r="AN469" i="4" s="1"/>
  <c r="AY237" i="4"/>
  <c r="AF238" i="4"/>
  <c r="AG238" i="4" s="1"/>
  <c r="AF504" i="4"/>
  <c r="AG504" i="4" s="1"/>
  <c r="AM402" i="4"/>
  <c r="AN402" i="4" s="1"/>
  <c r="AR464" i="4"/>
  <c r="AU464" i="4" s="1"/>
  <c r="AZ464" i="4" s="1"/>
  <c r="AT342" i="4"/>
  <c r="AU342" i="4" s="1"/>
  <c r="AZ342" i="4" s="1"/>
  <c r="AK347" i="4"/>
  <c r="AN347" i="4" s="1"/>
  <c r="AY347" i="4" s="1"/>
  <c r="AF473" i="4"/>
  <c r="AG473" i="4" s="1"/>
  <c r="AR72" i="4"/>
  <c r="AU72" i="4" s="1"/>
  <c r="AZ72" i="4" s="1"/>
  <c r="AK484" i="4"/>
  <c r="AN484" i="4" s="1"/>
  <c r="AD268" i="4"/>
  <c r="AG268" i="4" s="1"/>
  <c r="AX268" i="4" s="1"/>
  <c r="AD383" i="4"/>
  <c r="AG383" i="4" s="1"/>
  <c r="AD89" i="4"/>
  <c r="AG89" i="4" s="1"/>
  <c r="AG375" i="4"/>
  <c r="AK301" i="4"/>
  <c r="AN301" i="4" s="1"/>
  <c r="AD256" i="4"/>
  <c r="AG256" i="4" s="1"/>
  <c r="N256" i="4" s="1"/>
  <c r="Q256" i="4" s="1"/>
  <c r="AK254" i="4"/>
  <c r="AN254" i="4" s="1"/>
  <c r="AT380" i="4"/>
  <c r="AU380" i="4" s="1"/>
  <c r="AZ380" i="4" s="1"/>
  <c r="AF247" i="4"/>
  <c r="AG247" i="4" s="1"/>
  <c r="AF461" i="4"/>
  <c r="AG461" i="4" s="1"/>
  <c r="AF267" i="4"/>
  <c r="AG267" i="4" s="1"/>
  <c r="AM72" i="4"/>
  <c r="AN72" i="4" s="1"/>
  <c r="AY385" i="4"/>
  <c r="AU216" i="4"/>
  <c r="AK412" i="4"/>
  <c r="AN412" i="4" s="1"/>
  <c r="AY412" i="4" s="1"/>
  <c r="AF464" i="4"/>
  <c r="AG464" i="4" s="1"/>
  <c r="AF393" i="4"/>
  <c r="AG393" i="4" s="1"/>
  <c r="AT267" i="4"/>
  <c r="AU267" i="4" s="1"/>
  <c r="AZ267" i="4" s="1"/>
  <c r="AR249" i="4"/>
  <c r="AU249" i="4" s="1"/>
  <c r="AF329" i="4"/>
  <c r="AG329" i="4" s="1"/>
  <c r="AF380" i="4"/>
  <c r="AG380" i="4" s="1"/>
  <c r="AT381" i="4"/>
  <c r="AU381" i="4" s="1"/>
  <c r="AZ381" i="4" s="1"/>
  <c r="AD207" i="4"/>
  <c r="AG207" i="4" s="1"/>
  <c r="AM61" i="4"/>
  <c r="AN61" i="4" s="1"/>
  <c r="AY61" i="4" s="1"/>
  <c r="AR161" i="4"/>
  <c r="AU161" i="4" s="1"/>
  <c r="AZ161" i="4" s="1"/>
  <c r="AM343" i="4"/>
  <c r="AN343" i="4" s="1"/>
  <c r="AF241" i="4"/>
  <c r="AG241" i="4" s="1"/>
  <c r="AD340" i="4"/>
  <c r="AG340" i="4" s="1"/>
  <c r="AD402" i="4"/>
  <c r="AG402" i="4" s="1"/>
  <c r="AT473" i="4"/>
  <c r="AU473" i="4" s="1"/>
  <c r="AZ473" i="4" s="1"/>
  <c r="AT423" i="4"/>
  <c r="AU423" i="4" s="1"/>
  <c r="AZ423" i="4" s="1"/>
  <c r="AT395" i="4"/>
  <c r="AU395" i="4" s="1"/>
  <c r="AZ395" i="4" s="1"/>
  <c r="AF347" i="4"/>
  <c r="AG347" i="4" s="1"/>
  <c r="AT424" i="4"/>
  <c r="AU424" i="4" s="1"/>
  <c r="AF403" i="4"/>
  <c r="AG403" i="4" s="1"/>
  <c r="AR344" i="4"/>
  <c r="AU344" i="4" s="1"/>
  <c r="AZ344" i="4" s="1"/>
  <c r="AK440" i="4"/>
  <c r="AN440" i="4" s="1"/>
  <c r="AY440" i="4" s="1"/>
  <c r="AD301" i="4"/>
  <c r="AG301" i="4" s="1"/>
  <c r="AF306" i="4"/>
  <c r="AG306" i="4" s="1"/>
  <c r="AR269" i="4"/>
  <c r="AU269" i="4" s="1"/>
  <c r="AZ269" i="4" s="1"/>
  <c r="AK509" i="4"/>
  <c r="AN509" i="4" s="1"/>
  <c r="O676" i="4" s="1"/>
  <c r="AT292" i="4"/>
  <c r="AU292" i="4" s="1"/>
  <c r="AN554" i="4"/>
  <c r="AF11" i="4"/>
  <c r="AG11" i="4" s="1"/>
  <c r="AT485" i="4"/>
  <c r="AU485" i="4" s="1"/>
  <c r="AT100" i="4"/>
  <c r="AU100" i="4" s="1"/>
  <c r="AZ100" i="4" s="1"/>
  <c r="AK411" i="4"/>
  <c r="AN411" i="4" s="1"/>
  <c r="AN351" i="4"/>
  <c r="AF125" i="4"/>
  <c r="AG125" i="4" s="1"/>
  <c r="AF281" i="4"/>
  <c r="AG281" i="4" s="1"/>
  <c r="AX281" i="4" s="1"/>
  <c r="AN555" i="4"/>
  <c r="T555" i="4" s="1"/>
  <c r="AG74" i="4"/>
  <c r="AX74" i="4" s="1"/>
  <c r="AT378" i="4"/>
  <c r="AU378" i="4" s="1"/>
  <c r="AK423" i="4"/>
  <c r="AN423" i="4" s="1"/>
  <c r="AG113" i="4"/>
  <c r="AX113" i="4" s="1"/>
  <c r="AT308" i="4"/>
  <c r="AU308" i="4" s="1"/>
  <c r="AT77" i="4"/>
  <c r="AU77" i="4" s="1"/>
  <c r="AZ77" i="4" s="1"/>
  <c r="AG373" i="4"/>
  <c r="AX373" i="4" s="1"/>
  <c r="AT61" i="4"/>
  <c r="AU61" i="4" s="1"/>
  <c r="AX249" i="4"/>
  <c r="AT460" i="4"/>
  <c r="AU460" i="4" s="1"/>
  <c r="AZ460" i="4" s="1"/>
  <c r="AR461" i="4"/>
  <c r="AU461" i="4" s="1"/>
  <c r="AT451" i="4"/>
  <c r="AU451" i="4" s="1"/>
  <c r="AT471" i="4"/>
  <c r="AU471" i="4" s="1"/>
  <c r="AF548" i="4"/>
  <c r="AG548" i="4" s="1"/>
  <c r="AK401" i="4"/>
  <c r="AN401" i="4" s="1"/>
  <c r="AF271" i="4"/>
  <c r="AG271" i="4" s="1"/>
  <c r="N291" i="4" s="1"/>
  <c r="AM481" i="4"/>
  <c r="AN481" i="4" s="1"/>
  <c r="AF134" i="4"/>
  <c r="AG134" i="4" s="1"/>
  <c r="AD174" i="4"/>
  <c r="AG174" i="4" s="1"/>
  <c r="AN312" i="4"/>
  <c r="AY312" i="4" s="1"/>
  <c r="AR412" i="4"/>
  <c r="AU412" i="4" s="1"/>
  <c r="AZ412" i="4" s="1"/>
  <c r="AM206" i="4"/>
  <c r="AN206" i="4" s="1"/>
  <c r="AK506" i="4"/>
  <c r="AN506" i="4" s="1"/>
  <c r="AK389" i="4"/>
  <c r="AN389" i="4" s="1"/>
  <c r="AM499" i="4"/>
  <c r="AN499" i="4" s="1"/>
  <c r="AN387" i="4"/>
  <c r="AD390" i="4"/>
  <c r="AG390" i="4" s="1"/>
  <c r="AT440" i="4"/>
  <c r="AU440" i="4" s="1"/>
  <c r="AT470" i="4"/>
  <c r="AU470" i="4" s="1"/>
  <c r="AZ470" i="4" s="1"/>
  <c r="AT333" i="4"/>
  <c r="AU333" i="4" s="1"/>
  <c r="T532" i="4"/>
  <c r="AN56" i="4"/>
  <c r="O532" i="4"/>
  <c r="R532" i="4" s="1"/>
  <c r="AZ211" i="4"/>
  <c r="AF142" i="4"/>
  <c r="AG142" i="4" s="1"/>
  <c r="AR87" i="4"/>
  <c r="AU87" i="4" s="1"/>
  <c r="AT265" i="4"/>
  <c r="AU265" i="4" s="1"/>
  <c r="AT261" i="4"/>
  <c r="AU261" i="4" s="1"/>
  <c r="AU140" i="4"/>
  <c r="AZ140" i="4" s="1"/>
  <c r="AM427" i="4"/>
  <c r="AN427" i="4" s="1"/>
  <c r="AF343" i="4"/>
  <c r="AG343" i="4" s="1"/>
  <c r="AF324" i="4"/>
  <c r="AG324" i="4" s="1"/>
  <c r="AT394" i="4"/>
  <c r="AU394" i="4" s="1"/>
  <c r="AM277" i="4"/>
  <c r="AN277" i="4" s="1"/>
  <c r="AY277" i="4" s="1"/>
  <c r="AF200" i="4"/>
  <c r="AG200" i="4" s="1"/>
  <c r="AD277" i="4"/>
  <c r="AG277" i="4" s="1"/>
  <c r="AG498" i="4"/>
  <c r="AT465" i="4"/>
  <c r="AU465" i="4" s="1"/>
  <c r="AZ465" i="4" s="1"/>
  <c r="AR221" i="4"/>
  <c r="AU221" i="4" s="1"/>
  <c r="AT409" i="4"/>
  <c r="AU409" i="4" s="1"/>
  <c r="AT165" i="4"/>
  <c r="AU165" i="4" s="1"/>
  <c r="AT408" i="4"/>
  <c r="AU408" i="4" s="1"/>
  <c r="AD56" i="4"/>
  <c r="AG56" i="4" s="1"/>
  <c r="AF186" i="4"/>
  <c r="AG186" i="4" s="1"/>
  <c r="AF409" i="4"/>
  <c r="AG409" i="4" s="1"/>
  <c r="AR427" i="4"/>
  <c r="AU427" i="4" s="1"/>
  <c r="AZ427" i="4" s="1"/>
  <c r="AT385" i="4"/>
  <c r="AU385" i="4" s="1"/>
  <c r="AZ385" i="4" s="1"/>
  <c r="S526" i="4"/>
  <c r="AT171" i="4"/>
  <c r="AU171" i="4" s="1"/>
  <c r="AZ171" i="4" s="1"/>
  <c r="AF219" i="4"/>
  <c r="AG219" i="4" s="1"/>
  <c r="AF83" i="4"/>
  <c r="AG83" i="4" s="1"/>
  <c r="AM77" i="4"/>
  <c r="AN77" i="4" s="1"/>
  <c r="AF84" i="4"/>
  <c r="AG84" i="4" s="1"/>
  <c r="AT49" i="4"/>
  <c r="AU49" i="4" s="1"/>
  <c r="P66" i="4" s="1"/>
  <c r="AM67" i="4"/>
  <c r="AN67" i="4" s="1"/>
  <c r="AT66" i="4"/>
  <c r="AU66" i="4" s="1"/>
  <c r="AZ66" i="4" s="1"/>
  <c r="AR111" i="4"/>
  <c r="AU111" i="4" s="1"/>
  <c r="AT215" i="4"/>
  <c r="AU215" i="4" s="1"/>
  <c r="AZ228" i="4"/>
  <c r="AT219" i="4"/>
  <c r="AU219" i="4" s="1"/>
  <c r="AZ219" i="4" s="1"/>
  <c r="AT107" i="4"/>
  <c r="AU107" i="4" s="1"/>
  <c r="AZ107" i="4" s="1"/>
  <c r="AF86" i="4"/>
  <c r="AG86" i="4" s="1"/>
  <c r="AM103" i="4"/>
  <c r="AN103" i="4" s="1"/>
  <c r="AF171" i="4"/>
  <c r="AG171" i="4" s="1"/>
  <c r="AT197" i="4"/>
  <c r="AU197" i="4" s="1"/>
  <c r="AZ197" i="4" s="1"/>
  <c r="AR163" i="4"/>
  <c r="AU163" i="4" s="1"/>
  <c r="AR164" i="4"/>
  <c r="AU164" i="4" s="1"/>
  <c r="AT155" i="4"/>
  <c r="AU155" i="4" s="1"/>
  <c r="AF161" i="4"/>
  <c r="AG161" i="4" s="1"/>
  <c r="S161" i="4" s="1"/>
  <c r="AF459" i="4"/>
  <c r="AG459" i="4" s="1"/>
  <c r="AM393" i="4"/>
  <c r="AN393" i="4" s="1"/>
  <c r="AF311" i="4"/>
  <c r="AG311" i="4" s="1"/>
  <c r="AX311" i="4" s="1"/>
  <c r="AK211" i="4"/>
  <c r="AN211" i="4" s="1"/>
  <c r="AK475" i="4"/>
  <c r="AN475" i="4" s="1"/>
  <c r="AD197" i="4"/>
  <c r="AG197" i="4" s="1"/>
  <c r="AF228" i="4"/>
  <c r="AG228" i="4" s="1"/>
  <c r="AK271" i="4"/>
  <c r="AN271" i="4" s="1"/>
  <c r="AM132" i="4"/>
  <c r="AN132" i="4" s="1"/>
  <c r="O130" i="4" s="1"/>
  <c r="U130" i="4" s="1"/>
  <c r="AR401" i="4"/>
  <c r="AU401" i="4" s="1"/>
  <c r="AF185" i="4"/>
  <c r="AG185" i="4" s="1"/>
  <c r="AR232" i="4"/>
  <c r="AU232" i="4" s="1"/>
  <c r="AZ232" i="4" s="1"/>
  <c r="AT468" i="4"/>
  <c r="AU468" i="4" s="1"/>
  <c r="AM50" i="4"/>
  <c r="AN50" i="4" s="1"/>
  <c r="AT376" i="4"/>
  <c r="AU376" i="4" s="1"/>
  <c r="AZ376" i="4" s="1"/>
  <c r="AF554" i="4"/>
  <c r="AG554" i="4" s="1"/>
  <c r="AF465" i="4"/>
  <c r="AG465" i="4" s="1"/>
  <c r="AF103" i="4"/>
  <c r="AG103" i="4" s="1"/>
  <c r="AF155" i="4"/>
  <c r="AG155" i="4" s="1"/>
  <c r="AM373" i="4"/>
  <c r="AN373" i="4" s="1"/>
  <c r="AM66" i="4"/>
  <c r="AN66" i="4" s="1"/>
  <c r="AT239" i="4"/>
  <c r="AU239" i="4" s="1"/>
  <c r="AZ239" i="4" s="1"/>
  <c r="AR289" i="4"/>
  <c r="AU289" i="4" s="1"/>
  <c r="AZ289" i="4" s="1"/>
  <c r="AD354" i="4"/>
  <c r="AG354" i="4" s="1"/>
  <c r="AT204" i="4"/>
  <c r="AU204" i="4" s="1"/>
  <c r="AZ204" i="4" s="1"/>
  <c r="AN247" i="4"/>
  <c r="AR437" i="4"/>
  <c r="AU437" i="4" s="1"/>
  <c r="AZ437" i="4" s="1"/>
  <c r="AT187" i="4"/>
  <c r="AU187" i="4" s="1"/>
  <c r="AZ187" i="4" s="1"/>
  <c r="AD177" i="4"/>
  <c r="AG177" i="4" s="1"/>
  <c r="AM100" i="4"/>
  <c r="AN100" i="4" s="1"/>
  <c r="AR414" i="4"/>
  <c r="AU414" i="4" s="1"/>
  <c r="AZ414" i="4" s="1"/>
  <c r="AF372" i="4"/>
  <c r="AG372" i="4" s="1"/>
  <c r="AK207" i="4"/>
  <c r="AN207" i="4" s="1"/>
  <c r="AT276" i="4"/>
  <c r="AU276" i="4" s="1"/>
  <c r="AZ276" i="4" s="1"/>
  <c r="AF284" i="4"/>
  <c r="AG284" i="4" s="1"/>
  <c r="AF107" i="4"/>
  <c r="AG107" i="4" s="1"/>
  <c r="AD559" i="4"/>
  <c r="AG559" i="4" s="1"/>
  <c r="AG209" i="4"/>
  <c r="AT272" i="4"/>
  <c r="AU272" i="4" s="1"/>
  <c r="AM546" i="4"/>
  <c r="AN546" i="4" s="1"/>
  <c r="AT553" i="4"/>
  <c r="AU553" i="4" s="1"/>
  <c r="AM166" i="4"/>
  <c r="AN166" i="4" s="1"/>
  <c r="AG299" i="4"/>
  <c r="AF555" i="4"/>
  <c r="AG555" i="4" s="1"/>
  <c r="N555" i="4" s="1"/>
  <c r="Q555" i="4" s="1"/>
  <c r="AK326" i="4"/>
  <c r="AN326" i="4" s="1"/>
  <c r="AD164" i="4"/>
  <c r="AG164" i="4" s="1"/>
  <c r="AD499" i="4"/>
  <c r="AG499" i="4" s="1"/>
  <c r="AR218" i="4"/>
  <c r="AU218" i="4" s="1"/>
  <c r="AT311" i="4"/>
  <c r="AU311" i="4" s="1"/>
  <c r="AZ311" i="4" s="1"/>
  <c r="AT189" i="4"/>
  <c r="AU189" i="4" s="1"/>
  <c r="AZ189" i="4" s="1"/>
  <c r="AD165" i="4"/>
  <c r="AG165" i="4" s="1"/>
  <c r="AD553" i="4"/>
  <c r="AG553" i="4" s="1"/>
  <c r="AT554" i="4"/>
  <c r="AU554" i="4" s="1"/>
  <c r="AU271" i="4"/>
  <c r="AZ271" i="4" s="1"/>
  <c r="AT544" i="4"/>
  <c r="AU544" i="4" s="1"/>
  <c r="AY251" i="4"/>
  <c r="AT105" i="4"/>
  <c r="AU105" i="4" s="1"/>
  <c r="AT355" i="4"/>
  <c r="AU355" i="4" s="1"/>
  <c r="AM224" i="4"/>
  <c r="AK224" i="4"/>
  <c r="AM418" i="4"/>
  <c r="AN418" i="4" s="1"/>
  <c r="AF204" i="4"/>
  <c r="AG204" i="4" s="1"/>
  <c r="AD211" i="4"/>
  <c r="AG211" i="4" s="1"/>
  <c r="AF218" i="4"/>
  <c r="AG218" i="4" s="1"/>
  <c r="S218" i="4" s="1"/>
  <c r="AM265" i="4"/>
  <c r="AN265" i="4" s="1"/>
  <c r="AY378" i="4"/>
  <c r="AU469" i="4"/>
  <c r="AZ469" i="4" s="1"/>
  <c r="AG546" i="4"/>
  <c r="AT224" i="4"/>
  <c r="AR224" i="4"/>
  <c r="AT419" i="4"/>
  <c r="AU419" i="4" s="1"/>
  <c r="AT555" i="4"/>
  <c r="AU555" i="4" s="1"/>
  <c r="P547" i="4" s="1"/>
  <c r="AN544" i="4"/>
  <c r="T544" i="4" s="1"/>
  <c r="AK200" i="4"/>
  <c r="AM200" i="4"/>
  <c r="AY218" i="4"/>
  <c r="AN165" i="4"/>
  <c r="AY128" i="4"/>
  <c r="AD451" i="4"/>
  <c r="AG451" i="4" s="1"/>
  <c r="AX451" i="4" s="1"/>
  <c r="AU348" i="4"/>
  <c r="AM86" i="4"/>
  <c r="AN86" i="4" s="1"/>
  <c r="AT487" i="4"/>
  <c r="AU487" i="4" s="1"/>
  <c r="AM88" i="4"/>
  <c r="AN88" i="4" s="1"/>
  <c r="AX172" i="4"/>
  <c r="AR166" i="4"/>
  <c r="AU166" i="4" s="1"/>
  <c r="AX140" i="4"/>
  <c r="AU128" i="4"/>
  <c r="AZ128" i="4" s="1"/>
  <c r="AY198" i="4"/>
  <c r="AG333" i="4"/>
  <c r="AM105" i="4"/>
  <c r="AN105" i="4" s="1"/>
  <c r="T105" i="4" s="1"/>
  <c r="AN177" i="4"/>
  <c r="T177" i="4" s="1"/>
  <c r="AT548" i="4"/>
  <c r="AR548" i="4"/>
  <c r="AX547" i="4"/>
  <c r="AY550" i="4"/>
  <c r="T527" i="4"/>
  <c r="O527" i="4"/>
  <c r="R527" i="4" s="1"/>
  <c r="O529" i="4"/>
  <c r="R529" i="4" s="1"/>
  <c r="AX212" i="4"/>
  <c r="AY55" i="4"/>
  <c r="AX255" i="4"/>
  <c r="AD49" i="4"/>
  <c r="AG49" i="4" s="1"/>
  <c r="AM461" i="4"/>
  <c r="AN461" i="4" s="1"/>
  <c r="AK457" i="4"/>
  <c r="AN457" i="4" s="1"/>
  <c r="AM458" i="4"/>
  <c r="AN458" i="4" s="1"/>
  <c r="AM453" i="4"/>
  <c r="AN453" i="4" s="1"/>
  <c r="AF463" i="4"/>
  <c r="AG463" i="4" s="1"/>
  <c r="AX449" i="4"/>
  <c r="AF261" i="4"/>
  <c r="AG261" i="4" s="1"/>
  <c r="AF81" i="4"/>
  <c r="AG81" i="4" s="1"/>
  <c r="AM73" i="4"/>
  <c r="AN73" i="4" s="1"/>
  <c r="AY266" i="4"/>
  <c r="AX263" i="4"/>
  <c r="AT335" i="4"/>
  <c r="AU335" i="4" s="1"/>
  <c r="AZ335" i="4" s="1"/>
  <c r="AY348" i="4"/>
  <c r="AX349" i="4"/>
  <c r="AN346" i="4"/>
  <c r="AM331" i="4"/>
  <c r="AN331" i="4" s="1"/>
  <c r="AD117" i="4"/>
  <c r="AG117" i="4" s="1"/>
  <c r="N125" i="4" s="1"/>
  <c r="Q125" i="4" s="1"/>
  <c r="AR447" i="4"/>
  <c r="AU447" i="4" s="1"/>
  <c r="AT430" i="4"/>
  <c r="AU430" i="4" s="1"/>
  <c r="AZ430" i="4" s="1"/>
  <c r="AG430" i="4"/>
  <c r="AK445" i="4"/>
  <c r="AN445" i="4" s="1"/>
  <c r="AR428" i="4"/>
  <c r="AU428" i="4" s="1"/>
  <c r="AX436" i="4"/>
  <c r="AD8" i="4"/>
  <c r="AG8" i="4" s="1"/>
  <c r="AT80" i="4"/>
  <c r="AU80" i="4" s="1"/>
  <c r="AZ80" i="4" s="1"/>
  <c r="AT70" i="4"/>
  <c r="AU70" i="4" s="1"/>
  <c r="AZ70" i="4" s="1"/>
  <c r="T9" i="4"/>
  <c r="O9" i="4"/>
  <c r="AX72" i="4"/>
  <c r="AF315" i="4"/>
  <c r="AG315" i="4" s="1"/>
  <c r="AN329" i="4"/>
  <c r="AG320" i="4"/>
  <c r="AY493" i="4"/>
  <c r="AY485" i="4"/>
  <c r="AN292" i="4"/>
  <c r="AY256" i="4"/>
  <c r="AY407" i="4"/>
  <c r="AX406" i="4"/>
  <c r="AG379" i="4"/>
  <c r="AX379" i="4" s="1"/>
  <c r="AY381" i="4"/>
  <c r="AX376" i="4"/>
  <c r="AF400" i="4"/>
  <c r="AG400" i="4" s="1"/>
  <c r="AX400" i="4" s="1"/>
  <c r="AY403" i="4"/>
  <c r="AT467" i="4"/>
  <c r="AU467" i="4" s="1"/>
  <c r="AZ467" i="4" s="1"/>
  <c r="AT477" i="4"/>
  <c r="AU477" i="4" s="1"/>
  <c r="AX475" i="4"/>
  <c r="AY473" i="4"/>
  <c r="AG282" i="4"/>
  <c r="AY281" i="4"/>
  <c r="AM216" i="4"/>
  <c r="AN216" i="4" s="1"/>
  <c r="AU206" i="4"/>
  <c r="AZ206" i="4" s="1"/>
  <c r="AR180" i="4"/>
  <c r="AU180" i="4" s="1"/>
  <c r="AZ180" i="4" s="1"/>
  <c r="AU191" i="4"/>
  <c r="AT173" i="4"/>
  <c r="AU173" i="4" s="1"/>
  <c r="AF92" i="4"/>
  <c r="AG92" i="4" s="1"/>
  <c r="AX92" i="4" s="1"/>
  <c r="AT90" i="4"/>
  <c r="AU90" i="4" s="1"/>
  <c r="AZ90" i="4" s="1"/>
  <c r="AF126" i="4"/>
  <c r="AG126" i="4" s="1"/>
  <c r="S136" i="4" s="1"/>
  <c r="AN104" i="4"/>
  <c r="AD170" i="4"/>
  <c r="AG170" i="4" s="1"/>
  <c r="AF144" i="4"/>
  <c r="AG144" i="4" s="1"/>
  <c r="N131" i="4" s="1"/>
  <c r="Q131" i="4" s="1"/>
  <c r="AT144" i="4"/>
  <c r="AU144" i="4" s="1"/>
  <c r="AN143" i="4"/>
  <c r="AM90" i="4"/>
  <c r="AN90" i="4" s="1"/>
  <c r="O90" i="4" s="1"/>
  <c r="AZ146" i="4"/>
  <c r="AF152" i="4"/>
  <c r="AG152" i="4" s="1"/>
  <c r="AM179" i="4"/>
  <c r="AN179" i="4" s="1"/>
  <c r="AG88" i="4"/>
  <c r="AM194" i="4"/>
  <c r="AN194" i="4" s="1"/>
  <c r="AY194" i="4" s="1"/>
  <c r="AG94" i="4"/>
  <c r="AX94" i="4" s="1"/>
  <c r="AT131" i="4"/>
  <c r="AU131" i="4" s="1"/>
  <c r="AZ131" i="4" s="1"/>
  <c r="AN155" i="4"/>
  <c r="AF163" i="4"/>
  <c r="AG163" i="4" s="1"/>
  <c r="AN164" i="4"/>
  <c r="AY164" i="4" s="1"/>
  <c r="AG175" i="4"/>
  <c r="AM175" i="4"/>
  <c r="AN175" i="4" s="1"/>
  <c r="O177" i="4" s="1"/>
  <c r="AN150" i="4"/>
  <c r="O144" i="4" s="1"/>
  <c r="AT150" i="4"/>
  <c r="AU150" i="4" s="1"/>
  <c r="P144" i="4" s="1"/>
  <c r="AD150" i="4"/>
  <c r="AG150" i="4" s="1"/>
  <c r="N160" i="4" s="1"/>
  <c r="Q160" i="4" s="1"/>
  <c r="AF13" i="4"/>
  <c r="AG13" i="4" s="1"/>
  <c r="AT186" i="4"/>
  <c r="AU186" i="4" s="1"/>
  <c r="P191" i="4" s="1"/>
  <c r="AR178" i="4"/>
  <c r="AU178" i="4" s="1"/>
  <c r="AM173" i="4"/>
  <c r="AN173" i="4" s="1"/>
  <c r="AT170" i="4"/>
  <c r="AU170" i="4" s="1"/>
  <c r="AT174" i="4"/>
  <c r="AU174" i="4" s="1"/>
  <c r="AZ174" i="4" s="1"/>
  <c r="AG181" i="4"/>
  <c r="AR176" i="4"/>
  <c r="AU176" i="4" s="1"/>
  <c r="P176" i="4" s="1"/>
  <c r="AN183" i="4"/>
  <c r="AY183" i="4" s="1"/>
  <c r="AF191" i="4"/>
  <c r="AG191" i="4" s="1"/>
  <c r="AN148" i="4"/>
  <c r="AF132" i="4"/>
  <c r="AG132" i="4" s="1"/>
  <c r="AG146" i="4"/>
  <c r="AY95" i="4"/>
  <c r="AF50" i="4"/>
  <c r="AG50" i="4" s="1"/>
  <c r="AK361" i="4"/>
  <c r="AN361" i="4" s="1"/>
  <c r="AF280" i="4"/>
  <c r="AG280" i="4" s="1"/>
  <c r="AM227" i="4"/>
  <c r="AN227" i="4" s="1"/>
  <c r="AF98" i="4"/>
  <c r="AG98" i="4" s="1"/>
  <c r="AM84" i="4"/>
  <c r="AN84" i="4" s="1"/>
  <c r="O78" i="4" s="1"/>
  <c r="AF220" i="4"/>
  <c r="AG220" i="4" s="1"/>
  <c r="AF458" i="4"/>
  <c r="AG458" i="4" s="1"/>
  <c r="AT185" i="4"/>
  <c r="AU185" i="4" s="1"/>
  <c r="AZ185" i="4" s="1"/>
  <c r="AM261" i="4"/>
  <c r="AN261" i="4" s="1"/>
  <c r="AR508" i="4"/>
  <c r="AU508" i="4" s="1"/>
  <c r="AX131" i="4"/>
  <c r="AD335" i="4"/>
  <c r="AG335" i="4" s="1"/>
  <c r="AU153" i="4"/>
  <c r="AZ153" i="4" s="1"/>
  <c r="AN318" i="4"/>
  <c r="AG295" i="4"/>
  <c r="AT415" i="4"/>
  <c r="AU415" i="4" s="1"/>
  <c r="AT433" i="4"/>
  <c r="AU433" i="4" s="1"/>
  <c r="AZ433" i="4" s="1"/>
  <c r="AM106" i="4"/>
  <c r="AN106" i="4" s="1"/>
  <c r="O106" i="4" s="1"/>
  <c r="AF460" i="4"/>
  <c r="AG460" i="4" s="1"/>
  <c r="AF487" i="4"/>
  <c r="AG487" i="4" s="1"/>
  <c r="AM59" i="4"/>
  <c r="AN59" i="4" s="1"/>
  <c r="AT287" i="4"/>
  <c r="AU287" i="4" s="1"/>
  <c r="AZ287" i="4" s="1"/>
  <c r="AY337" i="4"/>
  <c r="AT117" i="4"/>
  <c r="AU117" i="4" s="1"/>
  <c r="AZ117" i="4" s="1"/>
  <c r="AK121" i="4"/>
  <c r="AN121" i="4" s="1"/>
  <c r="AY189" i="4"/>
  <c r="AR391" i="4"/>
  <c r="AU391" i="4" s="1"/>
  <c r="AZ391" i="4" s="1"/>
  <c r="AT167" i="4"/>
  <c r="AU167" i="4" s="1"/>
  <c r="AZ167" i="4" s="1"/>
  <c r="AM433" i="4"/>
  <c r="AN433" i="4" s="1"/>
  <c r="AF331" i="4"/>
  <c r="AG331" i="4" s="1"/>
  <c r="AM160" i="4"/>
  <c r="AN160" i="4" s="1"/>
  <c r="AF283" i="4"/>
  <c r="AG283" i="4" s="1"/>
  <c r="AX283" i="4" s="1"/>
  <c r="AT360" i="4"/>
  <c r="AU360" i="4" s="1"/>
  <c r="AM448" i="4"/>
  <c r="AN448" i="4" s="1"/>
  <c r="AF474" i="4"/>
  <c r="AG474" i="4" s="1"/>
  <c r="AT459" i="4"/>
  <c r="AU459" i="4" s="1"/>
  <c r="AF265" i="4"/>
  <c r="AG265" i="4" s="1"/>
  <c r="AK391" i="4"/>
  <c r="AN391" i="4" s="1"/>
  <c r="AK31" i="4"/>
  <c r="AN31" i="4" s="1"/>
  <c r="AK133" i="4"/>
  <c r="AN133" i="4" s="1"/>
  <c r="AY180" i="4"/>
  <c r="AM419" i="4"/>
  <c r="AN419" i="4" s="1"/>
  <c r="AF7" i="4"/>
  <c r="AG7" i="4" s="1"/>
  <c r="AR445" i="4"/>
  <c r="AU445" i="4" s="1"/>
  <c r="AF54" i="4"/>
  <c r="AG54" i="4" s="1"/>
  <c r="AR361" i="4"/>
  <c r="AU361" i="4" s="1"/>
  <c r="AT291" i="4"/>
  <c r="AU291" i="4" s="1"/>
  <c r="AZ291" i="4" s="1"/>
  <c r="AM474" i="4"/>
  <c r="AN474" i="4" s="1"/>
  <c r="AT367" i="4"/>
  <c r="AU367" i="4" s="1"/>
  <c r="AZ367" i="4" s="1"/>
  <c r="AM11" i="4"/>
  <c r="AN11" i="4" s="1"/>
  <c r="AD75" i="4"/>
  <c r="AG75" i="4" s="1"/>
  <c r="N85" i="4" s="1"/>
  <c r="Q85" i="4" s="1"/>
  <c r="AM319" i="4"/>
  <c r="AN319" i="4" s="1"/>
  <c r="AU488" i="4"/>
  <c r="AF64" i="4"/>
  <c r="AG64" i="4" s="1"/>
  <c r="N52" i="4" s="1"/>
  <c r="AT278" i="4"/>
  <c r="AU278" i="4" s="1"/>
  <c r="AZ278" i="4" s="1"/>
  <c r="AF488" i="4"/>
  <c r="AG488" i="4" s="1"/>
  <c r="AM290" i="4"/>
  <c r="AN290" i="4" s="1"/>
  <c r="T268" i="4" s="1"/>
  <c r="AM353" i="4"/>
  <c r="AN353" i="4" s="1"/>
  <c r="AR123" i="4"/>
  <c r="AU123" i="4" s="1"/>
  <c r="AZ123" i="4" s="1"/>
  <c r="AU135" i="4"/>
  <c r="AD462" i="4"/>
  <c r="AG462" i="4" s="1"/>
  <c r="AU242" i="4"/>
  <c r="AZ242" i="4" s="1"/>
  <c r="AF457" i="4"/>
  <c r="AG457" i="4" s="1"/>
  <c r="AF176" i="4"/>
  <c r="AG176" i="4" s="1"/>
  <c r="AD407" i="4"/>
  <c r="AG407" i="4" s="1"/>
  <c r="AR299" i="4"/>
  <c r="AU299" i="4" s="1"/>
  <c r="AM487" i="4"/>
  <c r="AN487" i="4" s="1"/>
  <c r="AF481" i="4"/>
  <c r="AG481" i="4" s="1"/>
  <c r="AT373" i="4"/>
  <c r="AU373" i="4" s="1"/>
  <c r="AZ373" i="4" s="1"/>
  <c r="AM379" i="4"/>
  <c r="AN379" i="4" s="1"/>
  <c r="AD326" i="4"/>
  <c r="AG326" i="4" s="1"/>
  <c r="AX326" i="4" s="1"/>
  <c r="AK400" i="4"/>
  <c r="AN400" i="4" s="1"/>
  <c r="AR354" i="4"/>
  <c r="AU354" i="4" s="1"/>
  <c r="AU393" i="4"/>
  <c r="AU454" i="4"/>
  <c r="AZ454" i="4" s="1"/>
  <c r="AG339" i="4"/>
  <c r="AG386" i="4"/>
  <c r="AN380" i="4"/>
  <c r="AU68" i="4"/>
  <c r="AZ68" i="4" s="1"/>
  <c r="AU244" i="4"/>
  <c r="AZ244" i="4" s="1"/>
  <c r="AU5" i="4"/>
  <c r="AZ5" i="4" s="1"/>
  <c r="AX467" i="4"/>
  <c r="AT448" i="4"/>
  <c r="AU448" i="4" s="1"/>
  <c r="AM335" i="4"/>
  <c r="AN335" i="4" s="1"/>
  <c r="AM354" i="4"/>
  <c r="AN354" i="4" s="1"/>
  <c r="AF120" i="4"/>
  <c r="AG120" i="4" s="1"/>
  <c r="AF471" i="4"/>
  <c r="AG471" i="4" s="1"/>
  <c r="AF90" i="4"/>
  <c r="AG90" i="4" s="1"/>
  <c r="AF151" i="4"/>
  <c r="AG151" i="4" s="1"/>
  <c r="AF214" i="4"/>
  <c r="AG214" i="4" s="1"/>
  <c r="N211" i="4" s="1"/>
  <c r="AF506" i="4"/>
  <c r="AG506" i="4" s="1"/>
  <c r="AM465" i="4"/>
  <c r="AN465" i="4" s="1"/>
  <c r="AF453" i="4"/>
  <c r="AG453" i="4" s="1"/>
  <c r="AM276" i="4"/>
  <c r="AN276" i="4" s="1"/>
  <c r="AF366" i="4"/>
  <c r="AG366" i="4" s="1"/>
  <c r="AM315" i="4"/>
  <c r="AN315" i="4" s="1"/>
  <c r="AK131" i="4"/>
  <c r="AN131" i="4" s="1"/>
  <c r="T131" i="4" s="1"/>
  <c r="AY336" i="4"/>
  <c r="AY223" i="4"/>
  <c r="AF77" i="4"/>
  <c r="AG77" i="4" s="1"/>
  <c r="AX77" i="4" s="1"/>
  <c r="AF105" i="4"/>
  <c r="AG105" i="4" s="1"/>
  <c r="AM279" i="4"/>
  <c r="AN279" i="4" s="1"/>
  <c r="O268" i="4" s="1"/>
  <c r="AF156" i="4"/>
  <c r="AG156" i="4" s="1"/>
  <c r="AK415" i="4"/>
  <c r="AN415" i="4" s="1"/>
  <c r="AM126" i="4"/>
  <c r="AN126" i="4" s="1"/>
  <c r="T134" i="4" s="1"/>
  <c r="AM459" i="4"/>
  <c r="AN459" i="4" s="1"/>
  <c r="AM451" i="4"/>
  <c r="AN451" i="4" s="1"/>
  <c r="AM311" i="4"/>
  <c r="AN311" i="4" s="1"/>
  <c r="AT483" i="4"/>
  <c r="AU483" i="4" s="1"/>
  <c r="AZ483" i="4" s="1"/>
  <c r="AM355" i="4"/>
  <c r="AN355" i="4" s="1"/>
  <c r="AM288" i="4"/>
  <c r="AN288" i="4" s="1"/>
  <c r="AM117" i="4"/>
  <c r="AN117" i="4" s="1"/>
  <c r="AD313" i="4"/>
  <c r="AG313" i="4" s="1"/>
  <c r="AD216" i="4"/>
  <c r="AG216" i="4" s="1"/>
  <c r="AM502" i="4"/>
  <c r="AN502" i="4" s="1"/>
  <c r="AT497" i="4"/>
  <c r="AU497" i="4" s="1"/>
  <c r="AT407" i="4"/>
  <c r="AU407" i="4" s="1"/>
  <c r="AZ407" i="4" s="1"/>
  <c r="AT134" i="4"/>
  <c r="AU134" i="4" s="1"/>
  <c r="P134" i="4" s="1"/>
  <c r="AT458" i="4"/>
  <c r="AU458" i="4" s="1"/>
  <c r="AZ458" i="4" s="1"/>
  <c r="AM163" i="4"/>
  <c r="AN163" i="4" s="1"/>
  <c r="AY163" i="4" s="1"/>
  <c r="AT282" i="4"/>
  <c r="AU282" i="4" s="1"/>
  <c r="AZ282" i="4" s="1"/>
  <c r="AF189" i="4"/>
  <c r="AG189" i="4" s="1"/>
  <c r="AG145" i="4"/>
  <c r="AU48" i="4"/>
  <c r="AZ48" i="4" s="1"/>
  <c r="AX224" i="4"/>
  <c r="AU388" i="4"/>
  <c r="AZ388" i="4" s="1"/>
  <c r="AG245" i="4"/>
  <c r="AY134" i="4"/>
  <c r="AF104" i="4"/>
  <c r="AG104" i="4" s="1"/>
  <c r="AF106" i="4"/>
  <c r="AG106" i="4" s="1"/>
  <c r="AT486" i="4"/>
  <c r="AU486" i="4" s="1"/>
  <c r="AF278" i="4"/>
  <c r="AG278" i="4" s="1"/>
  <c r="AT209" i="4"/>
  <c r="AU209" i="4" s="1"/>
  <c r="AZ209" i="4" s="1"/>
  <c r="AF194" i="4"/>
  <c r="AG194" i="4" s="1"/>
  <c r="AM360" i="4"/>
  <c r="AN360" i="4" s="1"/>
  <c r="AT50" i="4"/>
  <c r="AU50" i="4" s="1"/>
  <c r="AZ50" i="4" s="1"/>
  <c r="AM280" i="4"/>
  <c r="AN280" i="4" s="1"/>
  <c r="AT368" i="4"/>
  <c r="AU368" i="4" s="1"/>
  <c r="AZ368" i="4" s="1"/>
  <c r="AM192" i="4"/>
  <c r="AN192" i="4" s="1"/>
  <c r="AM483" i="4"/>
  <c r="AN483" i="4" s="1"/>
  <c r="AT188" i="4"/>
  <c r="AU188" i="4" s="1"/>
  <c r="AZ188" i="4" s="1"/>
  <c r="AF147" i="4"/>
  <c r="AG147" i="4" s="1"/>
  <c r="AF206" i="4"/>
  <c r="AG206" i="4" s="1"/>
  <c r="AD187" i="4"/>
  <c r="AG187" i="4" s="1"/>
  <c r="AX187" i="4" s="1"/>
  <c r="AM187" i="4"/>
  <c r="AN187" i="4" s="1"/>
  <c r="AK463" i="4"/>
  <c r="AN463" i="4" s="1"/>
  <c r="AD205" i="4"/>
  <c r="AG205" i="4" s="1"/>
  <c r="AK324" i="4"/>
  <c r="AN324" i="4" s="1"/>
  <c r="AN306" i="4"/>
  <c r="AU141" i="4"/>
  <c r="AG230" i="4"/>
  <c r="AU254" i="4"/>
  <c r="AZ254" i="4" s="1"/>
  <c r="AN89" i="4"/>
  <c r="AG71" i="4"/>
  <c r="AF180" i="4"/>
  <c r="AD180" i="4"/>
  <c r="AF408" i="4"/>
  <c r="AG408" i="4" s="1"/>
  <c r="AU37" i="4"/>
  <c r="AT102" i="4"/>
  <c r="AU102" i="4" s="1"/>
  <c r="AN495" i="4"/>
  <c r="AD312" i="4"/>
  <c r="AG312" i="4" s="1"/>
  <c r="S314" i="4" s="1"/>
  <c r="AK291" i="4"/>
  <c r="AN291" i="4" s="1"/>
  <c r="AT286" i="4"/>
  <c r="AU286" i="4" s="1"/>
  <c r="AK153" i="4"/>
  <c r="AN153" i="4" s="1"/>
  <c r="AR384" i="4"/>
  <c r="AU384" i="4" s="1"/>
  <c r="AG384" i="4"/>
  <c r="AY146" i="4"/>
  <c r="AX272" i="4"/>
  <c r="AG100" i="4"/>
  <c r="AD87" i="4"/>
  <c r="AF87" i="4"/>
  <c r="AF73" i="4"/>
  <c r="AD73" i="4"/>
  <c r="AF159" i="4"/>
  <c r="AD159" i="4"/>
  <c r="AK320" i="4"/>
  <c r="AM320" i="4"/>
  <c r="AF323" i="4"/>
  <c r="AD323" i="4"/>
  <c r="AM363" i="4"/>
  <c r="AK363" i="4"/>
  <c r="AR400" i="4"/>
  <c r="AT400" i="4"/>
  <c r="AK339" i="4"/>
  <c r="AM339" i="4"/>
  <c r="AM396" i="4"/>
  <c r="AK396" i="4"/>
  <c r="AU421" i="4"/>
  <c r="AM120" i="4"/>
  <c r="AK120" i="4"/>
  <c r="AD80" i="4"/>
  <c r="AF80" i="4"/>
  <c r="AD353" i="4"/>
  <c r="AF353" i="4"/>
  <c r="AM8" i="4"/>
  <c r="AK8" i="4"/>
  <c r="AK490" i="4"/>
  <c r="AM490" i="4"/>
  <c r="AT351" i="4"/>
  <c r="AR351" i="4"/>
  <c r="AR75" i="4"/>
  <c r="AT75" i="4"/>
  <c r="AK323" i="4"/>
  <c r="AM323" i="4"/>
  <c r="AD363" i="4"/>
  <c r="AF363" i="4"/>
  <c r="AD288" i="4"/>
  <c r="AF288" i="4"/>
  <c r="AF276" i="4"/>
  <c r="AD276" i="4"/>
  <c r="AY215" i="4"/>
  <c r="AK488" i="4"/>
  <c r="AM488" i="4"/>
  <c r="AR121" i="4"/>
  <c r="AT121" i="4"/>
  <c r="AF70" i="4"/>
  <c r="AD70" i="4"/>
  <c r="AT353" i="4"/>
  <c r="AR353" i="4"/>
  <c r="AR8" i="4"/>
  <c r="AT8" i="4"/>
  <c r="AD367" i="4"/>
  <c r="AF367" i="4"/>
  <c r="AD490" i="4"/>
  <c r="AF490" i="4"/>
  <c r="AR420" i="4"/>
  <c r="AT420" i="4"/>
  <c r="AF178" i="4"/>
  <c r="AD178" i="4"/>
  <c r="AR429" i="4"/>
  <c r="AT429" i="4"/>
  <c r="AF345" i="4"/>
  <c r="AD345" i="4"/>
  <c r="AR326" i="4"/>
  <c r="AT326" i="4"/>
  <c r="AM49" i="4"/>
  <c r="AK49" i="4"/>
  <c r="AT457" i="4"/>
  <c r="AR457" i="4"/>
  <c r="AK316" i="4"/>
  <c r="AM316" i="4"/>
  <c r="AK367" i="4"/>
  <c r="AM367" i="4"/>
  <c r="AK420" i="4"/>
  <c r="AM420" i="4"/>
  <c r="AK429" i="4"/>
  <c r="AM429" i="4"/>
  <c r="AK345" i="4"/>
  <c r="AM345" i="4"/>
  <c r="AK430" i="4"/>
  <c r="AM430" i="4"/>
  <c r="AU73" i="4"/>
  <c r="AZ73" i="4" s="1"/>
  <c r="AG304" i="4"/>
  <c r="AK332" i="4"/>
  <c r="AM332" i="4"/>
  <c r="AT332" i="4"/>
  <c r="AR332" i="4"/>
  <c r="AF439" i="4"/>
  <c r="AD439" i="4"/>
  <c r="AK287" i="4"/>
  <c r="AM287" i="4"/>
  <c r="AD316" i="4"/>
  <c r="AF316" i="4"/>
  <c r="AT404" i="4"/>
  <c r="AR404" i="4"/>
  <c r="AD419" i="4"/>
  <c r="AF419" i="4"/>
  <c r="AD437" i="4"/>
  <c r="AF437" i="4"/>
  <c r="AD420" i="4"/>
  <c r="AF420" i="4"/>
  <c r="AD414" i="4"/>
  <c r="AF414" i="4"/>
  <c r="AM313" i="4"/>
  <c r="AK313" i="4"/>
  <c r="AR56" i="4"/>
  <c r="AU56" i="4" s="1"/>
  <c r="AN169" i="4"/>
  <c r="O186" i="4" s="1"/>
  <c r="AD198" i="4"/>
  <c r="AF198" i="4"/>
  <c r="AT321" i="4"/>
  <c r="AR321" i="4"/>
  <c r="AT113" i="4"/>
  <c r="AR113" i="4"/>
  <c r="AD332" i="4"/>
  <c r="AF332" i="4"/>
  <c r="AT439" i="4"/>
  <c r="AR439" i="4"/>
  <c r="AD287" i="4"/>
  <c r="AF287" i="4"/>
  <c r="AD422" i="4"/>
  <c r="AF422" i="4"/>
  <c r="AT316" i="4"/>
  <c r="AR316" i="4"/>
  <c r="AD404" i="4"/>
  <c r="AF404" i="4"/>
  <c r="AR31" i="4"/>
  <c r="AT31" i="4"/>
  <c r="AD360" i="4"/>
  <c r="AF360" i="4"/>
  <c r="AD123" i="4"/>
  <c r="AF123" i="4"/>
  <c r="AR133" i="4"/>
  <c r="AT133" i="4"/>
  <c r="AR84" i="4"/>
  <c r="AT84" i="4"/>
  <c r="AR313" i="4"/>
  <c r="AT313" i="4"/>
  <c r="AF143" i="4"/>
  <c r="AG143" i="4" s="1"/>
  <c r="AD37" i="4"/>
  <c r="AF37" i="4"/>
  <c r="AF448" i="4"/>
  <c r="AD448" i="4"/>
  <c r="AK439" i="4"/>
  <c r="AM439" i="4"/>
  <c r="AT319" i="4"/>
  <c r="AR319" i="4"/>
  <c r="AR422" i="4"/>
  <c r="AT422" i="4"/>
  <c r="AM321" i="4"/>
  <c r="AK321" i="4"/>
  <c r="AK404" i="4"/>
  <c r="AM404" i="4"/>
  <c r="AK437" i="4"/>
  <c r="AM437" i="4"/>
  <c r="AM83" i="4"/>
  <c r="AK83" i="4"/>
  <c r="AK414" i="4"/>
  <c r="AM414" i="4"/>
  <c r="AK123" i="4"/>
  <c r="AM123" i="4"/>
  <c r="AM413" i="4"/>
  <c r="AK413" i="4"/>
  <c r="AU474" i="4"/>
  <c r="AK37" i="4"/>
  <c r="AM37" i="4"/>
  <c r="AK428" i="4"/>
  <c r="AM428" i="4"/>
  <c r="AF319" i="4"/>
  <c r="AD319" i="4"/>
  <c r="AM471" i="4"/>
  <c r="AK471" i="4"/>
  <c r="AM422" i="4"/>
  <c r="AK422" i="4"/>
  <c r="AD321" i="4"/>
  <c r="AF321" i="4"/>
  <c r="AK205" i="4"/>
  <c r="AM205" i="4"/>
  <c r="AF391" i="4"/>
  <c r="AD391" i="4"/>
  <c r="AD421" i="4"/>
  <c r="AF421" i="4"/>
  <c r="AR54" i="4"/>
  <c r="AT54" i="4"/>
  <c r="AD59" i="4"/>
  <c r="AF59" i="4"/>
  <c r="AR413" i="4"/>
  <c r="AT413" i="4"/>
  <c r="AK54" i="4"/>
  <c r="AM54" i="4"/>
  <c r="AM334" i="4"/>
  <c r="AK334" i="4"/>
  <c r="AK64" i="4"/>
  <c r="AM64" i="4"/>
  <c r="AD415" i="4"/>
  <c r="AF415" i="4"/>
  <c r="AK70" i="4"/>
  <c r="AM70" i="4"/>
  <c r="AD31" i="4"/>
  <c r="AF31" i="4"/>
  <c r="AM508" i="4"/>
  <c r="AK508" i="4"/>
  <c r="AD503" i="4"/>
  <c r="AF503" i="4"/>
  <c r="AM462" i="4"/>
  <c r="AK462" i="4"/>
  <c r="AF428" i="4"/>
  <c r="AD428" i="4"/>
  <c r="AK225" i="4"/>
  <c r="AM225" i="4"/>
  <c r="AT334" i="4"/>
  <c r="AR334" i="4"/>
  <c r="AN197" i="4"/>
  <c r="AT432" i="4"/>
  <c r="AR432" i="4"/>
  <c r="AR331" i="4"/>
  <c r="AT331" i="4"/>
  <c r="AT71" i="4"/>
  <c r="AR71" i="4"/>
  <c r="AN278" i="4"/>
  <c r="AD508" i="4"/>
  <c r="AF508" i="4"/>
  <c r="AG66" i="4"/>
  <c r="AR503" i="4"/>
  <c r="AT503" i="4"/>
  <c r="AT330" i="4"/>
  <c r="AR330" i="4"/>
  <c r="AR324" i="4"/>
  <c r="AT324" i="4"/>
  <c r="AD225" i="4"/>
  <c r="AF225" i="4"/>
  <c r="AF334" i="4"/>
  <c r="AD334" i="4"/>
  <c r="AM432" i="4"/>
  <c r="AK432" i="4"/>
  <c r="AF351" i="4"/>
  <c r="AD351" i="4"/>
  <c r="AK71" i="4"/>
  <c r="AM71" i="4"/>
  <c r="AF330" i="4"/>
  <c r="AD330" i="4"/>
  <c r="AR506" i="4"/>
  <c r="AT506" i="4"/>
  <c r="AF396" i="4"/>
  <c r="AD396" i="4"/>
  <c r="AF495" i="4"/>
  <c r="AG495" i="4" s="1"/>
  <c r="AR462" i="4"/>
  <c r="AT462" i="4"/>
  <c r="AK111" i="4"/>
  <c r="AM111" i="4"/>
  <c r="AF418" i="4"/>
  <c r="AD418" i="4"/>
  <c r="AT225" i="4"/>
  <c r="AR225" i="4"/>
  <c r="AM81" i="4"/>
  <c r="AK81" i="4"/>
  <c r="AD432" i="4"/>
  <c r="AF432" i="4"/>
  <c r="AR320" i="4"/>
  <c r="AT320" i="4"/>
  <c r="AR323" i="4"/>
  <c r="AT323" i="4"/>
  <c r="AT363" i="4"/>
  <c r="AR363" i="4"/>
  <c r="AD355" i="4"/>
  <c r="AF355" i="4"/>
  <c r="AR339" i="4"/>
  <c r="AT339" i="4"/>
  <c r="AN7" i="4"/>
  <c r="O7" i="4" s="1"/>
  <c r="AK113" i="4"/>
  <c r="AM113" i="4"/>
  <c r="AF433" i="4"/>
  <c r="AD433" i="4"/>
  <c r="AR396" i="4"/>
  <c r="AT396" i="4"/>
  <c r="AX208" i="4"/>
  <c r="AX52" i="4"/>
  <c r="AZ245" i="4"/>
  <c r="AF493" i="4"/>
  <c r="AG493" i="4" s="1"/>
  <c r="AX389" i="4"/>
  <c r="AU130" i="4"/>
  <c r="AZ130" i="4" s="1"/>
  <c r="AT175" i="4"/>
  <c r="AR175" i="4"/>
  <c r="AY340" i="4"/>
  <c r="AZ481" i="4"/>
  <c r="T256" i="4"/>
  <c r="AF153" i="4"/>
  <c r="AD153" i="4"/>
  <c r="S528" i="4"/>
  <c r="AX549" i="4"/>
  <c r="AX63" i="4"/>
  <c r="AT177" i="4"/>
  <c r="AR177" i="4"/>
  <c r="AZ263" i="4"/>
  <c r="AK178" i="4"/>
  <c r="AM178" i="4"/>
  <c r="AX411" i="4"/>
  <c r="T528" i="4"/>
  <c r="AZ138" i="4"/>
  <c r="P132" i="4"/>
  <c r="AY140" i="4"/>
  <c r="AX341" i="4"/>
  <c r="AX166" i="4"/>
  <c r="AG148" i="4"/>
  <c r="AX371" i="4"/>
  <c r="AD468" i="4"/>
  <c r="AF468" i="4"/>
  <c r="AM191" i="4"/>
  <c r="AK191" i="4"/>
  <c r="AD183" i="4"/>
  <c r="AF183" i="4"/>
  <c r="AF387" i="4"/>
  <c r="AD387" i="4"/>
  <c r="AT386" i="4"/>
  <c r="AR386" i="4"/>
  <c r="AT279" i="4"/>
  <c r="AR279" i="4"/>
  <c r="AM282" i="4"/>
  <c r="AK282" i="4"/>
  <c r="AT372" i="4"/>
  <c r="AR372" i="4"/>
  <c r="AR181" i="4"/>
  <c r="AT181" i="4"/>
  <c r="AU268" i="4"/>
  <c r="AK503" i="4"/>
  <c r="AM503" i="4"/>
  <c r="AR183" i="4"/>
  <c r="AT183" i="4"/>
  <c r="AK376" i="4"/>
  <c r="AM376" i="4"/>
  <c r="AF377" i="4"/>
  <c r="AD377" i="4"/>
  <c r="AM272" i="4"/>
  <c r="AK272" i="4"/>
  <c r="AM372" i="4"/>
  <c r="AK372" i="4"/>
  <c r="AK91" i="4"/>
  <c r="AM91" i="4"/>
  <c r="AX193" i="4"/>
  <c r="AU179" i="4"/>
  <c r="AT281" i="4"/>
  <c r="AR281" i="4"/>
  <c r="AM209" i="4"/>
  <c r="AK209" i="4"/>
  <c r="AT88" i="4"/>
  <c r="AR88" i="4"/>
  <c r="AF192" i="4"/>
  <c r="AD192" i="4"/>
  <c r="AD179" i="4"/>
  <c r="AF179" i="4"/>
  <c r="AZ238" i="4"/>
  <c r="AT377" i="4"/>
  <c r="AR377" i="4"/>
  <c r="AK375" i="4"/>
  <c r="AM375" i="4"/>
  <c r="AD91" i="4"/>
  <c r="AF91" i="4"/>
  <c r="AG244" i="4"/>
  <c r="AT387" i="4"/>
  <c r="AR387" i="4"/>
  <c r="AK386" i="4"/>
  <c r="AM386" i="4"/>
  <c r="AM384" i="4"/>
  <c r="AK384" i="4"/>
  <c r="AD279" i="4"/>
  <c r="AF279" i="4"/>
  <c r="AR375" i="4"/>
  <c r="AT375" i="4"/>
  <c r="AT89" i="4"/>
  <c r="AR89" i="4"/>
  <c r="AM181" i="4"/>
  <c r="AK181" i="4"/>
  <c r="AU247" i="4"/>
  <c r="AY47" i="4"/>
  <c r="AU463" i="4"/>
  <c r="AY464" i="4"/>
  <c r="AY267" i="4"/>
  <c r="AN456" i="4"/>
  <c r="AT559" i="4"/>
  <c r="AR559" i="4"/>
  <c r="AY559" i="4"/>
  <c r="T538" i="4"/>
  <c r="AY268" i="4"/>
  <c r="AZ200" i="4"/>
  <c r="AD429" i="4"/>
  <c r="AF429" i="4"/>
  <c r="AK494" i="4"/>
  <c r="AM494" i="4"/>
  <c r="AZ217" i="4"/>
  <c r="AF202" i="4"/>
  <c r="AD202" i="4"/>
  <c r="AD476" i="4"/>
  <c r="AF476" i="4"/>
  <c r="AK388" i="4"/>
  <c r="AM388" i="4"/>
  <c r="AT466" i="4"/>
  <c r="AR466" i="4"/>
  <c r="AD479" i="4"/>
  <c r="AF479" i="4"/>
  <c r="AK275" i="4"/>
  <c r="AM275" i="4"/>
  <c r="AM368" i="4"/>
  <c r="AK368" i="4"/>
  <c r="AR366" i="4"/>
  <c r="AT366" i="4"/>
  <c r="AT357" i="4"/>
  <c r="AR357" i="4"/>
  <c r="AD365" i="4"/>
  <c r="AF365" i="4"/>
  <c r="AF95" i="4"/>
  <c r="AD95" i="4"/>
  <c r="AT229" i="4"/>
  <c r="AR229" i="4"/>
  <c r="AT220" i="4"/>
  <c r="AR220" i="4"/>
  <c r="AF169" i="4"/>
  <c r="AD169" i="4"/>
  <c r="AM188" i="4"/>
  <c r="AK188" i="4"/>
  <c r="AM94" i="4"/>
  <c r="AK94" i="4"/>
  <c r="AR160" i="4"/>
  <c r="AT160" i="4"/>
  <c r="AR106" i="4"/>
  <c r="AT106" i="4"/>
  <c r="AF133" i="4"/>
  <c r="AD133" i="4"/>
  <c r="AR23" i="4"/>
  <c r="AT23" i="4"/>
  <c r="AX466" i="4"/>
  <c r="AF167" i="4"/>
  <c r="AD167" i="4"/>
  <c r="AR17" i="4"/>
  <c r="AT17" i="4"/>
  <c r="AT156" i="4"/>
  <c r="AR156" i="4"/>
  <c r="AR158" i="4"/>
  <c r="AT158" i="4"/>
  <c r="AT22" i="4"/>
  <c r="AR22" i="4"/>
  <c r="AF290" i="4"/>
  <c r="AD290" i="4"/>
  <c r="AD413" i="4"/>
  <c r="AF413" i="4"/>
  <c r="AR495" i="4"/>
  <c r="AT495" i="4"/>
  <c r="AM93" i="4"/>
  <c r="AK93" i="4"/>
  <c r="AY159" i="4"/>
  <c r="AT379" i="4"/>
  <c r="AR379" i="4"/>
  <c r="AM398" i="4"/>
  <c r="AK398" i="4"/>
  <c r="AD392" i="4"/>
  <c r="AF392" i="4"/>
  <c r="AR476" i="4"/>
  <c r="AT476" i="4"/>
  <c r="AK466" i="4"/>
  <c r="AM466" i="4"/>
  <c r="AK479" i="4"/>
  <c r="AM479" i="4"/>
  <c r="AR280" i="4"/>
  <c r="AT280" i="4"/>
  <c r="AM286" i="4"/>
  <c r="AK286" i="4"/>
  <c r="AK366" i="4"/>
  <c r="AM366" i="4"/>
  <c r="AT227" i="4"/>
  <c r="AR227" i="4"/>
  <c r="AT365" i="4"/>
  <c r="AR365" i="4"/>
  <c r="AT93" i="4"/>
  <c r="AR93" i="4"/>
  <c r="AK202" i="4"/>
  <c r="AM202" i="4"/>
  <c r="AM220" i="4"/>
  <c r="AK220" i="4"/>
  <c r="AT169" i="4"/>
  <c r="AR169" i="4"/>
  <c r="AT98" i="4"/>
  <c r="AR98" i="4"/>
  <c r="AR162" i="4"/>
  <c r="AT162" i="4"/>
  <c r="AT194" i="4"/>
  <c r="AR194" i="4"/>
  <c r="AK157" i="4"/>
  <c r="AM157" i="4"/>
  <c r="AF17" i="4"/>
  <c r="AD17" i="4"/>
  <c r="AK158" i="4"/>
  <c r="AM158" i="4"/>
  <c r="AF23" i="4"/>
  <c r="AD23" i="4"/>
  <c r="AF21" i="4"/>
  <c r="AD21" i="4"/>
  <c r="AT418" i="4"/>
  <c r="AR418" i="4"/>
  <c r="AT7" i="4"/>
  <c r="AR7" i="4"/>
  <c r="AK382" i="4"/>
  <c r="AM382" i="4"/>
  <c r="AR205" i="4"/>
  <c r="AT205" i="4"/>
  <c r="AF217" i="4"/>
  <c r="AD217" i="4"/>
  <c r="AD398" i="4"/>
  <c r="AF398" i="4"/>
  <c r="AR392" i="4"/>
  <c r="AT392" i="4"/>
  <c r="AK476" i="4"/>
  <c r="AM476" i="4"/>
  <c r="AF382" i="4"/>
  <c r="AD382" i="4"/>
  <c r="AD275" i="4"/>
  <c r="AF275" i="4"/>
  <c r="AD368" i="4"/>
  <c r="AF368" i="4"/>
  <c r="AF361" i="4"/>
  <c r="AD361" i="4"/>
  <c r="AM357" i="4"/>
  <c r="AK357" i="4"/>
  <c r="AD227" i="4"/>
  <c r="AF227" i="4"/>
  <c r="AK365" i="4"/>
  <c r="AM365" i="4"/>
  <c r="AD93" i="4"/>
  <c r="AF93" i="4"/>
  <c r="AR202" i="4"/>
  <c r="AT202" i="4"/>
  <c r="AR172" i="4"/>
  <c r="AT172" i="4"/>
  <c r="AK176" i="4"/>
  <c r="AM176" i="4"/>
  <c r="AK98" i="4"/>
  <c r="AM98" i="4"/>
  <c r="AK162" i="4"/>
  <c r="AM162" i="4"/>
  <c r="AK151" i="4"/>
  <c r="AM151" i="4"/>
  <c r="AD158" i="4"/>
  <c r="AF158" i="4"/>
  <c r="AT157" i="4"/>
  <c r="AR157" i="4"/>
  <c r="AK17" i="4"/>
  <c r="AM17" i="4"/>
  <c r="AF22" i="4"/>
  <c r="AD22" i="4"/>
  <c r="AM23" i="4"/>
  <c r="AK23" i="4"/>
  <c r="AK21" i="4"/>
  <c r="AM21" i="4"/>
  <c r="AD111" i="4"/>
  <c r="AF111" i="4"/>
  <c r="AR405" i="4"/>
  <c r="AT405" i="4"/>
  <c r="AR315" i="4"/>
  <c r="AT315" i="4"/>
  <c r="AD494" i="4"/>
  <c r="AF494" i="4"/>
  <c r="AK405" i="4"/>
  <c r="AM405" i="4"/>
  <c r="AT147" i="4"/>
  <c r="AR147" i="4"/>
  <c r="AR159" i="4"/>
  <c r="AT159" i="4"/>
  <c r="AK217" i="4"/>
  <c r="AM217" i="4"/>
  <c r="AK392" i="4"/>
  <c r="AM392" i="4"/>
  <c r="AF388" i="4"/>
  <c r="AD388" i="4"/>
  <c r="AM408" i="4"/>
  <c r="AK408" i="4"/>
  <c r="AR382" i="4"/>
  <c r="AT382" i="4"/>
  <c r="AR275" i="4"/>
  <c r="AT275" i="4"/>
  <c r="AK467" i="4"/>
  <c r="AM467" i="4"/>
  <c r="AD357" i="4"/>
  <c r="AF357" i="4"/>
  <c r="AT95" i="4"/>
  <c r="AR95" i="4"/>
  <c r="AF229" i="4"/>
  <c r="AD229" i="4"/>
  <c r="AM172" i="4"/>
  <c r="AK172" i="4"/>
  <c r="AD188" i="4"/>
  <c r="AF188" i="4"/>
  <c r="AR94" i="4"/>
  <c r="AT94" i="4"/>
  <c r="AF102" i="4"/>
  <c r="AD102" i="4"/>
  <c r="AK147" i="4"/>
  <c r="AM147" i="4"/>
  <c r="AT91" i="4"/>
  <c r="AR91" i="4"/>
  <c r="AK152" i="4"/>
  <c r="AM152" i="4"/>
  <c r="AK167" i="4"/>
  <c r="AM167" i="4"/>
  <c r="AF157" i="4"/>
  <c r="AD157" i="4"/>
  <c r="AT152" i="4"/>
  <c r="AR152" i="4"/>
  <c r="AM156" i="4"/>
  <c r="AK156" i="4"/>
  <c r="AM22" i="4"/>
  <c r="AK22" i="4"/>
  <c r="AN377" i="4"/>
  <c r="AU262" i="4"/>
  <c r="AZ338" i="4"/>
  <c r="AF48" i="4"/>
  <c r="AG48" i="4" s="1"/>
  <c r="AG440" i="4"/>
  <c r="AF435" i="4"/>
  <c r="AG435" i="4" s="1"/>
  <c r="AN482" i="4"/>
  <c r="AF497" i="4"/>
  <c r="AG497" i="4" s="1"/>
  <c r="AG292" i="4"/>
  <c r="AN253" i="4"/>
  <c r="AY394" i="4"/>
  <c r="AZ193" i="4"/>
  <c r="AZ509" i="4"/>
  <c r="AR304" i="4"/>
  <c r="AU304" i="4" s="1"/>
  <c r="AZ304" i="4" s="1"/>
  <c r="AU137" i="4"/>
  <c r="AZ137" i="4" s="1"/>
  <c r="AN79" i="4"/>
  <c r="AR57" i="4"/>
  <c r="AU57" i="4" s="1"/>
  <c r="AZ57" i="4" s="1"/>
  <c r="AF12" i="4"/>
  <c r="AG12" i="4" s="1"/>
  <c r="AD258" i="4"/>
  <c r="AG258" i="4" s="1"/>
  <c r="AG269" i="4"/>
  <c r="AF296" i="4"/>
  <c r="AG296" i="4" s="1"/>
  <c r="AU362" i="4"/>
  <c r="AF359" i="4"/>
  <c r="AG359" i="4" s="1"/>
  <c r="AT92" i="4"/>
  <c r="AR92" i="4"/>
  <c r="AM14" i="4"/>
  <c r="AN14" i="4" s="1"/>
  <c r="AM15" i="4"/>
  <c r="AN15" i="4" s="1"/>
  <c r="AF15" i="4"/>
  <c r="AG15" i="4" s="1"/>
  <c r="AF135" i="4"/>
  <c r="AG135" i="4" s="1"/>
  <c r="AT143" i="4"/>
  <c r="AU143" i="4" s="1"/>
  <c r="AT14" i="4"/>
  <c r="AU14" i="4" s="1"/>
  <c r="AN263" i="4"/>
  <c r="AY76" i="4"/>
  <c r="AY344" i="4"/>
  <c r="AN468" i="4"/>
  <c r="AX322" i="4"/>
  <c r="AM486" i="4"/>
  <c r="AN486" i="4" s="1"/>
  <c r="AX410" i="4"/>
  <c r="AY174" i="4"/>
  <c r="AX427" i="4"/>
  <c r="S160" i="4"/>
  <c r="AX162" i="4"/>
  <c r="AN310" i="4"/>
  <c r="AU241" i="4"/>
  <c r="AZ241" i="4" s="1"/>
  <c r="AT104" i="4"/>
  <c r="AR104" i="4"/>
  <c r="AY87" i="4"/>
  <c r="AZ151" i="4"/>
  <c r="P528" i="4"/>
  <c r="AZ549" i="4"/>
  <c r="S256" i="4"/>
  <c r="AZ547" i="4"/>
  <c r="P526" i="4"/>
  <c r="AZ496" i="4"/>
  <c r="T526" i="4"/>
  <c r="AY547" i="4"/>
  <c r="AZ343" i="4"/>
  <c r="AZ222" i="4"/>
  <c r="P226" i="4"/>
  <c r="AY92" i="4"/>
  <c r="AY102" i="4"/>
  <c r="AZ208" i="4"/>
  <c r="P223" i="4"/>
  <c r="AZ252" i="4"/>
  <c r="AZ328" i="4"/>
  <c r="AU67" i="4"/>
  <c r="AX286" i="4"/>
  <c r="AK137" i="4"/>
  <c r="AN137" i="4" s="1"/>
  <c r="AF442" i="4"/>
  <c r="AG442" i="4" s="1"/>
  <c r="AF168" i="4"/>
  <c r="AG168" i="4" s="1"/>
  <c r="AM246" i="4"/>
  <c r="AN246" i="4" s="1"/>
  <c r="AZ207" i="4"/>
  <c r="AT11" i="4"/>
  <c r="AR11" i="4"/>
  <c r="AZ212" i="4"/>
  <c r="AK135" i="4"/>
  <c r="AM135" i="4"/>
  <c r="AZ325" i="4"/>
  <c r="AD248" i="4"/>
  <c r="AG248" i="4" s="1"/>
  <c r="AN51" i="4"/>
  <c r="AT493" i="4"/>
  <c r="AU493" i="4" s="1"/>
  <c r="AZ199" i="4"/>
  <c r="AR18" i="4"/>
  <c r="AT18" i="4"/>
  <c r="AK13" i="4"/>
  <c r="AM13" i="4"/>
  <c r="AK170" i="4"/>
  <c r="AM170" i="4"/>
  <c r="AU13" i="4"/>
  <c r="AY229" i="4"/>
  <c r="AY548" i="4"/>
  <c r="P64" i="4"/>
  <c r="AZ60" i="4"/>
  <c r="AY219" i="4"/>
  <c r="AY18" i="4"/>
  <c r="AF18" i="4"/>
  <c r="AD18" i="4"/>
  <c r="AR21" i="4"/>
  <c r="AT21" i="4"/>
  <c r="AN470" i="4"/>
  <c r="AZ63" i="4"/>
  <c r="AZ489" i="4"/>
  <c r="AK233" i="4"/>
  <c r="AM233" i="4"/>
  <c r="AT356" i="4"/>
  <c r="AR356" i="4"/>
  <c r="AR302" i="4"/>
  <c r="AT302" i="4"/>
  <c r="AD293" i="4"/>
  <c r="AF293" i="4"/>
  <c r="AM260" i="4"/>
  <c r="AK260" i="4"/>
  <c r="AT110" i="4"/>
  <c r="AR110" i="4"/>
  <c r="AD431" i="4"/>
  <c r="AF431" i="4"/>
  <c r="AR441" i="4"/>
  <c r="AT441" i="4"/>
  <c r="AZ30" i="4"/>
  <c r="AD434" i="4"/>
  <c r="AF434" i="4"/>
  <c r="AR442" i="4"/>
  <c r="AT442" i="4"/>
  <c r="AK154" i="4"/>
  <c r="AM154" i="4"/>
  <c r="AK184" i="4"/>
  <c r="AM184" i="4"/>
  <c r="AT492" i="4"/>
  <c r="AR492" i="4"/>
  <c r="AT46" i="4"/>
  <c r="AR46" i="4"/>
  <c r="AF236" i="4"/>
  <c r="AD236" i="4"/>
  <c r="AF233" i="4"/>
  <c r="AD233" i="4"/>
  <c r="AK129" i="4"/>
  <c r="AM129" i="4"/>
  <c r="AM362" i="4"/>
  <c r="AK362" i="4"/>
  <c r="AY186" i="4"/>
  <c r="AG121" i="4"/>
  <c r="AR369" i="4"/>
  <c r="AT369" i="4"/>
  <c r="AD356" i="4"/>
  <c r="AF356" i="4"/>
  <c r="AR309" i="4"/>
  <c r="AT309" i="4"/>
  <c r="AK293" i="4"/>
  <c r="AM293" i="4"/>
  <c r="AM242" i="4"/>
  <c r="AK242" i="4"/>
  <c r="AM110" i="4"/>
  <c r="AK110" i="4"/>
  <c r="AM441" i="4"/>
  <c r="AK441" i="4"/>
  <c r="AU358" i="4"/>
  <c r="AM434" i="4"/>
  <c r="AK434" i="4"/>
  <c r="AD20" i="4"/>
  <c r="AF20" i="4"/>
  <c r="AD182" i="4"/>
  <c r="AF182" i="4"/>
  <c r="AT498" i="4"/>
  <c r="AR498" i="4"/>
  <c r="AR236" i="4"/>
  <c r="AT236" i="4"/>
  <c r="AT243" i="4"/>
  <c r="AR243" i="4"/>
  <c r="AK149" i="4"/>
  <c r="AM149" i="4"/>
  <c r="AM274" i="4"/>
  <c r="AK274" i="4"/>
  <c r="AZ192" i="4"/>
  <c r="AZ126" i="4"/>
  <c r="AK369" i="4"/>
  <c r="AM369" i="4"/>
  <c r="AM356" i="4"/>
  <c r="AK356" i="4"/>
  <c r="AD441" i="4"/>
  <c r="AF441" i="4"/>
  <c r="AK236" i="4"/>
  <c r="AM236" i="4"/>
  <c r="AU284" i="4"/>
  <c r="AT15" i="4"/>
  <c r="AU15" i="4" s="1"/>
  <c r="AK309" i="4"/>
  <c r="AM309" i="4"/>
  <c r="AM305" i="4"/>
  <c r="AK305" i="4"/>
  <c r="AF242" i="4"/>
  <c r="AD242" i="4"/>
  <c r="AK57" i="4"/>
  <c r="AM57" i="4"/>
  <c r="AD447" i="4"/>
  <c r="AF447" i="4"/>
  <c r="AY417" i="4"/>
  <c r="T348" i="4"/>
  <c r="AN80" i="4"/>
  <c r="AR446" i="4"/>
  <c r="AT446" i="4"/>
  <c r="AR20" i="4"/>
  <c r="AT20" i="4"/>
  <c r="AK182" i="4"/>
  <c r="AM182" i="4"/>
  <c r="AK498" i="4"/>
  <c r="AM498" i="4"/>
  <c r="AF210" i="4"/>
  <c r="AD210" i="4"/>
  <c r="AM243" i="4"/>
  <c r="AK243" i="4"/>
  <c r="AR274" i="4"/>
  <c r="AT274" i="4"/>
  <c r="AF101" i="4"/>
  <c r="AD101" i="4"/>
  <c r="AT214" i="4"/>
  <c r="AR214" i="4"/>
  <c r="AF46" i="4"/>
  <c r="AD46" i="4"/>
  <c r="AZ64" i="4"/>
  <c r="AF482" i="4"/>
  <c r="AD482" i="4"/>
  <c r="AT300" i="4"/>
  <c r="AR300" i="4"/>
  <c r="AF305" i="4"/>
  <c r="AD305" i="4"/>
  <c r="AD57" i="4"/>
  <c r="AF57" i="4"/>
  <c r="AM446" i="4"/>
  <c r="AK446" i="4"/>
  <c r="AT10" i="4"/>
  <c r="AR10" i="4"/>
  <c r="AD16" i="4"/>
  <c r="AF16" i="4"/>
  <c r="AF298" i="4"/>
  <c r="AD298" i="4"/>
  <c r="AR210" i="4"/>
  <c r="AT210" i="4"/>
  <c r="AM231" i="4"/>
  <c r="AK231" i="4"/>
  <c r="AR246" i="4"/>
  <c r="AT246" i="4"/>
  <c r="AD243" i="4"/>
  <c r="AF243" i="4"/>
  <c r="AD374" i="4"/>
  <c r="AF374" i="4"/>
  <c r="AZ402" i="4"/>
  <c r="AY144" i="4"/>
  <c r="AT101" i="4"/>
  <c r="AR101" i="4"/>
  <c r="AF260" i="4"/>
  <c r="AD260" i="4"/>
  <c r="AK442" i="4"/>
  <c r="AM442" i="4"/>
  <c r="AR482" i="4"/>
  <c r="AT482" i="4"/>
  <c r="AF300" i="4"/>
  <c r="AD300" i="4"/>
  <c r="AR305" i="4"/>
  <c r="AT305" i="4"/>
  <c r="AR248" i="4"/>
  <c r="AT248" i="4"/>
  <c r="AT443" i="4"/>
  <c r="AR443" i="4"/>
  <c r="AM447" i="4"/>
  <c r="AK447" i="4"/>
  <c r="AF446" i="4"/>
  <c r="AD446" i="4"/>
  <c r="AR168" i="4"/>
  <c r="AT168" i="4"/>
  <c r="AD14" i="4"/>
  <c r="AF14" i="4"/>
  <c r="AD10" i="4"/>
  <c r="AF10" i="4"/>
  <c r="AT16" i="4"/>
  <c r="AR16" i="4"/>
  <c r="AT298" i="4"/>
  <c r="AR298" i="4"/>
  <c r="AK210" i="4"/>
  <c r="AM210" i="4"/>
  <c r="AD231" i="4"/>
  <c r="AF231" i="4"/>
  <c r="AF246" i="4"/>
  <c r="AD246" i="4"/>
  <c r="AR196" i="4"/>
  <c r="AT196" i="4"/>
  <c r="AT374" i="4"/>
  <c r="AR374" i="4"/>
  <c r="AU149" i="4"/>
  <c r="AN302" i="4"/>
  <c r="AK101" i="4"/>
  <c r="AM101" i="4"/>
  <c r="AM214" i="4"/>
  <c r="AK214" i="4"/>
  <c r="AF110" i="4"/>
  <c r="AD110" i="4"/>
  <c r="AD307" i="4"/>
  <c r="AF307" i="4"/>
  <c r="AM300" i="4"/>
  <c r="AK300" i="4"/>
  <c r="AM297" i="4"/>
  <c r="AK297" i="4"/>
  <c r="AU352" i="4"/>
  <c r="AT234" i="4"/>
  <c r="AR234" i="4"/>
  <c r="AK248" i="4"/>
  <c r="AM248" i="4"/>
  <c r="AT438" i="4"/>
  <c r="AR438" i="4"/>
  <c r="AD443" i="4"/>
  <c r="AF443" i="4"/>
  <c r="AF79" i="4"/>
  <c r="AD79" i="4"/>
  <c r="AM444" i="4"/>
  <c r="AK444" i="4"/>
  <c r="AM168" i="4"/>
  <c r="AK168" i="4"/>
  <c r="AK10" i="4"/>
  <c r="AM10" i="4"/>
  <c r="AM16" i="4"/>
  <c r="AK16" i="4"/>
  <c r="AM298" i="4"/>
  <c r="AK298" i="4"/>
  <c r="AT231" i="4"/>
  <c r="AR231" i="4"/>
  <c r="AF196" i="4"/>
  <c r="AD196" i="4"/>
  <c r="T128" i="4"/>
  <c r="AY142" i="4"/>
  <c r="AF213" i="4"/>
  <c r="AD213" i="4"/>
  <c r="AD97" i="4"/>
  <c r="AF97" i="4"/>
  <c r="AD309" i="4"/>
  <c r="AF309" i="4"/>
  <c r="AM431" i="4"/>
  <c r="AK431" i="4"/>
  <c r="AK492" i="4"/>
  <c r="AM492" i="4"/>
  <c r="AZ347" i="4"/>
  <c r="AY136" i="4"/>
  <c r="AM307" i="4"/>
  <c r="AK307" i="4"/>
  <c r="AF297" i="4"/>
  <c r="AD297" i="4"/>
  <c r="AD234" i="4"/>
  <c r="AF234" i="4"/>
  <c r="AY63" i="4"/>
  <c r="AF350" i="4"/>
  <c r="AD350" i="4"/>
  <c r="AF438" i="4"/>
  <c r="AD438" i="4"/>
  <c r="AK443" i="4"/>
  <c r="AM443" i="4"/>
  <c r="AR79" i="4"/>
  <c r="AT79" i="4"/>
  <c r="AT444" i="4"/>
  <c r="AR444" i="4"/>
  <c r="AT12" i="4"/>
  <c r="AR12" i="4"/>
  <c r="AF19" i="4"/>
  <c r="AD19" i="4"/>
  <c r="AF51" i="4"/>
  <c r="AD51" i="4"/>
  <c r="AK196" i="4"/>
  <c r="AM196" i="4"/>
  <c r="AK371" i="4"/>
  <c r="AM371" i="4"/>
  <c r="AG477" i="4"/>
  <c r="AN395" i="4"/>
  <c r="AN374" i="4"/>
  <c r="AT213" i="4"/>
  <c r="AR213" i="4"/>
  <c r="AR97" i="4"/>
  <c r="AT97" i="4"/>
  <c r="AR182" i="4"/>
  <c r="AT182" i="4"/>
  <c r="AF274" i="4"/>
  <c r="AD274" i="4"/>
  <c r="AY171" i="4"/>
  <c r="AR307" i="4"/>
  <c r="AT307" i="4"/>
  <c r="AK304" i="4"/>
  <c r="AM304" i="4"/>
  <c r="AM234" i="4"/>
  <c r="AK234" i="4"/>
  <c r="AT350" i="4"/>
  <c r="AR350" i="4"/>
  <c r="AM438" i="4"/>
  <c r="AK438" i="4"/>
  <c r="AR435" i="4"/>
  <c r="AT435" i="4"/>
  <c r="AM19" i="4"/>
  <c r="AK19" i="4"/>
  <c r="AK299" i="4"/>
  <c r="AM299" i="4"/>
  <c r="AT51" i="4"/>
  <c r="AR51" i="4"/>
  <c r="AK258" i="4"/>
  <c r="AM258" i="4"/>
  <c r="AM141" i="4"/>
  <c r="AK141" i="4"/>
  <c r="AT371" i="4"/>
  <c r="AR371" i="4"/>
  <c r="AK213" i="4"/>
  <c r="AM213" i="4"/>
  <c r="AK97" i="4"/>
  <c r="AM97" i="4"/>
  <c r="AY460" i="4"/>
  <c r="AG348" i="4"/>
  <c r="AY78" i="4"/>
  <c r="AZ494" i="4"/>
  <c r="AT303" i="4"/>
  <c r="AR303" i="4"/>
  <c r="AM350" i="4"/>
  <c r="AK350" i="4"/>
  <c r="AK119" i="4"/>
  <c r="AM119" i="4"/>
  <c r="AY9" i="4"/>
  <c r="AK435" i="4"/>
  <c r="AM435" i="4"/>
  <c r="AK12" i="4"/>
  <c r="AM12" i="4"/>
  <c r="AR19" i="4"/>
  <c r="AT19" i="4"/>
  <c r="AF259" i="4"/>
  <c r="AD259" i="4"/>
  <c r="AR53" i="4"/>
  <c r="AT53" i="4"/>
  <c r="AT258" i="4"/>
  <c r="AR258" i="4"/>
  <c r="AD141" i="4"/>
  <c r="AF141" i="4"/>
  <c r="AK358" i="4"/>
  <c r="AM358" i="4"/>
  <c r="AY221" i="4"/>
  <c r="AG173" i="4"/>
  <c r="AF364" i="4"/>
  <c r="AD364" i="4"/>
  <c r="AT359" i="4"/>
  <c r="AR359" i="4"/>
  <c r="AR293" i="4"/>
  <c r="AT293" i="4"/>
  <c r="AR434" i="4"/>
  <c r="AT434" i="4"/>
  <c r="AX160" i="4"/>
  <c r="AX327" i="4"/>
  <c r="AK497" i="4"/>
  <c r="AM497" i="4"/>
  <c r="AR312" i="4"/>
  <c r="AT312" i="4"/>
  <c r="AF303" i="4"/>
  <c r="AD303" i="4"/>
  <c r="AD253" i="4"/>
  <c r="AF253" i="4"/>
  <c r="AM48" i="4"/>
  <c r="AK48" i="4"/>
  <c r="AF119" i="4"/>
  <c r="AD119" i="4"/>
  <c r="AR436" i="4"/>
  <c r="AT436" i="4"/>
  <c r="AD137" i="4"/>
  <c r="AF137" i="4"/>
  <c r="AF154" i="4"/>
  <c r="AD154" i="4"/>
  <c r="AD184" i="4"/>
  <c r="AF184" i="4"/>
  <c r="AR296" i="4"/>
  <c r="AT296" i="4"/>
  <c r="AK259" i="4"/>
  <c r="AM259" i="4"/>
  <c r="AM53" i="4"/>
  <c r="AK53" i="4"/>
  <c r="AD129" i="4"/>
  <c r="AF129" i="4"/>
  <c r="AF358" i="4"/>
  <c r="AD358" i="4"/>
  <c r="AZ411" i="4"/>
  <c r="AX5" i="4"/>
  <c r="AZ132" i="4"/>
  <c r="AK364" i="4"/>
  <c r="AM364" i="4"/>
  <c r="AZ453" i="4"/>
  <c r="AK20" i="4"/>
  <c r="AM20" i="4"/>
  <c r="AF149" i="4"/>
  <c r="AD149" i="4"/>
  <c r="AD369" i="4"/>
  <c r="AF369" i="4"/>
  <c r="AF302" i="4"/>
  <c r="AD302" i="4"/>
  <c r="AM303" i="4"/>
  <c r="AK303" i="4"/>
  <c r="AT260" i="4"/>
  <c r="AR260" i="4"/>
  <c r="AT253" i="4"/>
  <c r="AR253" i="4"/>
  <c r="AT119" i="4"/>
  <c r="AR119" i="4"/>
  <c r="AK436" i="4"/>
  <c r="AM436" i="4"/>
  <c r="AX30" i="4"/>
  <c r="AR154" i="4"/>
  <c r="AT154" i="4"/>
  <c r="AT184" i="4"/>
  <c r="AR184" i="4"/>
  <c r="AK296" i="4"/>
  <c r="AM296" i="4"/>
  <c r="AK46" i="4"/>
  <c r="AM46" i="4"/>
  <c r="AD53" i="4"/>
  <c r="AF53" i="4"/>
  <c r="AR233" i="4"/>
  <c r="AT233" i="4"/>
  <c r="AT129" i="4"/>
  <c r="AR129" i="4"/>
  <c r="AD362" i="4"/>
  <c r="AF362" i="4"/>
  <c r="AU297" i="4"/>
  <c r="AR364" i="4"/>
  <c r="AT364" i="4"/>
  <c r="AM359" i="4"/>
  <c r="AK359" i="4"/>
  <c r="AX291" i="4"/>
  <c r="AZ290" i="4"/>
  <c r="AF294" i="4"/>
  <c r="AD294" i="4"/>
  <c r="AU294" i="4"/>
  <c r="AX492" i="4"/>
  <c r="AX486" i="4"/>
  <c r="AX483" i="4"/>
  <c r="S671" i="4"/>
  <c r="AY161" i="4"/>
  <c r="AY74" i="4"/>
  <c r="S669" i="4"/>
  <c r="AU398" i="4"/>
  <c r="AG308" i="4"/>
  <c r="AX426" i="4"/>
  <c r="AX444" i="4"/>
  <c r="AX235" i="4"/>
  <c r="AU259" i="4"/>
  <c r="AU499" i="4"/>
  <c r="AG405" i="4"/>
  <c r="AX262" i="4"/>
  <c r="AT2" i="4"/>
  <c r="AR2" i="4"/>
  <c r="AF203" i="4"/>
  <c r="AD203" i="4"/>
  <c r="AM543" i="4"/>
  <c r="AK543" i="4"/>
  <c r="AK264" i="4"/>
  <c r="AM264" i="4"/>
  <c r="AK58" i="4"/>
  <c r="AM58" i="4"/>
  <c r="AT257" i="4"/>
  <c r="AR257" i="4"/>
  <c r="AD472" i="4"/>
  <c r="AF472" i="4"/>
  <c r="AT285" i="4"/>
  <c r="AR285" i="4"/>
  <c r="AT99" i="4"/>
  <c r="AR99" i="4"/>
  <c r="AM2" i="4"/>
  <c r="AK2" i="4"/>
  <c r="AR203" i="4"/>
  <c r="AT203" i="4"/>
  <c r="AT270" i="4"/>
  <c r="AR270" i="4"/>
  <c r="AR545" i="4"/>
  <c r="AT545" i="4"/>
  <c r="AT543" i="4"/>
  <c r="AR543" i="4"/>
  <c r="AT551" i="4"/>
  <c r="AR551" i="4"/>
  <c r="AD82" i="4"/>
  <c r="AF82" i="4"/>
  <c r="AT62" i="4"/>
  <c r="AR62" i="4"/>
  <c r="AF58" i="4"/>
  <c r="AD58" i="4"/>
  <c r="AD4" i="4"/>
  <c r="AF4" i="4"/>
  <c r="AD6" i="4"/>
  <c r="AF6" i="4"/>
  <c r="AX502" i="4"/>
  <c r="AR505" i="4"/>
  <c r="AT505" i="4"/>
  <c r="AF500" i="4"/>
  <c r="AD500" i="4"/>
  <c r="AD507" i="4"/>
  <c r="AF507" i="4"/>
  <c r="AR501" i="4"/>
  <c r="AT501" i="4"/>
  <c r="AT250" i="4"/>
  <c r="AR250" i="4"/>
  <c r="AF257" i="4"/>
  <c r="AD257" i="4"/>
  <c r="AM399" i="4"/>
  <c r="AK399" i="4"/>
  <c r="AD478" i="4"/>
  <c r="AF478" i="4"/>
  <c r="AF480" i="4"/>
  <c r="AD480" i="4"/>
  <c r="AR397" i="4"/>
  <c r="AT397" i="4"/>
  <c r="AD273" i="4"/>
  <c r="AF273" i="4"/>
  <c r="AK285" i="4"/>
  <c r="AM285" i="4"/>
  <c r="AD201" i="4"/>
  <c r="AF201" i="4"/>
  <c r="AF370" i="4"/>
  <c r="AD370" i="4"/>
  <c r="AF96" i="4"/>
  <c r="AD96" i="4"/>
  <c r="AK99" i="4"/>
  <c r="AM99" i="4"/>
  <c r="AM195" i="4"/>
  <c r="AK195" i="4"/>
  <c r="AX336" i="4"/>
  <c r="AZ120" i="4"/>
  <c r="AT6" i="4"/>
  <c r="AR6" i="4"/>
  <c r="AD505" i="4"/>
  <c r="AF505" i="4"/>
  <c r="AM425" i="4"/>
  <c r="AK425" i="4"/>
  <c r="AR491" i="4"/>
  <c r="AT491" i="4"/>
  <c r="AF240" i="4"/>
  <c r="AD240" i="4"/>
  <c r="AR480" i="4"/>
  <c r="AT480" i="4"/>
  <c r="AM273" i="4"/>
  <c r="AK273" i="4"/>
  <c r="AM96" i="4"/>
  <c r="AK96" i="4"/>
  <c r="AR195" i="4"/>
  <c r="AT195" i="4"/>
  <c r="AU484" i="4"/>
  <c r="P671" i="4"/>
  <c r="AF250" i="4"/>
  <c r="AD250" i="4"/>
  <c r="AM552" i="4"/>
  <c r="AK552" i="4"/>
  <c r="AD545" i="4"/>
  <c r="AF545" i="4"/>
  <c r="AF543" i="4"/>
  <c r="AD543" i="4"/>
  <c r="AM551" i="4"/>
  <c r="AK551" i="4"/>
  <c r="AD264" i="4"/>
  <c r="AF264" i="4"/>
  <c r="AK82" i="4"/>
  <c r="AM82" i="4"/>
  <c r="AF62" i="4"/>
  <c r="AD62" i="4"/>
  <c r="AT58" i="4"/>
  <c r="AR58" i="4"/>
  <c r="AM4" i="4"/>
  <c r="AK4" i="4"/>
  <c r="AK6" i="4"/>
  <c r="AM6" i="4"/>
  <c r="AF425" i="4"/>
  <c r="AD425" i="4"/>
  <c r="AT500" i="4"/>
  <c r="AR500" i="4"/>
  <c r="AK491" i="4"/>
  <c r="AM491" i="4"/>
  <c r="AM501" i="4"/>
  <c r="AK501" i="4"/>
  <c r="AG239" i="4"/>
  <c r="AK240" i="4"/>
  <c r="AM240" i="4"/>
  <c r="AM257" i="4"/>
  <c r="AK257" i="4"/>
  <c r="AR472" i="4"/>
  <c r="AT472" i="4"/>
  <c r="AR478" i="4"/>
  <c r="AT478" i="4"/>
  <c r="AK480" i="4"/>
  <c r="AM480" i="4"/>
  <c r="AF270" i="4"/>
  <c r="AD270" i="4"/>
  <c r="AR273" i="4"/>
  <c r="AT273" i="4"/>
  <c r="AR201" i="4"/>
  <c r="AT201" i="4"/>
  <c r="AK370" i="4"/>
  <c r="AM370" i="4"/>
  <c r="AN107" i="4"/>
  <c r="AR96" i="4"/>
  <c r="AT96" i="4"/>
  <c r="AT552" i="4"/>
  <c r="AR552" i="4"/>
  <c r="AR507" i="4"/>
  <c r="AT507" i="4"/>
  <c r="AM250" i="4"/>
  <c r="AK250" i="4"/>
  <c r="AR399" i="4"/>
  <c r="AT399" i="4"/>
  <c r="AK397" i="4"/>
  <c r="AM397" i="4"/>
  <c r="AT370" i="4"/>
  <c r="AR370" i="4"/>
  <c r="AF551" i="4"/>
  <c r="AD551" i="4"/>
  <c r="AK545" i="4"/>
  <c r="AM545" i="4"/>
  <c r="AF552" i="4"/>
  <c r="AD552" i="4"/>
  <c r="AN52" i="4"/>
  <c r="AT264" i="4"/>
  <c r="AR264" i="4"/>
  <c r="AR82" i="4"/>
  <c r="AT82" i="4"/>
  <c r="AK62" i="4"/>
  <c r="AM62" i="4"/>
  <c r="AR4" i="4"/>
  <c r="AT4" i="4"/>
  <c r="AK505" i="4"/>
  <c r="AM505" i="4"/>
  <c r="AR425" i="4"/>
  <c r="AT425" i="4"/>
  <c r="AK500" i="4"/>
  <c r="AM500" i="4"/>
  <c r="AM507" i="4"/>
  <c r="AK507" i="4"/>
  <c r="AD491" i="4"/>
  <c r="AF491" i="4"/>
  <c r="AD501" i="4"/>
  <c r="AF501" i="4"/>
  <c r="AT240" i="4"/>
  <c r="AR240" i="4"/>
  <c r="AD399" i="4"/>
  <c r="AF399" i="4"/>
  <c r="AM472" i="4"/>
  <c r="AK472" i="4"/>
  <c r="AK478" i="4"/>
  <c r="AM478" i="4"/>
  <c r="AF397" i="4"/>
  <c r="AD397" i="4"/>
  <c r="AK270" i="4"/>
  <c r="AM270" i="4"/>
  <c r="AF285" i="4"/>
  <c r="AD285" i="4"/>
  <c r="AM201" i="4"/>
  <c r="AK201" i="4"/>
  <c r="AD99" i="4"/>
  <c r="AF99" i="4"/>
  <c r="AD195" i="4"/>
  <c r="AF195" i="4"/>
  <c r="AX314" i="4"/>
  <c r="P340" i="4"/>
  <c r="AY185" i="4"/>
  <c r="P239" i="4" l="1"/>
  <c r="O59" i="4"/>
  <c r="O61" i="4"/>
  <c r="U61" i="4" s="1"/>
  <c r="S555" i="4"/>
  <c r="O125" i="4"/>
  <c r="U125" i="4" s="1"/>
  <c r="N128" i="4"/>
  <c r="Q128" i="4" s="1"/>
  <c r="P497" i="4"/>
  <c r="S100" i="4"/>
  <c r="O222" i="4"/>
  <c r="R222" i="4" s="1"/>
  <c r="O555" i="4"/>
  <c r="T126" i="4"/>
  <c r="T61" i="4"/>
  <c r="T90" i="4"/>
  <c r="O239" i="4"/>
  <c r="U239" i="4" s="1"/>
  <c r="N13" i="4"/>
  <c r="O544" i="4"/>
  <c r="U544" i="4" s="1"/>
  <c r="T736" i="4"/>
  <c r="O736" i="4"/>
  <c r="AZ111" i="4"/>
  <c r="P111" i="4"/>
  <c r="O246" i="4"/>
  <c r="O131" i="4"/>
  <c r="U131" i="4" s="1"/>
  <c r="T216" i="4"/>
  <c r="S282" i="4"/>
  <c r="O126" i="4"/>
  <c r="S738" i="4"/>
  <c r="N738" i="4"/>
  <c r="Q738" i="4" s="1"/>
  <c r="O105" i="4"/>
  <c r="AY549" i="4"/>
  <c r="O549" i="4"/>
  <c r="T549" i="4"/>
  <c r="S8" i="4"/>
  <c r="N8" i="4"/>
  <c r="Q8" i="4" s="1"/>
  <c r="N66" i="4"/>
  <c r="Q66" i="4" s="1"/>
  <c r="S544" i="4"/>
  <c r="T235" i="4"/>
  <c r="T30" i="4"/>
  <c r="P555" i="4"/>
  <c r="N271" i="4"/>
  <c r="Q271" i="4" s="1"/>
  <c r="O132" i="4"/>
  <c r="O117" i="4"/>
  <c r="U117" i="4" s="1"/>
  <c r="O30" i="4"/>
  <c r="R30" i="4" s="1"/>
  <c r="N737" i="4"/>
  <c r="Q737" i="4" s="1"/>
  <c r="R738" i="4"/>
  <c r="U738" i="4"/>
  <c r="P271" i="4"/>
  <c r="P131" i="4"/>
  <c r="N239" i="4"/>
  <c r="Q239" i="4" s="1"/>
  <c r="S737" i="4"/>
  <c r="S726" i="4"/>
  <c r="N736" i="4"/>
  <c r="Q736" i="4" s="1"/>
  <c r="S736" i="4"/>
  <c r="N726" i="4"/>
  <c r="Q726" i="4" s="1"/>
  <c r="S3" i="4"/>
  <c r="AZ504" i="4"/>
  <c r="P317" i="4"/>
  <c r="S729" i="4"/>
  <c r="S48" i="4"/>
  <c r="N48" i="4"/>
  <c r="Q48" i="4" s="1"/>
  <c r="P117" i="4"/>
  <c r="P289" i="4"/>
  <c r="N130" i="4"/>
  <c r="Q130" i="4" s="1"/>
  <c r="O261" i="4"/>
  <c r="U261" i="4" s="1"/>
  <c r="AX737" i="4"/>
  <c r="P130" i="4"/>
  <c r="N462" i="4"/>
  <c r="Q462" i="4" s="1"/>
  <c r="P63" i="4"/>
  <c r="N299" i="4"/>
  <c r="N470" i="4"/>
  <c r="Q470" i="4" s="1"/>
  <c r="N354" i="4"/>
  <c r="Q354" i="4" s="1"/>
  <c r="S194" i="4"/>
  <c r="O335" i="4"/>
  <c r="R335" i="4" s="1"/>
  <c r="R726" i="4"/>
  <c r="U726" i="4"/>
  <c r="S739" i="4"/>
  <c r="N739" i="4"/>
  <c r="Q739" i="4" s="1"/>
  <c r="U739" i="4"/>
  <c r="R739" i="4"/>
  <c r="T729" i="4"/>
  <c r="O729" i="4"/>
  <c r="O468" i="4"/>
  <c r="N136" i="4"/>
  <c r="Q136" i="4" s="1"/>
  <c r="P468" i="4"/>
  <c r="O262" i="4"/>
  <c r="AY60" i="4"/>
  <c r="O499" i="4"/>
  <c r="R499" i="4" s="1"/>
  <c r="O289" i="4"/>
  <c r="R289" i="4" s="1"/>
  <c r="U740" i="4"/>
  <c r="R740" i="4"/>
  <c r="T127" i="4"/>
  <c r="AZ135" i="4"/>
  <c r="P153" i="4"/>
  <c r="O415" i="4"/>
  <c r="N127" i="4"/>
  <c r="Q127" i="4" s="1"/>
  <c r="T563" i="4"/>
  <c r="O563" i="4"/>
  <c r="P561" i="4"/>
  <c r="N265" i="4"/>
  <c r="Q265" i="4" s="1"/>
  <c r="S127" i="4"/>
  <c r="N289" i="4"/>
  <c r="N340" i="4"/>
  <c r="Q340" i="4" s="1"/>
  <c r="O127" i="4"/>
  <c r="R127" i="4" s="1"/>
  <c r="O136" i="4"/>
  <c r="R136" i="4" s="1"/>
  <c r="T499" i="4"/>
  <c r="P138" i="4"/>
  <c r="S563" i="4"/>
  <c r="N563" i="4"/>
  <c r="Q563" i="4" s="1"/>
  <c r="T183" i="4"/>
  <c r="P565" i="4"/>
  <c r="P563" i="4"/>
  <c r="P261" i="4"/>
  <c r="S731" i="4"/>
  <c r="N731" i="4"/>
  <c r="Q731" i="4" s="1"/>
  <c r="O737" i="4"/>
  <c r="T737" i="4"/>
  <c r="N329" i="4"/>
  <c r="Q329" i="4" s="1"/>
  <c r="AY283" i="4"/>
  <c r="T136" i="4"/>
  <c r="N544" i="4"/>
  <c r="Q544" i="4" s="1"/>
  <c r="U731" i="4"/>
  <c r="R731" i="4"/>
  <c r="N453" i="4"/>
  <c r="S261" i="4"/>
  <c r="P282" i="4"/>
  <c r="S389" i="4"/>
  <c r="N261" i="4"/>
  <c r="Q261" i="4" s="1"/>
  <c r="R730" i="4"/>
  <c r="U730" i="4"/>
  <c r="N61" i="4"/>
  <c r="Q61" i="4" s="1"/>
  <c r="N258" i="4"/>
  <c r="AY338" i="4"/>
  <c r="S61" i="4"/>
  <c r="AX738" i="4"/>
  <c r="S226" i="4"/>
  <c r="AY324" i="4"/>
  <c r="O333" i="4"/>
  <c r="T333" i="4"/>
  <c r="AZ14" i="4"/>
  <c r="P33" i="4"/>
  <c r="O314" i="4"/>
  <c r="N135" i="4"/>
  <c r="Q135" i="4" s="1"/>
  <c r="O669" i="4"/>
  <c r="T516" i="4"/>
  <c r="O516" i="4"/>
  <c r="S115" i="4"/>
  <c r="N115" i="4"/>
  <c r="Q115" i="4" s="1"/>
  <c r="N262" i="4"/>
  <c r="Q262" i="4" s="1"/>
  <c r="N143" i="4"/>
  <c r="Q143" i="4" s="1"/>
  <c r="O212" i="4"/>
  <c r="R212" i="4" s="1"/>
  <c r="O229" i="4"/>
  <c r="T229" i="4"/>
  <c r="AZ487" i="4"/>
  <c r="N547" i="4"/>
  <c r="Q547" i="4" s="1"/>
  <c r="S547" i="4"/>
  <c r="AX559" i="4"/>
  <c r="N569" i="4"/>
  <c r="Q569" i="4" s="1"/>
  <c r="S569" i="4"/>
  <c r="O79" i="4"/>
  <c r="U79" i="4" s="1"/>
  <c r="N191" i="4"/>
  <c r="Q191" i="4" s="1"/>
  <c r="O673" i="4"/>
  <c r="T512" i="4"/>
  <c r="O512" i="4"/>
  <c r="N235" i="4"/>
  <c r="Q235" i="4" s="1"/>
  <c r="P77" i="4"/>
  <c r="N314" i="4"/>
  <c r="Q314" i="4" s="1"/>
  <c r="U114" i="4"/>
  <c r="R114" i="4"/>
  <c r="O561" i="4"/>
  <c r="T561" i="4"/>
  <c r="AX554" i="4"/>
  <c r="N567" i="4"/>
  <c r="Q567" i="4" s="1"/>
  <c r="S567" i="4"/>
  <c r="N209" i="4"/>
  <c r="Q209" i="4" s="1"/>
  <c r="U569" i="4"/>
  <c r="R569" i="4"/>
  <c r="R548" i="4"/>
  <c r="U548" i="4"/>
  <c r="S315" i="4"/>
  <c r="O87" i="4"/>
  <c r="R87" i="4" s="1"/>
  <c r="P115" i="4"/>
  <c r="N527" i="4"/>
  <c r="Q527" i="4" s="1"/>
  <c r="S556" i="4"/>
  <c r="N556" i="4"/>
  <c r="Q556" i="4" s="1"/>
  <c r="O534" i="4"/>
  <c r="U534" i="4" s="1"/>
  <c r="O547" i="4"/>
  <c r="T547" i="4"/>
  <c r="O533" i="4"/>
  <c r="R533" i="4" s="1"/>
  <c r="O567" i="4"/>
  <c r="T567" i="4"/>
  <c r="N523" i="4"/>
  <c r="Q523" i="4" s="1"/>
  <c r="S561" i="4"/>
  <c r="N561" i="4"/>
  <c r="Q561" i="4" s="1"/>
  <c r="T175" i="4"/>
  <c r="O80" i="4"/>
  <c r="S518" i="4"/>
  <c r="N518" i="4"/>
  <c r="Q518" i="4" s="1"/>
  <c r="N88" i="4"/>
  <c r="T163" i="4"/>
  <c r="N220" i="4"/>
  <c r="Q220" i="4" s="1"/>
  <c r="P299" i="4"/>
  <c r="P669" i="4"/>
  <c r="P516" i="4"/>
  <c r="N317" i="4"/>
  <c r="Q317" i="4" s="1"/>
  <c r="O671" i="4"/>
  <c r="R671" i="4" s="1"/>
  <c r="U556" i="4"/>
  <c r="R556" i="4"/>
  <c r="R555" i="4"/>
  <c r="U555" i="4"/>
  <c r="O216" i="4"/>
  <c r="O525" i="4"/>
  <c r="O565" i="4"/>
  <c r="T565" i="4"/>
  <c r="O267" i="4"/>
  <c r="U267" i="4" s="1"/>
  <c r="O235" i="4"/>
  <c r="O77" i="4"/>
  <c r="U77" i="4" s="1"/>
  <c r="P126" i="4"/>
  <c r="AZ493" i="4"/>
  <c r="N673" i="4"/>
  <c r="Q673" i="4" s="1"/>
  <c r="N512" i="4"/>
  <c r="Q512" i="4" s="1"/>
  <c r="S512" i="4"/>
  <c r="N34" i="4"/>
  <c r="Q34" i="4" s="1"/>
  <c r="S34" i="4"/>
  <c r="N142" i="4"/>
  <c r="Q142" i="4" s="1"/>
  <c r="AZ508" i="4"/>
  <c r="P515" i="4"/>
  <c r="S165" i="4"/>
  <c r="T115" i="4"/>
  <c r="O115" i="4"/>
  <c r="N222" i="4"/>
  <c r="Q222" i="4" s="1"/>
  <c r="N666" i="4"/>
  <c r="Q666" i="4" s="1"/>
  <c r="S497" i="4"/>
  <c r="N497" i="4"/>
  <c r="Q497" i="4" s="1"/>
  <c r="N138" i="4"/>
  <c r="Q138" i="4" s="1"/>
  <c r="N671" i="4"/>
  <c r="Q671" i="4" s="1"/>
  <c r="O263" i="4"/>
  <c r="U263" i="4" s="1"/>
  <c r="P47" i="4"/>
  <c r="N282" i="4"/>
  <c r="Q282" i="4" s="1"/>
  <c r="N161" i="4"/>
  <c r="Q161" i="4" s="1"/>
  <c r="N212" i="4"/>
  <c r="Q212" i="4" s="1"/>
  <c r="O146" i="4"/>
  <c r="N113" i="4"/>
  <c r="Q113" i="4" s="1"/>
  <c r="S113" i="4"/>
  <c r="AZ15" i="4"/>
  <c r="P34" i="4"/>
  <c r="T34" i="4"/>
  <c r="O34" i="4"/>
  <c r="O310" i="4"/>
  <c r="O180" i="4"/>
  <c r="N219" i="4"/>
  <c r="Q219" i="4" s="1"/>
  <c r="O315" i="4"/>
  <c r="R315" i="4" s="1"/>
  <c r="O36" i="4"/>
  <c r="T36" i="4"/>
  <c r="N336" i="4"/>
  <c r="Q336" i="4" s="1"/>
  <c r="N83" i="4"/>
  <c r="Q83" i="4" s="1"/>
  <c r="O266" i="4"/>
  <c r="N165" i="4"/>
  <c r="Q165" i="4" s="1"/>
  <c r="O342" i="4"/>
  <c r="AZ554" i="4"/>
  <c r="P567" i="4"/>
  <c r="O666" i="4"/>
  <c r="N455" i="4"/>
  <c r="N247" i="4"/>
  <c r="AZ550" i="4"/>
  <c r="P550" i="4"/>
  <c r="N529" i="4"/>
  <c r="Q529" i="4" s="1"/>
  <c r="N550" i="4"/>
  <c r="Q550" i="4" s="1"/>
  <c r="S550" i="4"/>
  <c r="P70" i="4"/>
  <c r="AZ55" i="4"/>
  <c r="P48" i="4"/>
  <c r="R550" i="4"/>
  <c r="U550" i="4"/>
  <c r="N218" i="4"/>
  <c r="Q218" i="4" s="1"/>
  <c r="O389" i="4"/>
  <c r="O340" i="4"/>
  <c r="AZ102" i="4"/>
  <c r="P114" i="4"/>
  <c r="N112" i="4"/>
  <c r="Q112" i="4" s="1"/>
  <c r="S112" i="4"/>
  <c r="T77" i="4"/>
  <c r="P60" i="4"/>
  <c r="T33" i="4"/>
  <c r="O33" i="4"/>
  <c r="S336" i="4"/>
  <c r="AZ497" i="4"/>
  <c r="AZ488" i="4"/>
  <c r="O112" i="4"/>
  <c r="T112" i="4"/>
  <c r="AY232" i="4"/>
  <c r="S565" i="4"/>
  <c r="N565" i="4"/>
  <c r="Q565" i="4" s="1"/>
  <c r="N532" i="4"/>
  <c r="Q532" i="4" s="1"/>
  <c r="S548" i="4"/>
  <c r="N548" i="4"/>
  <c r="Q548" i="4" s="1"/>
  <c r="N200" i="4"/>
  <c r="Q200" i="4" s="1"/>
  <c r="N78" i="4"/>
  <c r="Q78" i="4" s="1"/>
  <c r="S333" i="4"/>
  <c r="O351" i="4"/>
  <c r="AZ216" i="4"/>
  <c r="O394" i="4"/>
  <c r="O317" i="4"/>
  <c r="U317" i="4" s="1"/>
  <c r="N132" i="4"/>
  <c r="Q132" i="4" s="1"/>
  <c r="T28" i="4"/>
  <c r="O28" i="4"/>
  <c r="S499" i="4"/>
  <c r="N499" i="4"/>
  <c r="Q499" i="4" s="1"/>
  <c r="AY125" i="4"/>
  <c r="T226" i="4"/>
  <c r="AY222" i="4"/>
  <c r="AY314" i="4"/>
  <c r="P390" i="4"/>
  <c r="AY193" i="4"/>
  <c r="P128" i="4"/>
  <c r="T223" i="4"/>
  <c r="AX266" i="4"/>
  <c r="AX222" i="4"/>
  <c r="O223" i="4"/>
  <c r="U223" i="4" s="1"/>
  <c r="P235" i="4"/>
  <c r="AZ452" i="4"/>
  <c r="AX338" i="4"/>
  <c r="U222" i="4"/>
  <c r="O175" i="4"/>
  <c r="U175" i="4" s="1"/>
  <c r="AY252" i="4"/>
  <c r="AY239" i="4"/>
  <c r="P61" i="4"/>
  <c r="N389" i="4"/>
  <c r="Q389" i="4" s="1"/>
  <c r="T222" i="4"/>
  <c r="AY294" i="4"/>
  <c r="AY75" i="4"/>
  <c r="AX142" i="4"/>
  <c r="AZ78" i="4"/>
  <c r="P415" i="4"/>
  <c r="AX317" i="4"/>
  <c r="AZ485" i="4"/>
  <c r="T267" i="4"/>
  <c r="T117" i="4"/>
  <c r="T65" i="4"/>
  <c r="AY138" i="4"/>
  <c r="T132" i="4"/>
  <c r="AX83" i="4"/>
  <c r="AY504" i="4"/>
  <c r="S676" i="4"/>
  <c r="N676" i="4"/>
  <c r="Q676" i="4" s="1"/>
  <c r="AX496" i="4"/>
  <c r="S224" i="4"/>
  <c r="N224" i="4"/>
  <c r="Q224" i="4" s="1"/>
  <c r="AZ394" i="4"/>
  <c r="S128" i="4"/>
  <c r="S529" i="4"/>
  <c r="AY489" i="4"/>
  <c r="S4" i="4"/>
  <c r="AZ451" i="4"/>
  <c r="T534" i="4"/>
  <c r="AZ410" i="4"/>
  <c r="S132" i="4"/>
  <c r="AX138" i="4"/>
  <c r="AX509" i="4"/>
  <c r="AY555" i="4"/>
  <c r="AY554" i="4"/>
  <c r="S235" i="4"/>
  <c r="S340" i="4"/>
  <c r="AX550" i="4"/>
  <c r="AZ288" i="4"/>
  <c r="R61" i="4"/>
  <c r="AY455" i="4"/>
  <c r="AX342" i="4"/>
  <c r="AZ9" i="4"/>
  <c r="AX416" i="4"/>
  <c r="AX128" i="4"/>
  <c r="AX372" i="4"/>
  <c r="T533" i="4"/>
  <c r="AX251" i="4"/>
  <c r="AZ105" i="4"/>
  <c r="AY88" i="4"/>
  <c r="AY100" i="4"/>
  <c r="AY235" i="4"/>
  <c r="T671" i="4"/>
  <c r="U532" i="4"/>
  <c r="AZ83" i="4"/>
  <c r="U3" i="4"/>
  <c r="AX306" i="4"/>
  <c r="AY204" i="4"/>
  <c r="S75" i="4"/>
  <c r="AX221" i="4"/>
  <c r="AZ173" i="4"/>
  <c r="AY317" i="4"/>
  <c r="AX381" i="4"/>
  <c r="AZ308" i="4"/>
  <c r="AX489" i="4"/>
  <c r="P135" i="4"/>
  <c r="U527" i="4"/>
  <c r="AZ272" i="4"/>
  <c r="AY241" i="4"/>
  <c r="S209" i="4"/>
  <c r="AZ327" i="4"/>
  <c r="AY255" i="4"/>
  <c r="S470" i="4"/>
  <c r="AX265" i="4"/>
  <c r="P212" i="4"/>
  <c r="O65" i="4"/>
  <c r="R65" i="4" s="1"/>
  <c r="AX456" i="4"/>
  <c r="AX465" i="4"/>
  <c r="AX215" i="4"/>
  <c r="S265" i="4"/>
  <c r="AX417" i="4"/>
  <c r="AZ265" i="4"/>
  <c r="AX544" i="4"/>
  <c r="AX299" i="4"/>
  <c r="AZ215" i="4"/>
  <c r="N75" i="4"/>
  <c r="Q75" i="4" s="1"/>
  <c r="O336" i="4"/>
  <c r="AY496" i="4"/>
  <c r="AZ378" i="4"/>
  <c r="AY343" i="4"/>
  <c r="AY328" i="4"/>
  <c r="AY387" i="4"/>
  <c r="AX403" i="4"/>
  <c r="AX395" i="4"/>
  <c r="AX459" i="4"/>
  <c r="T317" i="4"/>
  <c r="AX484" i="4"/>
  <c r="AX347" i="4"/>
  <c r="AX325" i="4"/>
  <c r="AX85" i="4"/>
  <c r="AY423" i="4"/>
  <c r="AX461" i="4"/>
  <c r="T335" i="4"/>
  <c r="AX464" i="4"/>
  <c r="AX271" i="4"/>
  <c r="AY290" i="4"/>
  <c r="S252" i="4"/>
  <c r="AX471" i="4"/>
  <c r="AX289" i="4"/>
  <c r="AY269" i="4"/>
  <c r="AY105" i="4"/>
  <c r="S191" i="4"/>
  <c r="AZ317" i="4"/>
  <c r="P529" i="4"/>
  <c r="AX241" i="4"/>
  <c r="AY133" i="4"/>
  <c r="T3" i="4"/>
  <c r="AY5" i="4"/>
  <c r="AZ155" i="4"/>
  <c r="AX340" i="4"/>
  <c r="AY411" i="4"/>
  <c r="S239" i="4"/>
  <c r="AY50" i="4"/>
  <c r="AY418" i="4"/>
  <c r="AY72" i="4"/>
  <c r="AX247" i="4"/>
  <c r="AY288" i="4"/>
  <c r="AY179" i="4"/>
  <c r="AX423" i="4"/>
  <c r="AY459" i="4"/>
  <c r="AX328" i="4"/>
  <c r="AZ179" i="4"/>
  <c r="P490" i="4"/>
  <c r="AZ348" i="4"/>
  <c r="P336" i="4"/>
  <c r="AY68" i="4"/>
  <c r="AX354" i="4"/>
  <c r="AY329" i="4"/>
  <c r="AX223" i="4"/>
  <c r="AZ292" i="4"/>
  <c r="AX256" i="4"/>
  <c r="AX458" i="4"/>
  <c r="T676" i="4"/>
  <c r="T85" i="4"/>
  <c r="S118" i="4"/>
  <c r="AZ261" i="4"/>
  <c r="AX186" i="4"/>
  <c r="N118" i="4"/>
  <c r="Q118" i="4" s="1"/>
  <c r="AX380" i="4"/>
  <c r="P437" i="4"/>
  <c r="AX498" i="4"/>
  <c r="AX504" i="4"/>
  <c r="AY469" i="4"/>
  <c r="P137" i="4"/>
  <c r="AY509" i="4"/>
  <c r="AY351" i="4"/>
  <c r="AX375" i="4"/>
  <c r="AX238" i="4"/>
  <c r="P473" i="4"/>
  <c r="AX267" i="4"/>
  <c r="O461" i="4"/>
  <c r="AX78" i="4"/>
  <c r="AY90" i="4"/>
  <c r="AX378" i="4"/>
  <c r="AY484" i="4"/>
  <c r="P180" i="4"/>
  <c r="AX343" i="4"/>
  <c r="AZ471" i="4"/>
  <c r="AZ178" i="4"/>
  <c r="AZ61" i="4"/>
  <c r="T87" i="4"/>
  <c r="T144" i="4"/>
  <c r="AY150" i="4"/>
  <c r="T263" i="4"/>
  <c r="AZ249" i="4"/>
  <c r="AZ333" i="4"/>
  <c r="AX117" i="4"/>
  <c r="AX134" i="4"/>
  <c r="AY461" i="4"/>
  <c r="AZ393" i="4"/>
  <c r="AZ355" i="4"/>
  <c r="AZ49" i="4"/>
  <c r="R130" i="4"/>
  <c r="AY104" i="4"/>
  <c r="AX200" i="4"/>
  <c r="S138" i="4"/>
  <c r="AZ468" i="4"/>
  <c r="AZ165" i="4"/>
  <c r="P163" i="4"/>
  <c r="AZ247" i="4"/>
  <c r="AY474" i="4"/>
  <c r="AY315" i="4"/>
  <c r="AZ428" i="4"/>
  <c r="AY393" i="4"/>
  <c r="AY56" i="4"/>
  <c r="AY451" i="4"/>
  <c r="P262" i="4"/>
  <c r="AZ186" i="4"/>
  <c r="P125" i="4"/>
  <c r="AZ354" i="4"/>
  <c r="P68" i="4"/>
  <c r="AZ360" i="4"/>
  <c r="AZ448" i="4"/>
  <c r="P170" i="4"/>
  <c r="AY379" i="4"/>
  <c r="AY448" i="4"/>
  <c r="AY280" i="4"/>
  <c r="S85" i="4"/>
  <c r="AY454" i="4"/>
  <c r="AX209" i="4"/>
  <c r="S212" i="4"/>
  <c r="S131" i="4"/>
  <c r="AY77" i="4"/>
  <c r="S64" i="4"/>
  <c r="P256" i="4"/>
  <c r="AY121" i="4"/>
  <c r="AX197" i="4"/>
  <c r="AZ191" i="4"/>
  <c r="T79" i="4"/>
  <c r="AX144" i="4"/>
  <c r="AZ459" i="4"/>
  <c r="AY319" i="4"/>
  <c r="AX499" i="4"/>
  <c r="N538" i="4"/>
  <c r="Q538" i="4" s="1"/>
  <c r="AZ409" i="4"/>
  <c r="AY271" i="4"/>
  <c r="AY308" i="4"/>
  <c r="S538" i="4"/>
  <c r="AY463" i="4"/>
  <c r="AX219" i="4"/>
  <c r="AZ136" i="4"/>
  <c r="S262" i="4"/>
  <c r="N533" i="4"/>
  <c r="Q533" i="4" s="1"/>
  <c r="P136" i="4"/>
  <c r="AZ144" i="4"/>
  <c r="N64" i="4"/>
  <c r="Q64" i="4" s="1"/>
  <c r="AY84" i="4"/>
  <c r="T78" i="4"/>
  <c r="AX75" i="4"/>
  <c r="AY247" i="4"/>
  <c r="T239" i="4"/>
  <c r="AZ59" i="4"/>
  <c r="T125" i="4"/>
  <c r="AY117" i="4"/>
  <c r="AX207" i="4"/>
  <c r="AX216" i="4"/>
  <c r="AU224" i="4"/>
  <c r="AY228" i="4"/>
  <c r="S220" i="4"/>
  <c r="AX228" i="4"/>
  <c r="AX105" i="4"/>
  <c r="P187" i="4"/>
  <c r="AX181" i="4"/>
  <c r="AZ164" i="4"/>
  <c r="AY166" i="4"/>
  <c r="AY143" i="4"/>
  <c r="S527" i="4"/>
  <c r="AY132" i="4"/>
  <c r="AX278" i="4"/>
  <c r="AX548" i="4"/>
  <c r="T130" i="4"/>
  <c r="O100" i="4"/>
  <c r="U100" i="4" s="1"/>
  <c r="T100" i="4"/>
  <c r="AY86" i="4"/>
  <c r="AY207" i="4"/>
  <c r="AX103" i="4"/>
  <c r="AX474" i="4"/>
  <c r="AX495" i="4"/>
  <c r="S533" i="4"/>
  <c r="AY265" i="4"/>
  <c r="AX206" i="4"/>
  <c r="AX408" i="4"/>
  <c r="AY177" i="4"/>
  <c r="AX553" i="4"/>
  <c r="AX107" i="4"/>
  <c r="AX506" i="4"/>
  <c r="AN224" i="4"/>
  <c r="O224" i="4" s="1"/>
  <c r="R224" i="4" s="1"/>
  <c r="AX8" i="4"/>
  <c r="N7" i="4"/>
  <c r="Q7" i="4" s="1"/>
  <c r="AX7" i="4"/>
  <c r="AZ87" i="4"/>
  <c r="AX453" i="4"/>
  <c r="AX470" i="4"/>
  <c r="AX147" i="4"/>
  <c r="AX462" i="4"/>
  <c r="S152" i="4"/>
  <c r="AY311" i="4"/>
  <c r="S271" i="4"/>
  <c r="AZ286" i="4"/>
  <c r="AX282" i="4"/>
  <c r="P189" i="4"/>
  <c r="AY326" i="4"/>
  <c r="AX333" i="4"/>
  <c r="S532" i="4"/>
  <c r="P533" i="4"/>
  <c r="AX280" i="4"/>
  <c r="P217" i="4"/>
  <c r="AZ218" i="4"/>
  <c r="AN200" i="4"/>
  <c r="S130" i="4"/>
  <c r="AY349" i="4"/>
  <c r="AX218" i="4"/>
  <c r="P55" i="4"/>
  <c r="AX81" i="4"/>
  <c r="AX430" i="4"/>
  <c r="AX546" i="4"/>
  <c r="N525" i="4"/>
  <c r="Q525" i="4" s="1"/>
  <c r="S525" i="4"/>
  <c r="AY487" i="4"/>
  <c r="AX463" i="4"/>
  <c r="AX383" i="4"/>
  <c r="S9" i="4"/>
  <c r="S142" i="4"/>
  <c r="AX12" i="4"/>
  <c r="AX261" i="4"/>
  <c r="T315" i="4"/>
  <c r="AX442" i="4"/>
  <c r="AX156" i="4"/>
  <c r="S83" i="4"/>
  <c r="AX120" i="4"/>
  <c r="AY445" i="4"/>
  <c r="AY544" i="4"/>
  <c r="O523" i="4"/>
  <c r="T523" i="4"/>
  <c r="AN430" i="4"/>
  <c r="AY430" i="4" s="1"/>
  <c r="AY279" i="4"/>
  <c r="AX132" i="4"/>
  <c r="S222" i="4"/>
  <c r="AZ555" i="4"/>
  <c r="P534" i="4"/>
  <c r="S66" i="4"/>
  <c r="AX49" i="4"/>
  <c r="AX50" i="4"/>
  <c r="AY291" i="4"/>
  <c r="AY216" i="4"/>
  <c r="AX204" i="4"/>
  <c r="N176" i="4"/>
  <c r="Q176" i="4" s="1"/>
  <c r="AY192" i="4"/>
  <c r="O190" i="4"/>
  <c r="U190" i="4" s="1"/>
  <c r="S125" i="4"/>
  <c r="T174" i="4"/>
  <c r="O174" i="4"/>
  <c r="R174" i="4" s="1"/>
  <c r="AY475" i="4"/>
  <c r="AX174" i="4"/>
  <c r="N194" i="4"/>
  <c r="Q194" i="4" s="1"/>
  <c r="AY89" i="4"/>
  <c r="O107" i="4"/>
  <c r="AX205" i="4"/>
  <c r="AX194" i="4"/>
  <c r="AY173" i="4"/>
  <c r="O183" i="4"/>
  <c r="R183" i="4" s="1"/>
  <c r="T106" i="4"/>
  <c r="S151" i="4"/>
  <c r="N151" i="4"/>
  <c r="Q151" i="4" s="1"/>
  <c r="T133" i="4"/>
  <c r="O133" i="4"/>
  <c r="R133" i="4" s="1"/>
  <c r="N172" i="4"/>
  <c r="Q172" i="4" s="1"/>
  <c r="AX165" i="4"/>
  <c r="N163" i="4"/>
  <c r="Q163" i="4" s="1"/>
  <c r="AY15" i="4"/>
  <c r="AX359" i="4"/>
  <c r="AX148" i="4"/>
  <c r="AY103" i="4"/>
  <c r="AX171" i="4"/>
  <c r="AX13" i="4"/>
  <c r="AX151" i="4"/>
  <c r="S168" i="4"/>
  <c r="N168" i="4"/>
  <c r="Q168" i="4" s="1"/>
  <c r="S177" i="4"/>
  <c r="N177" i="4"/>
  <c r="Q177" i="4" s="1"/>
  <c r="S144" i="4"/>
  <c r="N144" i="4"/>
  <c r="Q144" i="4" s="1"/>
  <c r="AX164" i="4"/>
  <c r="N166" i="4"/>
  <c r="Q166" i="4" s="1"/>
  <c r="T164" i="4"/>
  <c r="O164" i="4"/>
  <c r="R164" i="4" s="1"/>
  <c r="AY126" i="4"/>
  <c r="O134" i="4"/>
  <c r="R134" i="4" s="1"/>
  <c r="AX86" i="4"/>
  <c r="N100" i="4"/>
  <c r="Q100" i="4" s="1"/>
  <c r="S156" i="4"/>
  <c r="N156" i="4"/>
  <c r="Q156" i="4" s="1"/>
  <c r="S94" i="4"/>
  <c r="N94" i="4"/>
  <c r="Q94" i="4" s="1"/>
  <c r="O159" i="4"/>
  <c r="U159" i="4" s="1"/>
  <c r="AN22" i="4"/>
  <c r="AX146" i="4"/>
  <c r="N126" i="4"/>
  <c r="Q126" i="4" s="1"/>
  <c r="AY160" i="4"/>
  <c r="O160" i="4"/>
  <c r="N134" i="4"/>
  <c r="Q134" i="4" s="1"/>
  <c r="N86" i="4"/>
  <c r="Q86" i="4" s="1"/>
  <c r="AX191" i="4"/>
  <c r="AX161" i="4"/>
  <c r="N162" i="4"/>
  <c r="Q162" i="4" s="1"/>
  <c r="AX88" i="4"/>
  <c r="AY165" i="4"/>
  <c r="O163" i="4"/>
  <c r="U163" i="4" s="1"/>
  <c r="AX100" i="4"/>
  <c r="N98" i="4"/>
  <c r="Q98" i="4" s="1"/>
  <c r="AX366" i="4"/>
  <c r="AX175" i="4"/>
  <c r="Q167" i="4"/>
  <c r="U529" i="4"/>
  <c r="AU548" i="4"/>
  <c r="P548" i="4" s="1"/>
  <c r="N534" i="4"/>
  <c r="Q534" i="4" s="1"/>
  <c r="AY199" i="4"/>
  <c r="AX211" i="4"/>
  <c r="AX237" i="4"/>
  <c r="AY67" i="4"/>
  <c r="AX67" i="4"/>
  <c r="AX258" i="4"/>
  <c r="AY449" i="4"/>
  <c r="AU457" i="4"/>
  <c r="T271" i="4"/>
  <c r="O271" i="4"/>
  <c r="U271" i="4" s="1"/>
  <c r="AY465" i="4"/>
  <c r="AX460" i="4"/>
  <c r="AY456" i="4"/>
  <c r="T289" i="4"/>
  <c r="AY458" i="4"/>
  <c r="N263" i="4"/>
  <c r="Q263" i="4" s="1"/>
  <c r="S289" i="4"/>
  <c r="AY73" i="4"/>
  <c r="AX76" i="4"/>
  <c r="N77" i="4"/>
  <c r="Q77" i="4" s="1"/>
  <c r="AY261" i="4"/>
  <c r="AY353" i="4"/>
  <c r="AX339" i="4"/>
  <c r="AN345" i="4"/>
  <c r="O390" i="4" s="1"/>
  <c r="AY354" i="4"/>
  <c r="AY333" i="4"/>
  <c r="AX348" i="4"/>
  <c r="AY355" i="4"/>
  <c r="T400" i="4"/>
  <c r="AX335" i="4"/>
  <c r="AX352" i="4"/>
  <c r="AY346" i="4"/>
  <c r="AU121" i="4"/>
  <c r="AZ121" i="4" s="1"/>
  <c r="AX48" i="4"/>
  <c r="N56" i="4"/>
  <c r="AX66" i="4"/>
  <c r="N49" i="4"/>
  <c r="AX56" i="4"/>
  <c r="AX54" i="4"/>
  <c r="AY59" i="4"/>
  <c r="AX125" i="4"/>
  <c r="N117" i="4"/>
  <c r="AZ440" i="4"/>
  <c r="AX435" i="4"/>
  <c r="AX440" i="4"/>
  <c r="AN432" i="4"/>
  <c r="AY433" i="4"/>
  <c r="AG432" i="4"/>
  <c r="AU8" i="4"/>
  <c r="P3" i="4"/>
  <c r="AG70" i="4"/>
  <c r="N69" i="4" s="1"/>
  <c r="AY31" i="4"/>
  <c r="AX9" i="4"/>
  <c r="T74" i="4"/>
  <c r="O74" i="4"/>
  <c r="AN70" i="4"/>
  <c r="T70" i="4" s="1"/>
  <c r="AU326" i="4"/>
  <c r="P423" i="4" s="1"/>
  <c r="AY318" i="4"/>
  <c r="S423" i="4"/>
  <c r="N423" i="4"/>
  <c r="Q423" i="4" s="1"/>
  <c r="AX329" i="4"/>
  <c r="AX320" i="4"/>
  <c r="AY426" i="4"/>
  <c r="T669" i="4"/>
  <c r="AY499" i="4"/>
  <c r="AY502" i="4"/>
  <c r="AY482" i="4"/>
  <c r="AX488" i="4"/>
  <c r="AY483" i="4"/>
  <c r="O311" i="4"/>
  <c r="R311" i="4" s="1"/>
  <c r="AX493" i="4"/>
  <c r="AX487" i="4"/>
  <c r="N315" i="4"/>
  <c r="Q315" i="4" s="1"/>
  <c r="T311" i="4"/>
  <c r="AX497" i="4"/>
  <c r="AX292" i="4"/>
  <c r="AX312" i="4"/>
  <c r="N461" i="4"/>
  <c r="AY292" i="4"/>
  <c r="AY301" i="4"/>
  <c r="O450" i="4"/>
  <c r="U450" i="4" s="1"/>
  <c r="AY310" i="4"/>
  <c r="AX296" i="4"/>
  <c r="N445" i="4"/>
  <c r="Q445" i="4" s="1"/>
  <c r="AY306" i="4"/>
  <c r="O455" i="4"/>
  <c r="AX295" i="4"/>
  <c r="N444" i="4"/>
  <c r="AY238" i="4"/>
  <c r="O247" i="4"/>
  <c r="AY253" i="4"/>
  <c r="AY254" i="4"/>
  <c r="AY406" i="4"/>
  <c r="AY389" i="4"/>
  <c r="AY401" i="4"/>
  <c r="AY383" i="4"/>
  <c r="AX384" i="4"/>
  <c r="AY380" i="4"/>
  <c r="AX409" i="4"/>
  <c r="N333" i="4"/>
  <c r="Q333" i="4" s="1"/>
  <c r="AY402" i="4"/>
  <c r="AX407" i="4"/>
  <c r="AX393" i="4"/>
  <c r="AX386" i="4"/>
  <c r="AY400" i="4"/>
  <c r="AX481" i="4"/>
  <c r="AZ477" i="4"/>
  <c r="AX469" i="4"/>
  <c r="AX473" i="4"/>
  <c r="AX284" i="4"/>
  <c r="AY278" i="4"/>
  <c r="AY276" i="4"/>
  <c r="AN372" i="4"/>
  <c r="AY360" i="4"/>
  <c r="AY227" i="4"/>
  <c r="T212" i="4"/>
  <c r="AY153" i="4"/>
  <c r="S163" i="4"/>
  <c r="AY106" i="4"/>
  <c r="AY11" i="4"/>
  <c r="AY155" i="4"/>
  <c r="AY187" i="4"/>
  <c r="S98" i="4"/>
  <c r="AX106" i="4"/>
  <c r="AX155" i="4"/>
  <c r="P165" i="4"/>
  <c r="AZ166" i="4"/>
  <c r="S162" i="4"/>
  <c r="R167" i="4"/>
  <c r="AY175" i="4"/>
  <c r="AG167" i="4"/>
  <c r="S167" i="4" s="1"/>
  <c r="AZ143" i="4"/>
  <c r="AX143" i="4"/>
  <c r="AX135" i="4"/>
  <c r="AY14" i="4"/>
  <c r="AZ170" i="4"/>
  <c r="AX185" i="4"/>
  <c r="AY148" i="4"/>
  <c r="AZ134" i="4"/>
  <c r="S126" i="4"/>
  <c r="AZ284" i="4"/>
  <c r="AZ67" i="4"/>
  <c r="AN8" i="4"/>
  <c r="AX163" i="4"/>
  <c r="S534" i="4"/>
  <c r="AG192" i="4"/>
  <c r="AX192" i="4" s="1"/>
  <c r="AN503" i="4"/>
  <c r="AG87" i="4"/>
  <c r="N106" i="4" s="1"/>
  <c r="AG180" i="4"/>
  <c r="N180" i="4" s="1"/>
  <c r="Q180" i="4" s="1"/>
  <c r="AU258" i="4"/>
  <c r="P258" i="4" s="1"/>
  <c r="AX189" i="4"/>
  <c r="S299" i="4"/>
  <c r="Q299" i="4"/>
  <c r="AU413" i="4"/>
  <c r="P337" i="4" s="1"/>
  <c r="AG321" i="4"/>
  <c r="AN428" i="4"/>
  <c r="T352" i="4" s="1"/>
  <c r="AU113" i="4"/>
  <c r="AG419" i="4"/>
  <c r="AG159" i="4"/>
  <c r="AX145" i="4"/>
  <c r="S135" i="4"/>
  <c r="AU298" i="4"/>
  <c r="P447" i="4" s="1"/>
  <c r="AY131" i="4"/>
  <c r="AN552" i="4"/>
  <c r="AU315" i="4"/>
  <c r="AN81" i="4"/>
  <c r="AG334" i="4"/>
  <c r="AU54" i="4"/>
  <c r="AZ54" i="4" s="1"/>
  <c r="AN471" i="4"/>
  <c r="T485" i="4" s="1"/>
  <c r="AG422" i="4"/>
  <c r="P141" i="4"/>
  <c r="AZ141" i="4"/>
  <c r="AX245" i="4"/>
  <c r="S243" i="4"/>
  <c r="AX318" i="4"/>
  <c r="AN420" i="4"/>
  <c r="O426" i="4" s="1"/>
  <c r="AG490" i="4"/>
  <c r="N490" i="4" s="1"/>
  <c r="AN488" i="4"/>
  <c r="T486" i="4" s="1"/>
  <c r="AG288" i="4"/>
  <c r="N288" i="4" s="1"/>
  <c r="Q288" i="4" s="1"/>
  <c r="AU351" i="4"/>
  <c r="AZ351" i="4" s="1"/>
  <c r="AY211" i="4"/>
  <c r="AX390" i="4"/>
  <c r="AY427" i="4"/>
  <c r="T351" i="4"/>
  <c r="AU302" i="4"/>
  <c r="AG157" i="4"/>
  <c r="AG102" i="4"/>
  <c r="AU95" i="4"/>
  <c r="P105" i="4" s="1"/>
  <c r="AG388" i="4"/>
  <c r="AU147" i="4"/>
  <c r="P147" i="4" s="1"/>
  <c r="AU320" i="4"/>
  <c r="AZ320" i="4" s="1"/>
  <c r="AU432" i="4"/>
  <c r="AG421" i="4"/>
  <c r="AG319" i="4"/>
  <c r="AN413" i="4"/>
  <c r="AN414" i="4"/>
  <c r="AG448" i="4"/>
  <c r="S464" i="4" s="1"/>
  <c r="AG123" i="4"/>
  <c r="S123" i="4" s="1"/>
  <c r="AU404" i="4"/>
  <c r="AZ404" i="4" s="1"/>
  <c r="AU332" i="4"/>
  <c r="AN429" i="4"/>
  <c r="AN367" i="4"/>
  <c r="AU429" i="4"/>
  <c r="AX301" i="4"/>
  <c r="AX277" i="4"/>
  <c r="R226" i="4"/>
  <c r="U226" i="4"/>
  <c r="AX15" i="4"/>
  <c r="S263" i="4"/>
  <c r="AZ415" i="4"/>
  <c r="AY206" i="4"/>
  <c r="AN462" i="4"/>
  <c r="O288" i="4" s="1"/>
  <c r="S219" i="4"/>
  <c r="AX230" i="4"/>
  <c r="U676" i="4"/>
  <c r="R676" i="4"/>
  <c r="AU22" i="4"/>
  <c r="P29" i="4" s="1"/>
  <c r="AG133" i="4"/>
  <c r="S147" i="4" s="1"/>
  <c r="AG396" i="4"/>
  <c r="AN323" i="4"/>
  <c r="AG377" i="4"/>
  <c r="AU323" i="4"/>
  <c r="AG420" i="4"/>
  <c r="AG367" i="4"/>
  <c r="P44" i="4"/>
  <c r="AZ37" i="4"/>
  <c r="AG80" i="4"/>
  <c r="N68" i="4" s="1"/>
  <c r="Q68" i="4" s="1"/>
  <c r="AG225" i="4"/>
  <c r="S225" i="4" s="1"/>
  <c r="AG287" i="4"/>
  <c r="AU324" i="4"/>
  <c r="AG360" i="4"/>
  <c r="AU439" i="4"/>
  <c r="AZ439" i="4" s="1"/>
  <c r="AN396" i="4"/>
  <c r="T396" i="4" s="1"/>
  <c r="AN320" i="4"/>
  <c r="AU339" i="4"/>
  <c r="P352" i="4" s="1"/>
  <c r="AG418" i="4"/>
  <c r="AX418" i="4" s="1"/>
  <c r="AN71" i="4"/>
  <c r="O73" i="4" s="1"/>
  <c r="AG503" i="4"/>
  <c r="AX71" i="4"/>
  <c r="AU184" i="4"/>
  <c r="P185" i="4" s="1"/>
  <c r="AN332" i="4"/>
  <c r="AN490" i="4"/>
  <c r="AZ426" i="4"/>
  <c r="AG355" i="4"/>
  <c r="S400" i="4" s="1"/>
  <c r="AG404" i="4"/>
  <c r="AY495" i="4"/>
  <c r="AU372" i="4"/>
  <c r="AZ372" i="4" s="1"/>
  <c r="AG468" i="4"/>
  <c r="S468" i="4" s="1"/>
  <c r="AN111" i="4"/>
  <c r="AN422" i="4"/>
  <c r="T422" i="4" s="1"/>
  <c r="AN123" i="4"/>
  <c r="R132" i="4"/>
  <c r="U132" i="4"/>
  <c r="U126" i="4"/>
  <c r="R126" i="4"/>
  <c r="AN141" i="4"/>
  <c r="O141" i="4" s="1"/>
  <c r="AX126" i="4"/>
  <c r="S134" i="4"/>
  <c r="AN316" i="4"/>
  <c r="S329" i="4"/>
  <c r="AG290" i="4"/>
  <c r="S266" i="4" s="1"/>
  <c r="P485" i="4"/>
  <c r="T68" i="4"/>
  <c r="AG433" i="4"/>
  <c r="AZ401" i="4"/>
  <c r="T180" i="4"/>
  <c r="AY197" i="4"/>
  <c r="AG391" i="4"/>
  <c r="N391" i="4" s="1"/>
  <c r="AZ474" i="4"/>
  <c r="AG439" i="4"/>
  <c r="S277" i="4" s="1"/>
  <c r="AU363" i="4"/>
  <c r="AU462" i="4"/>
  <c r="AU334" i="4"/>
  <c r="AN508" i="4"/>
  <c r="AN54" i="4"/>
  <c r="O51" i="4" s="1"/>
  <c r="AN437" i="4"/>
  <c r="AG345" i="4"/>
  <c r="N390" i="4" s="1"/>
  <c r="T159" i="4"/>
  <c r="AG363" i="4"/>
  <c r="AN339" i="4"/>
  <c r="O330" i="4" s="1"/>
  <c r="AN113" i="4"/>
  <c r="O118" i="4" s="1"/>
  <c r="AG508" i="4"/>
  <c r="S511" i="4" s="1"/>
  <c r="AN205" i="4"/>
  <c r="AN37" i="4"/>
  <c r="T186" i="4"/>
  <c r="AY169" i="4"/>
  <c r="AG437" i="4"/>
  <c r="P355" i="4"/>
  <c r="AG169" i="4"/>
  <c r="AX169" i="4" s="1"/>
  <c r="AN282" i="4"/>
  <c r="AY7" i="4"/>
  <c r="AZ424" i="4"/>
  <c r="AU506" i="4"/>
  <c r="AN225" i="4"/>
  <c r="O232" i="4" s="1"/>
  <c r="AG31" i="4"/>
  <c r="AN404" i="4"/>
  <c r="O391" i="4" s="1"/>
  <c r="AG37" i="4"/>
  <c r="AU313" i="4"/>
  <c r="AU31" i="4"/>
  <c r="P36" i="4" s="1"/>
  <c r="AG332" i="4"/>
  <c r="N347" i="4" s="1"/>
  <c r="Q347" i="4" s="1"/>
  <c r="AN313" i="4"/>
  <c r="O462" i="4" s="1"/>
  <c r="T7" i="4"/>
  <c r="AG276" i="4"/>
  <c r="N483" i="4" s="1"/>
  <c r="AG353" i="4"/>
  <c r="AU400" i="4"/>
  <c r="AZ299" i="4"/>
  <c r="S86" i="4"/>
  <c r="AN93" i="4"/>
  <c r="AU177" i="4"/>
  <c r="P168" i="4" s="1"/>
  <c r="AG153" i="4"/>
  <c r="S164" i="4" s="1"/>
  <c r="AU225" i="4"/>
  <c r="P225" i="4" s="1"/>
  <c r="AG428" i="4"/>
  <c r="AN321" i="4"/>
  <c r="AU84" i="4"/>
  <c r="AZ84" i="4" s="1"/>
  <c r="T261" i="4"/>
  <c r="AG178" i="4"/>
  <c r="AU353" i="4"/>
  <c r="AU75" i="4"/>
  <c r="P75" i="4" s="1"/>
  <c r="AN363" i="4"/>
  <c r="AG73" i="4"/>
  <c r="N73" i="4" s="1"/>
  <c r="Q73" i="4" s="1"/>
  <c r="AG330" i="4"/>
  <c r="N330" i="4" s="1"/>
  <c r="Q330" i="4" s="1"/>
  <c r="AU71" i="4"/>
  <c r="P71" i="4" s="1"/>
  <c r="S7" i="4"/>
  <c r="AZ463" i="4"/>
  <c r="AG59" i="4"/>
  <c r="AX304" i="4"/>
  <c r="R9" i="4"/>
  <c r="U9" i="4"/>
  <c r="AG415" i="4"/>
  <c r="N339" i="4" s="1"/>
  <c r="AU422" i="4"/>
  <c r="AU133" i="4"/>
  <c r="AU420" i="4"/>
  <c r="P426" i="4" s="1"/>
  <c r="AN120" i="4"/>
  <c r="AZ421" i="4"/>
  <c r="P345" i="4"/>
  <c r="AG323" i="4"/>
  <c r="S78" i="4"/>
  <c r="T468" i="4"/>
  <c r="AU175" i="4"/>
  <c r="P167" i="4" s="1"/>
  <c r="AU330" i="4"/>
  <c r="P348" i="4" s="1"/>
  <c r="AU331" i="4"/>
  <c r="P338" i="4" s="1"/>
  <c r="AN64" i="4"/>
  <c r="T64" i="4" s="1"/>
  <c r="AU319" i="4"/>
  <c r="AZ319" i="4" s="1"/>
  <c r="R268" i="4"/>
  <c r="U268" i="4"/>
  <c r="AU316" i="4"/>
  <c r="AU321" i="4"/>
  <c r="AZ321" i="4" s="1"/>
  <c r="AG316" i="4"/>
  <c r="AN49" i="4"/>
  <c r="O49" i="4" s="1"/>
  <c r="AX104" i="4"/>
  <c r="AN191" i="4"/>
  <c r="O179" i="4" s="1"/>
  <c r="AU396" i="4"/>
  <c r="P394" i="4" s="1"/>
  <c r="AG351" i="4"/>
  <c r="N335" i="4" s="1"/>
  <c r="Q335" i="4" s="1"/>
  <c r="AU503" i="4"/>
  <c r="AN334" i="4"/>
  <c r="T334" i="4" s="1"/>
  <c r="AN83" i="4"/>
  <c r="O84" i="4" s="1"/>
  <c r="AN439" i="4"/>
  <c r="AG198" i="4"/>
  <c r="AG414" i="4"/>
  <c r="AN287" i="4"/>
  <c r="AG183" i="4"/>
  <c r="AG17" i="4"/>
  <c r="AG365" i="4"/>
  <c r="AU466" i="4"/>
  <c r="P470" i="4" s="1"/>
  <c r="AN272" i="4"/>
  <c r="AN178" i="4"/>
  <c r="O178" i="4" s="1"/>
  <c r="R178" i="4" s="1"/>
  <c r="AU183" i="4"/>
  <c r="S317" i="4"/>
  <c r="AX485" i="4"/>
  <c r="AU387" i="4"/>
  <c r="AZ387" i="4" s="1"/>
  <c r="U256" i="4"/>
  <c r="R256" i="4"/>
  <c r="AN209" i="4"/>
  <c r="AU92" i="4"/>
  <c r="P90" i="4" s="1"/>
  <c r="AG279" i="4"/>
  <c r="N268" i="4" s="1"/>
  <c r="Q268" i="4" s="1"/>
  <c r="AZ546" i="4"/>
  <c r="P525" i="4"/>
  <c r="AG494" i="4"/>
  <c r="R528" i="4"/>
  <c r="U528" i="4"/>
  <c r="AN156" i="4"/>
  <c r="T156" i="4" s="1"/>
  <c r="AU91" i="4"/>
  <c r="AN172" i="4"/>
  <c r="AU405" i="4"/>
  <c r="AG23" i="4"/>
  <c r="AU156" i="4"/>
  <c r="P156" i="4" s="1"/>
  <c r="AU152" i="4"/>
  <c r="P143" i="4" s="1"/>
  <c r="AN147" i="4"/>
  <c r="O147" i="4" s="1"/>
  <c r="U147" i="4" s="1"/>
  <c r="AG229" i="4"/>
  <c r="S229" i="4" s="1"/>
  <c r="AN408" i="4"/>
  <c r="AN94" i="4"/>
  <c r="O94" i="4" s="1"/>
  <c r="AU386" i="4"/>
  <c r="AZ386" i="4" s="1"/>
  <c r="AN162" i="4"/>
  <c r="AN176" i="4"/>
  <c r="AG93" i="4"/>
  <c r="S93" i="4" s="1"/>
  <c r="AG275" i="4"/>
  <c r="AG398" i="4"/>
  <c r="AN382" i="4"/>
  <c r="AG21" i="4"/>
  <c r="S21" i="4" s="1"/>
  <c r="AU162" i="4"/>
  <c r="AZ162" i="4" s="1"/>
  <c r="AN202" i="4"/>
  <c r="AN366" i="4"/>
  <c r="AU280" i="4"/>
  <c r="AZ280" i="4" s="1"/>
  <c r="AN466" i="4"/>
  <c r="AG392" i="4"/>
  <c r="AG429" i="4"/>
  <c r="AN375" i="4"/>
  <c r="AN23" i="4"/>
  <c r="AN17" i="4"/>
  <c r="AN365" i="4"/>
  <c r="AN357" i="4"/>
  <c r="AG382" i="4"/>
  <c r="S382" i="4" s="1"/>
  <c r="AG217" i="4"/>
  <c r="N217" i="4" s="1"/>
  <c r="Q217" i="4" s="1"/>
  <c r="AU205" i="4"/>
  <c r="AU418" i="4"/>
  <c r="AU194" i="4"/>
  <c r="P197" i="4" s="1"/>
  <c r="AU98" i="4"/>
  <c r="AN220" i="4"/>
  <c r="O219" i="4" s="1"/>
  <c r="AU93" i="4"/>
  <c r="AZ93" i="4" s="1"/>
  <c r="AU227" i="4"/>
  <c r="AN286" i="4"/>
  <c r="AN479" i="4"/>
  <c r="AU476" i="4"/>
  <c r="AZ476" i="4" s="1"/>
  <c r="AN398" i="4"/>
  <c r="AU559" i="4"/>
  <c r="P544" i="4" s="1"/>
  <c r="AN181" i="4"/>
  <c r="O192" i="4" s="1"/>
  <c r="AU375" i="4"/>
  <c r="AN384" i="4"/>
  <c r="AG91" i="4"/>
  <c r="AU377" i="4"/>
  <c r="AG179" i="4"/>
  <c r="S179" i="4" s="1"/>
  <c r="AU88" i="4"/>
  <c r="AU281" i="4"/>
  <c r="P263" i="4" s="1"/>
  <c r="AN91" i="4"/>
  <c r="O102" i="4" s="1"/>
  <c r="AN376" i="4"/>
  <c r="AU181" i="4"/>
  <c r="P179" i="4" s="1"/>
  <c r="AU89" i="4"/>
  <c r="P107" i="4" s="1"/>
  <c r="AX244" i="4"/>
  <c r="AU279" i="4"/>
  <c r="AG387" i="4"/>
  <c r="S462" i="4"/>
  <c r="AX324" i="4"/>
  <c r="P347" i="4"/>
  <c r="AN386" i="4"/>
  <c r="AZ553" i="4"/>
  <c r="P532" i="4"/>
  <c r="T107" i="4"/>
  <c r="AZ268" i="4"/>
  <c r="P83" i="4"/>
  <c r="S485" i="4"/>
  <c r="AX269" i="4"/>
  <c r="T266" i="4"/>
  <c r="AY457" i="4"/>
  <c r="U538" i="4"/>
  <c r="R538" i="4"/>
  <c r="AG250" i="4"/>
  <c r="AX150" i="4"/>
  <c r="AZ384" i="4"/>
  <c r="AN151" i="4"/>
  <c r="AN98" i="4"/>
  <c r="O98" i="4" s="1"/>
  <c r="AU202" i="4"/>
  <c r="AG368" i="4"/>
  <c r="AU392" i="4"/>
  <c r="AX313" i="4"/>
  <c r="AU495" i="4"/>
  <c r="P499" i="4" s="1"/>
  <c r="AU160" i="4"/>
  <c r="P160" i="4" s="1"/>
  <c r="AN188" i="4"/>
  <c r="AU220" i="4"/>
  <c r="P219" i="4" s="1"/>
  <c r="AG95" i="4"/>
  <c r="N105" i="4" s="1"/>
  <c r="AU357" i="4"/>
  <c r="AN368" i="4"/>
  <c r="AG479" i="4"/>
  <c r="AN388" i="4"/>
  <c r="AG202" i="4"/>
  <c r="N202" i="4" s="1"/>
  <c r="Q202" i="4" s="1"/>
  <c r="AN494" i="4"/>
  <c r="AZ150" i="4"/>
  <c r="AN258" i="4"/>
  <c r="O258" i="4" s="1"/>
  <c r="AU350" i="4"/>
  <c r="P350" i="4" s="1"/>
  <c r="AY506" i="4"/>
  <c r="T60" i="4"/>
  <c r="AG246" i="4"/>
  <c r="N248" i="4" s="1"/>
  <c r="AG298" i="4"/>
  <c r="AY377" i="4"/>
  <c r="AN167" i="4"/>
  <c r="O170" i="4" s="1"/>
  <c r="AN467" i="4"/>
  <c r="AU382" i="4"/>
  <c r="AY391" i="4"/>
  <c r="AN21" i="4"/>
  <c r="O14" i="4" s="1"/>
  <c r="AG22" i="4"/>
  <c r="AU157" i="4"/>
  <c r="AG158" i="4"/>
  <c r="S158" i="4" s="1"/>
  <c r="AU172" i="4"/>
  <c r="AG227" i="4"/>
  <c r="AG361" i="4"/>
  <c r="AN476" i="4"/>
  <c r="AU7" i="4"/>
  <c r="P7" i="4" s="1"/>
  <c r="AU169" i="4"/>
  <c r="P178" i="4" s="1"/>
  <c r="AU365" i="4"/>
  <c r="P410" i="4" s="1"/>
  <c r="AU379" i="4"/>
  <c r="AG413" i="4"/>
  <c r="S414" i="4" s="1"/>
  <c r="AU23" i="4"/>
  <c r="P38" i="4" s="1"/>
  <c r="U167" i="4"/>
  <c r="T160" i="4"/>
  <c r="S359" i="4"/>
  <c r="P297" i="4"/>
  <c r="AX168" i="4"/>
  <c r="S445" i="4"/>
  <c r="AU53" i="4"/>
  <c r="P53" i="4" s="1"/>
  <c r="AU19" i="4"/>
  <c r="P19" i="4" s="1"/>
  <c r="AN234" i="4"/>
  <c r="AN196" i="4"/>
  <c r="O203" i="4" s="1"/>
  <c r="R203" i="4" s="1"/>
  <c r="AN152" i="4"/>
  <c r="O143" i="4" s="1"/>
  <c r="AU94" i="4"/>
  <c r="P94" i="4" s="1"/>
  <c r="AG188" i="4"/>
  <c r="N189" i="4" s="1"/>
  <c r="AG357" i="4"/>
  <c r="N402" i="4" s="1"/>
  <c r="Q402" i="4" s="1"/>
  <c r="AU275" i="4"/>
  <c r="AN392" i="4"/>
  <c r="O396" i="4" s="1"/>
  <c r="AN217" i="4"/>
  <c r="AU159" i="4"/>
  <c r="P159" i="4" s="1"/>
  <c r="AN405" i="4"/>
  <c r="T389" i="4" s="1"/>
  <c r="AG111" i="4"/>
  <c r="P343" i="4"/>
  <c r="AY390" i="4"/>
  <c r="AN158" i="4"/>
  <c r="O150" i="4" s="1"/>
  <c r="AN157" i="4"/>
  <c r="P87" i="4"/>
  <c r="AU158" i="4"/>
  <c r="P158" i="4" s="1"/>
  <c r="AU17" i="4"/>
  <c r="P42" i="4" s="1"/>
  <c r="AU106" i="4"/>
  <c r="P106" i="4" s="1"/>
  <c r="AU229" i="4"/>
  <c r="AU366" i="4"/>
  <c r="AN275" i="4"/>
  <c r="O281" i="4" s="1"/>
  <c r="AG476" i="4"/>
  <c r="AZ262" i="4"/>
  <c r="AY263" i="4"/>
  <c r="AN110" i="4"/>
  <c r="AN436" i="4"/>
  <c r="AU444" i="4"/>
  <c r="P444" i="4" s="1"/>
  <c r="AG441" i="4"/>
  <c r="N441" i="4" s="1"/>
  <c r="Q441" i="4" s="1"/>
  <c r="S72" i="4"/>
  <c r="AZ490" i="4"/>
  <c r="AU312" i="4"/>
  <c r="AU307" i="4"/>
  <c r="AZ307" i="4" s="1"/>
  <c r="AU293" i="4"/>
  <c r="P293" i="4" s="1"/>
  <c r="AN250" i="4"/>
  <c r="AU248" i="4"/>
  <c r="AZ248" i="4" s="1"/>
  <c r="AU234" i="4"/>
  <c r="P238" i="4" s="1"/>
  <c r="AU250" i="4"/>
  <c r="AZ250" i="4" s="1"/>
  <c r="AU129" i="4"/>
  <c r="P129" i="4" s="1"/>
  <c r="AG149" i="4"/>
  <c r="AN16" i="4"/>
  <c r="AN210" i="4"/>
  <c r="AN231" i="4"/>
  <c r="AY231" i="4" s="1"/>
  <c r="AG210" i="4"/>
  <c r="N221" i="4" s="1"/>
  <c r="Q221" i="4" s="1"/>
  <c r="AG242" i="4"/>
  <c r="N242" i="4" s="1"/>
  <c r="Q242" i="4" s="1"/>
  <c r="AN441" i="4"/>
  <c r="O441" i="4" s="1"/>
  <c r="R441" i="4" s="1"/>
  <c r="AY79" i="4"/>
  <c r="AN359" i="4"/>
  <c r="AN296" i="4"/>
  <c r="AU231" i="4"/>
  <c r="AZ231" i="4" s="1"/>
  <c r="AG79" i="4"/>
  <c r="S79" i="4" s="1"/>
  <c r="AU46" i="4"/>
  <c r="AU441" i="4"/>
  <c r="P450" i="4" s="1"/>
  <c r="AU446" i="4"/>
  <c r="AU82" i="4"/>
  <c r="P81" i="4" s="1"/>
  <c r="AX555" i="4"/>
  <c r="AY468" i="4"/>
  <c r="AZ56" i="4"/>
  <c r="AZ176" i="4"/>
  <c r="AU500" i="4"/>
  <c r="AU154" i="4"/>
  <c r="AU296" i="4"/>
  <c r="P296" i="4" s="1"/>
  <c r="AN242" i="4"/>
  <c r="AG233" i="4"/>
  <c r="AG434" i="4"/>
  <c r="AU110" i="4"/>
  <c r="AN545" i="4"/>
  <c r="AG350" i="4"/>
  <c r="N326" i="4" s="1"/>
  <c r="Q326" i="4" s="1"/>
  <c r="AU21" i="4"/>
  <c r="AZ21" i="4" s="1"/>
  <c r="AG274" i="4"/>
  <c r="AN362" i="4"/>
  <c r="AG374" i="4"/>
  <c r="AZ362" i="4"/>
  <c r="AU213" i="4"/>
  <c r="AG356" i="4"/>
  <c r="P100" i="4"/>
  <c r="AU18" i="4"/>
  <c r="AN135" i="4"/>
  <c r="AG14" i="4"/>
  <c r="AU11" i="4"/>
  <c r="P13" i="4" s="1"/>
  <c r="AU12" i="4"/>
  <c r="AZ12" i="4" s="1"/>
  <c r="AN170" i="4"/>
  <c r="T194" i="4" s="1"/>
  <c r="AN184" i="4"/>
  <c r="T197" i="4" s="1"/>
  <c r="U78" i="4"/>
  <c r="R78" i="4"/>
  <c r="AN264" i="4"/>
  <c r="O469" i="4" s="1"/>
  <c r="Q289" i="4"/>
  <c r="AX457" i="4"/>
  <c r="AG438" i="4"/>
  <c r="AN446" i="4"/>
  <c r="AG425" i="4"/>
  <c r="AN300" i="4"/>
  <c r="AN497" i="4"/>
  <c r="O497" i="4" s="1"/>
  <c r="AG507" i="4"/>
  <c r="N509" i="4" s="1"/>
  <c r="Q509" i="4" s="1"/>
  <c r="AG270" i="4"/>
  <c r="AG364" i="4"/>
  <c r="AN358" i="4"/>
  <c r="AN101" i="4"/>
  <c r="AG370" i="4"/>
  <c r="AG101" i="4"/>
  <c r="S172" i="4"/>
  <c r="AN195" i="4"/>
  <c r="O171" i="4" s="1"/>
  <c r="AG16" i="4"/>
  <c r="AN19" i="4"/>
  <c r="AX248" i="4"/>
  <c r="AY246" i="4"/>
  <c r="AN273" i="4"/>
  <c r="T273" i="4" s="1"/>
  <c r="AG302" i="4"/>
  <c r="AN259" i="4"/>
  <c r="O233" i="4" s="1"/>
  <c r="AG119" i="4"/>
  <c r="N120" i="4" s="1"/>
  <c r="AN435" i="4"/>
  <c r="AN299" i="4"/>
  <c r="AG297" i="4"/>
  <c r="AU168" i="4"/>
  <c r="AZ168" i="4" s="1"/>
  <c r="AY51" i="4"/>
  <c r="AG447" i="4"/>
  <c r="R85" i="4"/>
  <c r="U85" i="4"/>
  <c r="AG213" i="4"/>
  <c r="AN298" i="4"/>
  <c r="AN444" i="4"/>
  <c r="AG446" i="4"/>
  <c r="AU210" i="4"/>
  <c r="P221" i="4" s="1"/>
  <c r="AN305" i="4"/>
  <c r="AN369" i="4"/>
  <c r="AG236" i="4"/>
  <c r="S241" i="4" s="1"/>
  <c r="R125" i="4"/>
  <c r="AN472" i="4"/>
  <c r="AG501" i="4"/>
  <c r="N514" i="4" s="1"/>
  <c r="Q514" i="4" s="1"/>
  <c r="AU264" i="4"/>
  <c r="AZ264" i="4" s="1"/>
  <c r="AU201" i="4"/>
  <c r="AU233" i="4"/>
  <c r="P237" i="4" s="1"/>
  <c r="AG358" i="4"/>
  <c r="AG303" i="4"/>
  <c r="AG141" i="4"/>
  <c r="AU303" i="4"/>
  <c r="AU371" i="4"/>
  <c r="AU182" i="4"/>
  <c r="P190" i="4" s="1"/>
  <c r="AG51" i="4"/>
  <c r="N51" i="4" s="1"/>
  <c r="Q51" i="4" s="1"/>
  <c r="AN297" i="4"/>
  <c r="AG110" i="4"/>
  <c r="N121" i="4" s="1"/>
  <c r="AU214" i="4"/>
  <c r="AZ214" i="4" s="1"/>
  <c r="AN434" i="4"/>
  <c r="AN233" i="4"/>
  <c r="AN13" i="4"/>
  <c r="O19" i="4" s="1"/>
  <c r="AU104" i="4"/>
  <c r="R526" i="4"/>
  <c r="U526" i="4"/>
  <c r="AN58" i="4"/>
  <c r="P460" i="4"/>
  <c r="AG137" i="4"/>
  <c r="N152" i="4" s="1"/>
  <c r="Q152" i="4" s="1"/>
  <c r="AG243" i="4"/>
  <c r="N243" i="4" s="1"/>
  <c r="Q243" i="4" s="1"/>
  <c r="U144" i="4"/>
  <c r="R144" i="4"/>
  <c r="AG129" i="4"/>
  <c r="AN214" i="4"/>
  <c r="O211" i="4" s="1"/>
  <c r="AG300" i="4"/>
  <c r="N323" i="4" s="1"/>
  <c r="Q323" i="4" s="1"/>
  <c r="AN442" i="4"/>
  <c r="AU246" i="4"/>
  <c r="AZ246" i="4" s="1"/>
  <c r="AN57" i="4"/>
  <c r="O55" i="4" s="1"/>
  <c r="AN236" i="4"/>
  <c r="O241" i="4" s="1"/>
  <c r="AU369" i="4"/>
  <c r="AY470" i="4"/>
  <c r="AZ13" i="4"/>
  <c r="AY486" i="4"/>
  <c r="AG397" i="4"/>
  <c r="N397" i="4" s="1"/>
  <c r="Q397" i="4" s="1"/>
  <c r="AN507" i="4"/>
  <c r="T519" i="4" s="1"/>
  <c r="AN4" i="4"/>
  <c r="AU257" i="4"/>
  <c r="AZ257" i="4" s="1"/>
  <c r="AN303" i="4"/>
  <c r="O452" i="4" s="1"/>
  <c r="AN53" i="4"/>
  <c r="T53" i="4" s="1"/>
  <c r="AU434" i="4"/>
  <c r="AZ434" i="4" s="1"/>
  <c r="AU443" i="4"/>
  <c r="AG260" i="4"/>
  <c r="S260" i="4" s="1"/>
  <c r="AN309" i="4"/>
  <c r="AN356" i="4"/>
  <c r="O341" i="4" s="1"/>
  <c r="AG431" i="4"/>
  <c r="AG18" i="4"/>
  <c r="AU492" i="4"/>
  <c r="AY477" i="4"/>
  <c r="AN240" i="4"/>
  <c r="AN99" i="4"/>
  <c r="AG4" i="4"/>
  <c r="N4" i="4" s="1"/>
  <c r="Q4" i="4" s="1"/>
  <c r="AU253" i="4"/>
  <c r="AG253" i="4"/>
  <c r="N267" i="4" s="1"/>
  <c r="Q267" i="4" s="1"/>
  <c r="AN119" i="4"/>
  <c r="AU435" i="4"/>
  <c r="T246" i="4"/>
  <c r="AZ76" i="4"/>
  <c r="AX152" i="4"/>
  <c r="S143" i="4"/>
  <c r="AG309" i="4"/>
  <c r="S301" i="4" s="1"/>
  <c r="AU196" i="4"/>
  <c r="R348" i="4"/>
  <c r="U348" i="4"/>
  <c r="S13" i="4"/>
  <c r="Q13" i="4"/>
  <c r="AX11" i="4"/>
  <c r="AG552" i="4"/>
  <c r="N562" i="4" s="1"/>
  <c r="Q562" i="4" s="1"/>
  <c r="AU399" i="4"/>
  <c r="P388" i="4" s="1"/>
  <c r="AG96" i="4"/>
  <c r="AG58" i="4"/>
  <c r="AU551" i="4"/>
  <c r="AU364" i="4"/>
  <c r="AG53" i="4"/>
  <c r="N53" i="4" s="1"/>
  <c r="Q53" i="4" s="1"/>
  <c r="AU260" i="4"/>
  <c r="P260" i="4" s="1"/>
  <c r="AG184" i="4"/>
  <c r="N185" i="4" s="1"/>
  <c r="AN350" i="4"/>
  <c r="O327" i="4" s="1"/>
  <c r="AY395" i="4"/>
  <c r="AG443" i="4"/>
  <c r="T461" i="4"/>
  <c r="AG10" i="4"/>
  <c r="R131" i="4"/>
  <c r="AN498" i="4"/>
  <c r="AZ358" i="4"/>
  <c r="AG293" i="4"/>
  <c r="N293" i="4" s="1"/>
  <c r="Q293" i="4" s="1"/>
  <c r="AG285" i="4"/>
  <c r="AN501" i="4"/>
  <c r="AN399" i="4"/>
  <c r="AZ486" i="4"/>
  <c r="AN46" i="4"/>
  <c r="AG154" i="4"/>
  <c r="AN12" i="4"/>
  <c r="AX477" i="4"/>
  <c r="AU79" i="4"/>
  <c r="P74" i="4" s="1"/>
  <c r="AN10" i="4"/>
  <c r="AU438" i="4"/>
  <c r="AU300" i="4"/>
  <c r="P311" i="4" s="1"/>
  <c r="AU274" i="4"/>
  <c r="AN182" i="4"/>
  <c r="T182" i="4" s="1"/>
  <c r="AN274" i="4"/>
  <c r="AU498" i="4"/>
  <c r="P518" i="4" s="1"/>
  <c r="AN293" i="4"/>
  <c r="O293" i="4" s="1"/>
  <c r="AN129" i="4"/>
  <c r="AN154" i="4"/>
  <c r="O149" i="4" s="1"/>
  <c r="T393" i="4"/>
  <c r="AY331" i="4"/>
  <c r="AU478" i="4"/>
  <c r="P474" i="4" s="1"/>
  <c r="AG257" i="4"/>
  <c r="T340" i="4"/>
  <c r="AY415" i="4"/>
  <c r="AU436" i="4"/>
  <c r="P434" i="4" s="1"/>
  <c r="AY330" i="4"/>
  <c r="T415" i="4"/>
  <c r="AN438" i="4"/>
  <c r="O269" i="4" s="1"/>
  <c r="AN304" i="4"/>
  <c r="AG19" i="4"/>
  <c r="S19" i="4" s="1"/>
  <c r="AN443" i="4"/>
  <c r="O440" i="4" s="1"/>
  <c r="AG234" i="4"/>
  <c r="N238" i="4" s="1"/>
  <c r="Q238" i="4" s="1"/>
  <c r="AG196" i="4"/>
  <c r="AN168" i="4"/>
  <c r="T168" i="4" s="1"/>
  <c r="AG307" i="4"/>
  <c r="N313" i="4" s="1"/>
  <c r="Q313" i="4" s="1"/>
  <c r="AY302" i="4"/>
  <c r="AG231" i="4"/>
  <c r="N230" i="4" s="1"/>
  <c r="AU305" i="4"/>
  <c r="AU101" i="4"/>
  <c r="P122" i="4" s="1"/>
  <c r="AU10" i="4"/>
  <c r="AG57" i="4"/>
  <c r="AG482" i="4"/>
  <c r="N310" i="4" s="1"/>
  <c r="AG46" i="4"/>
  <c r="AN243" i="4"/>
  <c r="T251" i="4" s="1"/>
  <c r="AU20" i="4"/>
  <c r="AX315" i="4"/>
  <c r="R128" i="4"/>
  <c r="U128" i="4"/>
  <c r="AZ221" i="4"/>
  <c r="P140" i="4"/>
  <c r="AZ149" i="4"/>
  <c r="AN149" i="4"/>
  <c r="AG182" i="4"/>
  <c r="N193" i="4" s="1"/>
  <c r="AU309" i="4"/>
  <c r="P458" i="4" s="1"/>
  <c r="AX173" i="4"/>
  <c r="P453" i="4"/>
  <c r="AN371" i="4"/>
  <c r="AY373" i="4"/>
  <c r="U87" i="4"/>
  <c r="AX176" i="4"/>
  <c r="AN425" i="4"/>
  <c r="AU270" i="4"/>
  <c r="AZ270" i="4" s="1"/>
  <c r="AG362" i="4"/>
  <c r="AX445" i="4"/>
  <c r="AG369" i="4"/>
  <c r="AN364" i="4"/>
  <c r="O360" i="4" s="1"/>
  <c r="AN48" i="4"/>
  <c r="O56" i="4" s="1"/>
  <c r="AU359" i="4"/>
  <c r="AZ450" i="4"/>
  <c r="AX454" i="4"/>
  <c r="AN97" i="4"/>
  <c r="O104" i="4" s="1"/>
  <c r="AU97" i="4"/>
  <c r="AN307" i="4"/>
  <c r="AN492" i="4"/>
  <c r="AN248" i="4"/>
  <c r="P265" i="4"/>
  <c r="AZ461" i="4"/>
  <c r="AY230" i="4"/>
  <c r="T219" i="4"/>
  <c r="AU243" i="4"/>
  <c r="P243" i="4" s="1"/>
  <c r="AG20" i="4"/>
  <c r="N20" i="4" s="1"/>
  <c r="Q20" i="4" s="1"/>
  <c r="AX121" i="4"/>
  <c r="AU442" i="4"/>
  <c r="AN260" i="4"/>
  <c r="O249" i="4" s="1"/>
  <c r="R197" i="4"/>
  <c r="U197" i="4"/>
  <c r="T310" i="4"/>
  <c r="AX402" i="4"/>
  <c r="P246" i="4"/>
  <c r="AZ361" i="4"/>
  <c r="AX89" i="4"/>
  <c r="S200" i="4"/>
  <c r="S354" i="4"/>
  <c r="S176" i="4"/>
  <c r="AN478" i="4"/>
  <c r="O474" i="4" s="1"/>
  <c r="AG62" i="4"/>
  <c r="N72" i="4" s="1"/>
  <c r="Q72" i="4" s="1"/>
  <c r="AN551" i="4"/>
  <c r="AG505" i="4"/>
  <c r="S513" i="4" s="1"/>
  <c r="AG6" i="4"/>
  <c r="N5" i="4" s="1"/>
  <c r="AG203" i="4"/>
  <c r="AG294" i="4"/>
  <c r="AU119" i="4"/>
  <c r="P120" i="4" s="1"/>
  <c r="AX220" i="4"/>
  <c r="AG259" i="4"/>
  <c r="N233" i="4" s="1"/>
  <c r="AN213" i="4"/>
  <c r="AU51" i="4"/>
  <c r="P65" i="4" s="1"/>
  <c r="AN431" i="4"/>
  <c r="O355" i="4" s="1"/>
  <c r="AG97" i="4"/>
  <c r="AX177" i="4"/>
  <c r="AU374" i="4"/>
  <c r="AN447" i="4"/>
  <c r="O451" i="4" s="1"/>
  <c r="AU482" i="4"/>
  <c r="P523" i="4"/>
  <c r="AZ544" i="4"/>
  <c r="T45" i="4"/>
  <c r="AY80" i="4"/>
  <c r="AU236" i="4"/>
  <c r="P236" i="4" s="1"/>
  <c r="AU356" i="4"/>
  <c r="P341" i="4" s="1"/>
  <c r="AX84" i="4"/>
  <c r="S77" i="4"/>
  <c r="AY374" i="4"/>
  <c r="S211" i="4"/>
  <c r="P389" i="4"/>
  <c r="AZ352" i="4"/>
  <c r="AU16" i="4"/>
  <c r="P37" i="4" s="1"/>
  <c r="AG305" i="4"/>
  <c r="S673" i="4"/>
  <c r="AZ297" i="4"/>
  <c r="AN20" i="4"/>
  <c r="T525" i="4"/>
  <c r="AY546" i="4"/>
  <c r="AZ445" i="4"/>
  <c r="AZ294" i="4"/>
  <c r="AZ419" i="4"/>
  <c r="AX405" i="4"/>
  <c r="AZ398" i="4"/>
  <c r="AZ256" i="4"/>
  <c r="P254" i="4"/>
  <c r="AX90" i="4"/>
  <c r="AX331" i="4"/>
  <c r="AY450" i="4"/>
  <c r="AY66" i="4"/>
  <c r="AY421" i="4"/>
  <c r="T336" i="4"/>
  <c r="AN270" i="4"/>
  <c r="O477" i="4" s="1"/>
  <c r="AG399" i="4"/>
  <c r="N386" i="4" s="1"/>
  <c r="AG491" i="4"/>
  <c r="N491" i="4" s="1"/>
  <c r="Q491" i="4" s="1"/>
  <c r="AU96" i="4"/>
  <c r="AN370" i="4"/>
  <c r="AG472" i="4"/>
  <c r="S492" i="4" s="1"/>
  <c r="AX170" i="4"/>
  <c r="AX98" i="4"/>
  <c r="AZ499" i="4"/>
  <c r="AZ408" i="4"/>
  <c r="AY322" i="4"/>
  <c r="R106" i="4"/>
  <c r="U106" i="4"/>
  <c r="AG551" i="4"/>
  <c r="N560" i="4" s="1"/>
  <c r="Q560" i="4" s="1"/>
  <c r="AU370" i="4"/>
  <c r="AZ370" i="4" s="1"/>
  <c r="AG240" i="4"/>
  <c r="N240" i="4" s="1"/>
  <c r="Q240" i="4" s="1"/>
  <c r="AU6" i="4"/>
  <c r="P5" i="4" s="1"/>
  <c r="AG480" i="4"/>
  <c r="AG500" i="4"/>
  <c r="AN2" i="4"/>
  <c r="AZ259" i="4"/>
  <c r="AZ163" i="4"/>
  <c r="P164" i="4"/>
  <c r="AY416" i="4"/>
  <c r="AX308" i="4"/>
  <c r="AX214" i="4"/>
  <c r="AY481" i="4"/>
  <c r="AY137" i="4"/>
  <c r="T146" i="4"/>
  <c r="AN397" i="4"/>
  <c r="T398" i="4" s="1"/>
  <c r="AY107" i="4"/>
  <c r="AN491" i="4"/>
  <c r="AG264" i="4"/>
  <c r="N469" i="4" s="1"/>
  <c r="AU480" i="4"/>
  <c r="P308" i="4" s="1"/>
  <c r="AN285" i="4"/>
  <c r="T284" i="4" s="1"/>
  <c r="AG478" i="4"/>
  <c r="S478" i="4" s="1"/>
  <c r="AY335" i="4"/>
  <c r="AU425" i="4"/>
  <c r="AX64" i="4"/>
  <c r="AN480" i="4"/>
  <c r="AU472" i="4"/>
  <c r="S666" i="4"/>
  <c r="AG545" i="4"/>
  <c r="S545" i="4" s="1"/>
  <c r="AU195" i="4"/>
  <c r="AU545" i="4"/>
  <c r="P545" i="4" s="1"/>
  <c r="AU99" i="4"/>
  <c r="AN543" i="4"/>
  <c r="AY453" i="4"/>
  <c r="T262" i="4"/>
  <c r="AZ484" i="4"/>
  <c r="AY419" i="4"/>
  <c r="T342" i="4"/>
  <c r="AU273" i="4"/>
  <c r="AX239" i="4"/>
  <c r="AU491" i="4"/>
  <c r="P475" i="4" s="1"/>
  <c r="AU397" i="4"/>
  <c r="P397" i="4" s="1"/>
  <c r="AU505" i="4"/>
  <c r="P517" i="4" s="1"/>
  <c r="AZ447" i="4"/>
  <c r="AG195" i="4"/>
  <c r="N171" i="4" s="1"/>
  <c r="AG99" i="4"/>
  <c r="AN201" i="4"/>
  <c r="O227" i="4" s="1"/>
  <c r="AU240" i="4"/>
  <c r="P259" i="4" s="1"/>
  <c r="AN500" i="4"/>
  <c r="AN505" i="4"/>
  <c r="T513" i="4" s="1"/>
  <c r="AU4" i="4"/>
  <c r="AN62" i="4"/>
  <c r="O62" i="4" s="1"/>
  <c r="T59" i="4"/>
  <c r="AY52" i="4"/>
  <c r="U90" i="4"/>
  <c r="R90" i="4"/>
  <c r="AU507" i="4"/>
  <c r="P503" i="4" s="1"/>
  <c r="AU552" i="4"/>
  <c r="AY361" i="4"/>
  <c r="AN257" i="4"/>
  <c r="AN6" i="4"/>
  <c r="O5" i="4" s="1"/>
  <c r="AU58" i="4"/>
  <c r="AN82" i="4"/>
  <c r="O82" i="4" s="1"/>
  <c r="R82" i="4" s="1"/>
  <c r="AG543" i="4"/>
  <c r="AN96" i="4"/>
  <c r="O92" i="4" s="1"/>
  <c r="AG201" i="4"/>
  <c r="N201" i="4" s="1"/>
  <c r="Q201" i="4" s="1"/>
  <c r="AG273" i="4"/>
  <c r="S278" i="4" s="1"/>
  <c r="AU501" i="4"/>
  <c r="AU62" i="4"/>
  <c r="P50" i="4" s="1"/>
  <c r="AG82" i="4"/>
  <c r="N81" i="4" s="1"/>
  <c r="AU543" i="4"/>
  <c r="AU203" i="4"/>
  <c r="AU285" i="4"/>
  <c r="AU2" i="4"/>
  <c r="R177" i="4"/>
  <c r="U177" i="4"/>
  <c r="S330" i="4" l="1"/>
  <c r="P482" i="4"/>
  <c r="S434" i="4"/>
  <c r="N179" i="4"/>
  <c r="Q179" i="4" s="1"/>
  <c r="P227" i="4"/>
  <c r="S87" i="4"/>
  <c r="N443" i="4"/>
  <c r="P21" i="4"/>
  <c r="U127" i="4"/>
  <c r="S288" i="4"/>
  <c r="O99" i="4"/>
  <c r="R99" i="4" s="1"/>
  <c r="R261" i="4"/>
  <c r="P46" i="4"/>
  <c r="U289" i="4"/>
  <c r="N149" i="4"/>
  <c r="P422" i="4"/>
  <c r="O231" i="4"/>
  <c r="U231" i="4" s="1"/>
  <c r="O357" i="4"/>
  <c r="S441" i="4"/>
  <c r="P480" i="4"/>
  <c r="O156" i="4"/>
  <c r="U156" i="4" s="1"/>
  <c r="S180" i="4"/>
  <c r="T178" i="4"/>
  <c r="T443" i="4"/>
  <c r="S242" i="4"/>
  <c r="N229" i="4"/>
  <c r="Q229" i="4" s="1"/>
  <c r="P264" i="4"/>
  <c r="O64" i="4"/>
  <c r="U64" i="4" s="1"/>
  <c r="T224" i="4"/>
  <c r="T167" i="4"/>
  <c r="S217" i="4"/>
  <c r="S439" i="4"/>
  <c r="P79" i="4"/>
  <c r="S231" i="4"/>
  <c r="P466" i="4"/>
  <c r="N439" i="4"/>
  <c r="Q439" i="4" s="1"/>
  <c r="N210" i="4"/>
  <c r="Q210" i="4" s="1"/>
  <c r="N192" i="4"/>
  <c r="Q192" i="4" s="1"/>
  <c r="P506" i="4"/>
  <c r="N93" i="4"/>
  <c r="Q93" i="4" s="1"/>
  <c r="P203" i="4"/>
  <c r="T62" i="4"/>
  <c r="T98" i="4"/>
  <c r="S367" i="4"/>
  <c r="N21" i="4"/>
  <c r="Q21" i="4" s="1"/>
  <c r="S201" i="4"/>
  <c r="O236" i="4"/>
  <c r="U236" i="4" s="1"/>
  <c r="O505" i="4"/>
  <c r="U505" i="4" s="1"/>
  <c r="S236" i="4"/>
  <c r="P492" i="4"/>
  <c r="O478" i="4"/>
  <c r="U478" i="4" s="1"/>
  <c r="T405" i="4"/>
  <c r="N264" i="4"/>
  <c r="Q264" i="4" s="1"/>
  <c r="S53" i="4"/>
  <c r="S70" i="4"/>
  <c r="T505" i="4"/>
  <c r="N158" i="4"/>
  <c r="Q158" i="4" s="1"/>
  <c r="S20" i="4"/>
  <c r="P210" i="4"/>
  <c r="N95" i="4"/>
  <c r="P181" i="4"/>
  <c r="N188" i="4"/>
  <c r="P302" i="4"/>
  <c r="S195" i="4"/>
  <c r="N58" i="4"/>
  <c r="O58" i="4"/>
  <c r="T298" i="4"/>
  <c r="O437" i="4"/>
  <c r="N133" i="4"/>
  <c r="Q133" i="4" s="1"/>
  <c r="R239" i="4"/>
  <c r="S110" i="4"/>
  <c r="N416" i="4"/>
  <c r="Q416" i="4" s="1"/>
  <c r="N353" i="4"/>
  <c r="Q353" i="4" s="1"/>
  <c r="T339" i="4"/>
  <c r="R62" i="4"/>
  <c r="U62" i="4"/>
  <c r="O217" i="4"/>
  <c r="T217" i="4"/>
  <c r="P146" i="4"/>
  <c r="P133" i="4"/>
  <c r="N154" i="4"/>
  <c r="Q154" i="4" s="1"/>
  <c r="S51" i="4"/>
  <c r="N250" i="4"/>
  <c r="O270" i="4"/>
  <c r="S182" i="4"/>
  <c r="O264" i="4"/>
  <c r="U264" i="4" s="1"/>
  <c r="N19" i="4"/>
  <c r="Q19" i="4" s="1"/>
  <c r="T270" i="4"/>
  <c r="P201" i="4"/>
  <c r="O172" i="4"/>
  <c r="O221" i="4"/>
  <c r="T210" i="4"/>
  <c r="O210" i="4"/>
  <c r="U533" i="4"/>
  <c r="N59" i="4"/>
  <c r="Q59" i="4" s="1"/>
  <c r="S59" i="4"/>
  <c r="S133" i="4"/>
  <c r="P315" i="4"/>
  <c r="P305" i="4"/>
  <c r="N119" i="4"/>
  <c r="T13" i="4"/>
  <c r="O168" i="4"/>
  <c r="R168" i="4" s="1"/>
  <c r="P441" i="4"/>
  <c r="P439" i="4"/>
  <c r="R117" i="4"/>
  <c r="O113" i="4"/>
  <c r="R113" i="4" s="1"/>
  <c r="T497" i="4"/>
  <c r="O91" i="4"/>
  <c r="R91" i="4" s="1"/>
  <c r="P84" i="4"/>
  <c r="T147" i="4"/>
  <c r="U549" i="4"/>
  <c r="R549" i="4"/>
  <c r="N195" i="4"/>
  <c r="Q195" i="4" s="1"/>
  <c r="S491" i="4"/>
  <c r="S154" i="4"/>
  <c r="N6" i="4"/>
  <c r="S192" i="4"/>
  <c r="AZ224" i="4"/>
  <c r="P224" i="4"/>
  <c r="T71" i="4"/>
  <c r="N399" i="4"/>
  <c r="Q399" i="4" s="1"/>
  <c r="N545" i="4"/>
  <c r="Q545" i="4" s="1"/>
  <c r="T264" i="4"/>
  <c r="O422" i="4"/>
  <c r="N70" i="4"/>
  <c r="Q70" i="4" s="1"/>
  <c r="R736" i="4"/>
  <c r="U736" i="4"/>
  <c r="S399" i="4"/>
  <c r="U30" i="4"/>
  <c r="N260" i="4"/>
  <c r="Q260" i="4" s="1"/>
  <c r="N137" i="4"/>
  <c r="Q137" i="4" s="1"/>
  <c r="T231" i="4"/>
  <c r="N236" i="4"/>
  <c r="Q236" i="4" s="1"/>
  <c r="P96" i="4"/>
  <c r="T96" i="4"/>
  <c r="O70" i="4"/>
  <c r="P220" i="4"/>
  <c r="O220" i="4"/>
  <c r="S129" i="4"/>
  <c r="N129" i="4"/>
  <c r="Q129" i="4" s="1"/>
  <c r="P321" i="4"/>
  <c r="T441" i="4"/>
  <c r="P233" i="4"/>
  <c r="O259" i="4"/>
  <c r="O300" i="4"/>
  <c r="U300" i="4" s="1"/>
  <c r="O545" i="4"/>
  <c r="T545" i="4"/>
  <c r="S305" i="4"/>
  <c r="N332" i="4"/>
  <c r="Q332" i="4" s="1"/>
  <c r="O425" i="4"/>
  <c r="R425" i="4" s="1"/>
  <c r="P119" i="4"/>
  <c r="R64" i="4"/>
  <c r="O21" i="4"/>
  <c r="U21" i="4" s="1"/>
  <c r="S264" i="4"/>
  <c r="O201" i="4"/>
  <c r="R201" i="4" s="1"/>
  <c r="P182" i="4"/>
  <c r="T91" i="4"/>
  <c r="P231" i="4"/>
  <c r="T236" i="4"/>
  <c r="R544" i="4"/>
  <c r="T350" i="4"/>
  <c r="N110" i="4"/>
  <c r="Q110" i="4" s="1"/>
  <c r="O240" i="4"/>
  <c r="S6" i="4"/>
  <c r="O182" i="4"/>
  <c r="P270" i="4"/>
  <c r="P392" i="4"/>
  <c r="P196" i="4"/>
  <c r="O71" i="4"/>
  <c r="R71" i="4" s="1"/>
  <c r="U105" i="4"/>
  <c r="R105" i="4"/>
  <c r="N178" i="4"/>
  <c r="U335" i="4"/>
  <c r="O17" i="4"/>
  <c r="P507" i="4"/>
  <c r="T285" i="4"/>
  <c r="P472" i="4"/>
  <c r="P104" i="4"/>
  <c r="P58" i="4"/>
  <c r="P443" i="4"/>
  <c r="P205" i="4"/>
  <c r="O399" i="4"/>
  <c r="U399" i="4" s="1"/>
  <c r="S363" i="4"/>
  <c r="O188" i="4"/>
  <c r="N82" i="4"/>
  <c r="Q82" i="4" s="1"/>
  <c r="P405" i="4"/>
  <c r="T205" i="4"/>
  <c r="O205" i="4"/>
  <c r="S73" i="4"/>
  <c r="P351" i="4"/>
  <c r="T21" i="4"/>
  <c r="T158" i="4"/>
  <c r="O345" i="4"/>
  <c r="U345" i="4" s="1"/>
  <c r="AZ8" i="4"/>
  <c r="P8" i="4"/>
  <c r="N79" i="4"/>
  <c r="Q79" i="4" s="1"/>
  <c r="N96" i="4"/>
  <c r="Q96" i="4" s="1"/>
  <c r="P82" i="4"/>
  <c r="O53" i="4"/>
  <c r="S210" i="4"/>
  <c r="S137" i="4"/>
  <c r="P339" i="4"/>
  <c r="O158" i="4"/>
  <c r="R158" i="4" s="1"/>
  <c r="O243" i="4"/>
  <c r="S505" i="4"/>
  <c r="N350" i="4"/>
  <c r="Q350" i="4" s="1"/>
  <c r="N231" i="4"/>
  <c r="Q231" i="4" s="1"/>
  <c r="N225" i="4"/>
  <c r="Q225" i="4" s="1"/>
  <c r="N468" i="4"/>
  <c r="Q468" i="4" s="1"/>
  <c r="P505" i="4"/>
  <c r="T240" i="4"/>
  <c r="T201" i="4"/>
  <c r="T305" i="4"/>
  <c r="O253" i="4"/>
  <c r="O248" i="4"/>
  <c r="R248" i="4" s="1"/>
  <c r="AZ154" i="4"/>
  <c r="P154" i="4"/>
  <c r="S377" i="4"/>
  <c r="N14" i="4"/>
  <c r="O111" i="4"/>
  <c r="T111" i="4"/>
  <c r="S96" i="4"/>
  <c r="T129" i="4"/>
  <c r="O129" i="4"/>
  <c r="O8" i="4"/>
  <c r="T8" i="4"/>
  <c r="O4" i="4"/>
  <c r="N302" i="4"/>
  <c r="Q302" i="4" s="1"/>
  <c r="P543" i="4"/>
  <c r="N111" i="4"/>
  <c r="Q111" i="4" s="1"/>
  <c r="S111" i="4"/>
  <c r="P399" i="4"/>
  <c r="N99" i="4"/>
  <c r="Q99" i="4" s="1"/>
  <c r="O490" i="4"/>
  <c r="T282" i="4"/>
  <c r="O282" i="4"/>
  <c r="O350" i="4"/>
  <c r="R350" i="4" s="1"/>
  <c r="O13" i="4"/>
  <c r="R13" i="4" s="1"/>
  <c r="T220" i="4"/>
  <c r="P229" i="4"/>
  <c r="T113" i="4"/>
  <c r="P257" i="4"/>
  <c r="N505" i="4"/>
  <c r="Q505" i="4" s="1"/>
  <c r="S350" i="4"/>
  <c r="N80" i="4"/>
  <c r="O96" i="4"/>
  <c r="T243" i="4"/>
  <c r="O339" i="4"/>
  <c r="U339" i="4" s="1"/>
  <c r="N253" i="4"/>
  <c r="T381" i="4"/>
  <c r="T376" i="4"/>
  <c r="P381" i="4"/>
  <c r="P370" i="4"/>
  <c r="S370" i="4"/>
  <c r="O363" i="4"/>
  <c r="P363" i="4"/>
  <c r="T370" i="4"/>
  <c r="P273" i="4"/>
  <c r="O273" i="4"/>
  <c r="U273" i="4" s="1"/>
  <c r="S153" i="4"/>
  <c r="O48" i="4"/>
  <c r="T48" i="4"/>
  <c r="T137" i="4"/>
  <c r="O137" i="4"/>
  <c r="N153" i="4"/>
  <c r="Q153" i="4" s="1"/>
  <c r="N484" i="4"/>
  <c r="Q484" i="4" s="1"/>
  <c r="N270" i="4"/>
  <c r="Q270" i="4" s="1"/>
  <c r="U91" i="4"/>
  <c r="R263" i="4"/>
  <c r="S487" i="4"/>
  <c r="U671" i="4"/>
  <c r="P406" i="4"/>
  <c r="S397" i="4"/>
  <c r="O492" i="4"/>
  <c r="R492" i="4" s="1"/>
  <c r="N433" i="4"/>
  <c r="Q433" i="4" s="1"/>
  <c r="T464" i="4"/>
  <c r="P500" i="4"/>
  <c r="O485" i="4"/>
  <c r="R485" i="4" s="1"/>
  <c r="S331" i="4"/>
  <c r="S332" i="4"/>
  <c r="N492" i="4"/>
  <c r="Q492" i="4" s="1"/>
  <c r="O429" i="4"/>
  <c r="N356" i="4"/>
  <c r="N381" i="4"/>
  <c r="Q381" i="4" s="1"/>
  <c r="S501" i="4"/>
  <c r="S436" i="4"/>
  <c r="T330" i="4"/>
  <c r="O376" i="4"/>
  <c r="U376" i="4" s="1"/>
  <c r="P425" i="4"/>
  <c r="N373" i="4"/>
  <c r="Q373" i="4" s="1"/>
  <c r="O278" i="4"/>
  <c r="O371" i="4"/>
  <c r="T421" i="4"/>
  <c r="O392" i="4"/>
  <c r="U392" i="4" s="1"/>
  <c r="O486" i="4"/>
  <c r="O367" i="4"/>
  <c r="S298" i="4"/>
  <c r="P295" i="4"/>
  <c r="P502" i="4"/>
  <c r="P331" i="4"/>
  <c r="T392" i="4"/>
  <c r="N362" i="4"/>
  <c r="Q362" i="4" s="1"/>
  <c r="P366" i="4"/>
  <c r="T491" i="4"/>
  <c r="P438" i="4"/>
  <c r="U474" i="4"/>
  <c r="R474" i="4"/>
  <c r="R341" i="4"/>
  <c r="U341" i="4"/>
  <c r="N521" i="4"/>
  <c r="Q521" i="4" s="1"/>
  <c r="S521" i="4"/>
  <c r="T521" i="4"/>
  <c r="O521" i="4"/>
  <c r="T553" i="4"/>
  <c r="O553" i="4"/>
  <c r="T331" i="4"/>
  <c r="N489" i="4"/>
  <c r="Q489" i="4" s="1"/>
  <c r="P395" i="4"/>
  <c r="N374" i="4"/>
  <c r="S421" i="4"/>
  <c r="P553" i="4"/>
  <c r="S506" i="4"/>
  <c r="N415" i="4"/>
  <c r="Q415" i="4" s="1"/>
  <c r="S475" i="4"/>
  <c r="R729" i="4"/>
  <c r="U729" i="4"/>
  <c r="O397" i="4"/>
  <c r="S326" i="4"/>
  <c r="O464" i="4"/>
  <c r="U464" i="4" s="1"/>
  <c r="O381" i="4"/>
  <c r="R381" i="4" s="1"/>
  <c r="T341" i="4"/>
  <c r="S335" i="4"/>
  <c r="S327" i="4"/>
  <c r="P326" i="4"/>
  <c r="O331" i="4"/>
  <c r="U331" i="4" s="1"/>
  <c r="P332" i="4"/>
  <c r="T397" i="4"/>
  <c r="P385" i="4"/>
  <c r="T474" i="4"/>
  <c r="S474" i="4"/>
  <c r="P335" i="4"/>
  <c r="O453" i="4"/>
  <c r="N338" i="4"/>
  <c r="Q338" i="4" s="1"/>
  <c r="O405" i="4"/>
  <c r="O449" i="4"/>
  <c r="O377" i="4"/>
  <c r="R377" i="4" s="1"/>
  <c r="N181" i="4"/>
  <c r="Q181" i="4" s="1"/>
  <c r="P464" i="4"/>
  <c r="T492" i="4"/>
  <c r="S415" i="4"/>
  <c r="P432" i="4"/>
  <c r="O406" i="4"/>
  <c r="U406" i="4" s="1"/>
  <c r="O439" i="4"/>
  <c r="U439" i="4" s="1"/>
  <c r="T326" i="4"/>
  <c r="S553" i="4"/>
  <c r="T439" i="4"/>
  <c r="O488" i="4"/>
  <c r="O564" i="4"/>
  <c r="T564" i="4"/>
  <c r="O326" i="4"/>
  <c r="U326" i="4" s="1"/>
  <c r="N558" i="4"/>
  <c r="Q558" i="4" s="1"/>
  <c r="N564" i="4"/>
  <c r="Q564" i="4" s="1"/>
  <c r="S564" i="4"/>
  <c r="O374" i="4"/>
  <c r="R374" i="4" s="1"/>
  <c r="T374" i="4"/>
  <c r="O418" i="4"/>
  <c r="O475" i="4"/>
  <c r="U475" i="4" s="1"/>
  <c r="O562" i="4"/>
  <c r="T562" i="4"/>
  <c r="T425" i="4"/>
  <c r="P330" i="4"/>
  <c r="S514" i="4"/>
  <c r="U499" i="4"/>
  <c r="S562" i="4"/>
  <c r="N553" i="4"/>
  <c r="Q553" i="4" s="1"/>
  <c r="P566" i="4"/>
  <c r="P521" i="4"/>
  <c r="P558" i="4"/>
  <c r="P564" i="4"/>
  <c r="O368" i="4"/>
  <c r="P353" i="4"/>
  <c r="O501" i="4"/>
  <c r="R501" i="4" s="1"/>
  <c r="P440" i="4"/>
  <c r="T473" i="4"/>
  <c r="T364" i="4"/>
  <c r="N428" i="4"/>
  <c r="Q428" i="4" s="1"/>
  <c r="S328" i="4"/>
  <c r="N475" i="4"/>
  <c r="Q475" i="4" s="1"/>
  <c r="N474" i="4"/>
  <c r="Q474" i="4" s="1"/>
  <c r="S381" i="4"/>
  <c r="N506" i="4"/>
  <c r="Q506" i="4" s="1"/>
  <c r="U437" i="4"/>
  <c r="R437" i="4"/>
  <c r="U396" i="4"/>
  <c r="R396" i="4"/>
  <c r="O483" i="4"/>
  <c r="O560" i="4"/>
  <c r="T560" i="4"/>
  <c r="S428" i="4"/>
  <c r="O447" i="4"/>
  <c r="N372" i="4"/>
  <c r="Q372" i="4" s="1"/>
  <c r="N395" i="4"/>
  <c r="Q395" i="4" s="1"/>
  <c r="P508" i="4"/>
  <c r="S387" i="4"/>
  <c r="P379" i="4"/>
  <c r="N436" i="4"/>
  <c r="Q436" i="4" s="1"/>
  <c r="T419" i="4"/>
  <c r="N421" i="4"/>
  <c r="Q421" i="4" s="1"/>
  <c r="N301" i="4"/>
  <c r="Q301" i="4" s="1"/>
  <c r="S366" i="4"/>
  <c r="O419" i="4"/>
  <c r="U419" i="4" s="1"/>
  <c r="S466" i="4"/>
  <c r="O467" i="4"/>
  <c r="R467" i="4" s="1"/>
  <c r="N472" i="4"/>
  <c r="P380" i="4"/>
  <c r="S509" i="4"/>
  <c r="N422" i="4"/>
  <c r="Q422" i="4" s="1"/>
  <c r="S558" i="4"/>
  <c r="O428" i="4"/>
  <c r="R428" i="4" s="1"/>
  <c r="S502" i="4"/>
  <c r="S500" i="4"/>
  <c r="N500" i="4"/>
  <c r="Q500" i="4" s="1"/>
  <c r="T470" i="4"/>
  <c r="T501" i="4"/>
  <c r="N501" i="4"/>
  <c r="Q501" i="4" s="1"/>
  <c r="O519" i="4"/>
  <c r="R519" i="4" s="1"/>
  <c r="T475" i="4"/>
  <c r="T466" i="4"/>
  <c r="O473" i="4"/>
  <c r="U473" i="4" s="1"/>
  <c r="S270" i="4"/>
  <c r="O470" i="4"/>
  <c r="N327" i="4"/>
  <c r="Q327" i="4" s="1"/>
  <c r="N485" i="4"/>
  <c r="Q485" i="4" s="1"/>
  <c r="N466" i="4"/>
  <c r="Q466" i="4" s="1"/>
  <c r="S290" i="4"/>
  <c r="S519" i="4"/>
  <c r="P514" i="4"/>
  <c r="O423" i="4"/>
  <c r="N434" i="4"/>
  <c r="Q434" i="4" s="1"/>
  <c r="T558" i="4"/>
  <c r="O558" i="4"/>
  <c r="O514" i="4"/>
  <c r="R514" i="4" s="1"/>
  <c r="P448" i="4"/>
  <c r="N411" i="4"/>
  <c r="P375" i="4"/>
  <c r="P484" i="4"/>
  <c r="S371" i="4"/>
  <c r="P519" i="4"/>
  <c r="O417" i="4"/>
  <c r="O430" i="4"/>
  <c r="R430" i="4" s="1"/>
  <c r="N375" i="4"/>
  <c r="Q375" i="4" s="1"/>
  <c r="O421" i="4"/>
  <c r="N437" i="4"/>
  <c r="Q437" i="4" s="1"/>
  <c r="T467" i="4"/>
  <c r="N519" i="4"/>
  <c r="Q519" i="4" s="1"/>
  <c r="T506" i="4"/>
  <c r="S560" i="4"/>
  <c r="N341" i="4"/>
  <c r="Q341" i="4" s="1"/>
  <c r="T463" i="4"/>
  <c r="N481" i="4"/>
  <c r="P327" i="4"/>
  <c r="N465" i="4"/>
  <c r="Q465" i="4" s="1"/>
  <c r="T428" i="4"/>
  <c r="O337" i="4"/>
  <c r="T437" i="4"/>
  <c r="S473" i="4"/>
  <c r="O334" i="4"/>
  <c r="U334" i="4" s="1"/>
  <c r="S422" i="4"/>
  <c r="N376" i="4"/>
  <c r="Q376" i="4" s="1"/>
  <c r="O506" i="4"/>
  <c r="R506" i="4" s="1"/>
  <c r="P501" i="4"/>
  <c r="S437" i="4"/>
  <c r="P560" i="4"/>
  <c r="N369" i="4"/>
  <c r="Q369" i="4" s="1"/>
  <c r="N363" i="4"/>
  <c r="Q363" i="4" s="1"/>
  <c r="P467" i="4"/>
  <c r="O386" i="4"/>
  <c r="S566" i="4"/>
  <c r="N566" i="4"/>
  <c r="Q566" i="4" s="1"/>
  <c r="T566" i="4"/>
  <c r="O566" i="4"/>
  <c r="S273" i="4"/>
  <c r="O401" i="4"/>
  <c r="R401" i="4" s="1"/>
  <c r="S312" i="4"/>
  <c r="S417" i="4"/>
  <c r="S484" i="4"/>
  <c r="O459" i="4"/>
  <c r="R459" i="4" s="1"/>
  <c r="T423" i="4"/>
  <c r="S341" i="4"/>
  <c r="O466" i="4"/>
  <c r="N473" i="4"/>
  <c r="Q473" i="4" s="1"/>
  <c r="P430" i="4"/>
  <c r="R293" i="4"/>
  <c r="U293" i="4"/>
  <c r="U426" i="4"/>
  <c r="R426" i="4"/>
  <c r="P509" i="4"/>
  <c r="N511" i="4"/>
  <c r="Q511" i="4" s="1"/>
  <c r="N266" i="4"/>
  <c r="Q266" i="4" s="1"/>
  <c r="R267" i="4"/>
  <c r="N487" i="4"/>
  <c r="Q487" i="4" s="1"/>
  <c r="P278" i="4"/>
  <c r="U178" i="4"/>
  <c r="O280" i="4"/>
  <c r="T433" i="4"/>
  <c r="O433" i="4"/>
  <c r="O480" i="4"/>
  <c r="O151" i="4"/>
  <c r="T153" i="4"/>
  <c r="O153" i="4"/>
  <c r="T372" i="4"/>
  <c r="N413" i="4"/>
  <c r="Q413" i="4" s="1"/>
  <c r="N396" i="4"/>
  <c r="Q396" i="4" s="1"/>
  <c r="P318" i="4"/>
  <c r="T323" i="4"/>
  <c r="S432" i="4"/>
  <c r="N366" i="4"/>
  <c r="Q366" i="4" s="1"/>
  <c r="N417" i="4"/>
  <c r="Q417" i="4" s="1"/>
  <c r="P556" i="4"/>
  <c r="P562" i="4"/>
  <c r="T478" i="4"/>
  <c r="N388" i="4"/>
  <c r="Q388" i="4" s="1"/>
  <c r="T426" i="4"/>
  <c r="P838" i="4"/>
  <c r="N358" i="4"/>
  <c r="Q358" i="4" s="1"/>
  <c r="O388" i="4"/>
  <c r="O435" i="4"/>
  <c r="U563" i="4"/>
  <c r="R563" i="4"/>
  <c r="N278" i="4"/>
  <c r="Q278" i="4" s="1"/>
  <c r="N324" i="4"/>
  <c r="Q324" i="4" s="1"/>
  <c r="N321" i="4"/>
  <c r="Q321" i="4" s="1"/>
  <c r="O290" i="4"/>
  <c r="U290" i="4" s="1"/>
  <c r="T347" i="4"/>
  <c r="O513" i="4"/>
  <c r="R513" i="4" s="1"/>
  <c r="S426" i="4"/>
  <c r="N426" i="4"/>
  <c r="Q426" i="4" s="1"/>
  <c r="S365" i="4"/>
  <c r="S838" i="4"/>
  <c r="N838" i="4"/>
  <c r="Q838" i="4" s="1"/>
  <c r="S293" i="4"/>
  <c r="N273" i="4"/>
  <c r="Q273" i="4" s="1"/>
  <c r="O491" i="4"/>
  <c r="U491" i="4" s="1"/>
  <c r="R737" i="4"/>
  <c r="U737" i="4"/>
  <c r="S388" i="4"/>
  <c r="O347" i="4"/>
  <c r="O194" i="4"/>
  <c r="O372" i="4"/>
  <c r="R372" i="4" s="1"/>
  <c r="N476" i="4"/>
  <c r="Q476" i="4" s="1"/>
  <c r="N494" i="4"/>
  <c r="Q494" i="4" s="1"/>
  <c r="S494" i="4"/>
  <c r="S419" i="4"/>
  <c r="P309" i="4"/>
  <c r="O502" i="4"/>
  <c r="T502" i="4"/>
  <c r="O324" i="4"/>
  <c r="R324" i="4" s="1"/>
  <c r="N542" i="4"/>
  <c r="Q542" i="4" s="1"/>
  <c r="S542" i="4"/>
  <c r="T543" i="4"/>
  <c r="O543" i="4"/>
  <c r="N554" i="4"/>
  <c r="Q554" i="4" s="1"/>
  <c r="S554" i="4"/>
  <c r="T552" i="4"/>
  <c r="O552" i="4"/>
  <c r="P419" i="4"/>
  <c r="O304" i="4"/>
  <c r="N307" i="4"/>
  <c r="Q307" i="4" s="1"/>
  <c r="O277" i="4"/>
  <c r="S297" i="4"/>
  <c r="S272" i="4"/>
  <c r="N305" i="4"/>
  <c r="Q305" i="4" s="1"/>
  <c r="N290" i="4"/>
  <c r="Q290" i="4" s="1"/>
  <c r="O265" i="4"/>
  <c r="R265" i="4" s="1"/>
  <c r="T838" i="4"/>
  <c r="S489" i="4"/>
  <c r="N387" i="4"/>
  <c r="Q387" i="4" s="1"/>
  <c r="P301" i="4"/>
  <c r="T435" i="4"/>
  <c r="N513" i="4"/>
  <c r="Q513" i="4" s="1"/>
  <c r="N502" i="4"/>
  <c r="Q502" i="4" s="1"/>
  <c r="N432" i="4"/>
  <c r="Q432" i="4" s="1"/>
  <c r="P559" i="4"/>
  <c r="P554" i="4"/>
  <c r="N467" i="4"/>
  <c r="Q467" i="4" s="1"/>
  <c r="S467" i="4"/>
  <c r="O272" i="4"/>
  <c r="O465" i="4"/>
  <c r="O321" i="4"/>
  <c r="T321" i="4"/>
  <c r="P303" i="4"/>
  <c r="P433" i="4"/>
  <c r="O542" i="4"/>
  <c r="T542" i="4"/>
  <c r="N543" i="4"/>
  <c r="Q543" i="4" s="1"/>
  <c r="S543" i="4"/>
  <c r="O481" i="4"/>
  <c r="U481" i="4" s="1"/>
  <c r="P294" i="4"/>
  <c r="O420" i="4"/>
  <c r="R420" i="4" s="1"/>
  <c r="P451" i="4"/>
  <c r="O309" i="4"/>
  <c r="R309" i="4" s="1"/>
  <c r="S323" i="4"/>
  <c r="T388" i="4"/>
  <c r="O838" i="4"/>
  <c r="R838" i="4" s="1"/>
  <c r="T514" i="4"/>
  <c r="N272" i="4"/>
  <c r="Q272" i="4" s="1"/>
  <c r="T290" i="4"/>
  <c r="P400" i="4"/>
  <c r="O361" i="4"/>
  <c r="O364" i="4"/>
  <c r="U364" i="4" s="1"/>
  <c r="N552" i="4"/>
  <c r="Q552" i="4" s="1"/>
  <c r="S552" i="4"/>
  <c r="N275" i="4"/>
  <c r="Q275" i="4" s="1"/>
  <c r="S463" i="4"/>
  <c r="N463" i="4"/>
  <c r="Q463" i="4" s="1"/>
  <c r="O442" i="4"/>
  <c r="U442" i="4" s="1"/>
  <c r="T293" i="4"/>
  <c r="N401" i="4"/>
  <c r="Q401" i="4" s="1"/>
  <c r="O375" i="4"/>
  <c r="O323" i="4"/>
  <c r="R323" i="4" s="1"/>
  <c r="P551" i="4"/>
  <c r="P542" i="4"/>
  <c r="N294" i="4"/>
  <c r="Q294" i="4" s="1"/>
  <c r="S294" i="4"/>
  <c r="S183" i="4"/>
  <c r="P557" i="4"/>
  <c r="P552" i="4"/>
  <c r="P424" i="4"/>
  <c r="S457" i="4"/>
  <c r="S433" i="4"/>
  <c r="O463" i="4"/>
  <c r="U463" i="4" s="1"/>
  <c r="O434" i="4"/>
  <c r="T434" i="4"/>
  <c r="S373" i="4"/>
  <c r="O373" i="4"/>
  <c r="S372" i="4"/>
  <c r="O362" i="4"/>
  <c r="U362" i="4" s="1"/>
  <c r="O431" i="4"/>
  <c r="T427" i="4"/>
  <c r="P494" i="4"/>
  <c r="T554" i="4"/>
  <c r="O554" i="4"/>
  <c r="T309" i="4"/>
  <c r="S324" i="4"/>
  <c r="U136" i="4"/>
  <c r="N365" i="4"/>
  <c r="Q365" i="4" s="1"/>
  <c r="T324" i="4"/>
  <c r="O471" i="4"/>
  <c r="R471" i="4" s="1"/>
  <c r="S358" i="4"/>
  <c r="R79" i="4"/>
  <c r="R534" i="4"/>
  <c r="U315" i="4"/>
  <c r="U212" i="4"/>
  <c r="R317" i="4"/>
  <c r="R77" i="4"/>
  <c r="O140" i="4"/>
  <c r="T157" i="4"/>
  <c r="O157" i="4"/>
  <c r="P481" i="4"/>
  <c r="P292" i="4"/>
  <c r="N74" i="4"/>
  <c r="Q74" i="4" s="1"/>
  <c r="S107" i="4"/>
  <c r="N107" i="4"/>
  <c r="Q107" i="4" s="1"/>
  <c r="S476" i="4"/>
  <c r="P2" i="4"/>
  <c r="P23" i="4"/>
  <c r="O493" i="4"/>
  <c r="R493" i="4" s="1"/>
  <c r="O302" i="4"/>
  <c r="R302" i="4" s="1"/>
  <c r="O445" i="4"/>
  <c r="O296" i="4"/>
  <c r="U296" i="4" s="1"/>
  <c r="T296" i="4"/>
  <c r="O66" i="4"/>
  <c r="O47" i="4"/>
  <c r="N672" i="4"/>
  <c r="Q672" i="4" s="1"/>
  <c r="N510" i="4"/>
  <c r="Q510" i="4" s="1"/>
  <c r="S510" i="4"/>
  <c r="S65" i="4"/>
  <c r="N65" i="4"/>
  <c r="Q65" i="4" s="1"/>
  <c r="S197" i="4"/>
  <c r="N316" i="4"/>
  <c r="Q316" i="4" s="1"/>
  <c r="S316" i="4"/>
  <c r="O193" i="4"/>
  <c r="T190" i="4"/>
  <c r="O668" i="4"/>
  <c r="R668" i="4" s="1"/>
  <c r="T507" i="4"/>
  <c r="O507" i="4"/>
  <c r="T382" i="4"/>
  <c r="O382" i="4"/>
  <c r="U382" i="4" s="1"/>
  <c r="O283" i="4"/>
  <c r="T450" i="4"/>
  <c r="N198" i="4"/>
  <c r="Q198" i="4" s="1"/>
  <c r="S240" i="4"/>
  <c r="O295" i="4"/>
  <c r="O484" i="4"/>
  <c r="N420" i="4"/>
  <c r="Q420" i="4" s="1"/>
  <c r="S325" i="4"/>
  <c r="N325" i="4"/>
  <c r="Q325" i="4" s="1"/>
  <c r="N352" i="4"/>
  <c r="Q352" i="4" s="1"/>
  <c r="N839" i="4"/>
  <c r="T124" i="4"/>
  <c r="O124" i="4"/>
  <c r="T93" i="4"/>
  <c r="N667" i="4"/>
  <c r="Q667" i="4" s="1"/>
  <c r="N498" i="4"/>
  <c r="Q498" i="4" s="1"/>
  <c r="S498" i="4"/>
  <c r="P291" i="4"/>
  <c r="P463" i="4"/>
  <c r="O329" i="4"/>
  <c r="O416" i="4"/>
  <c r="T416" i="4"/>
  <c r="N173" i="4"/>
  <c r="Q173" i="4" s="1"/>
  <c r="N203" i="4"/>
  <c r="Q203" i="4" s="1"/>
  <c r="O50" i="4"/>
  <c r="T72" i="4"/>
  <c r="O72" i="4"/>
  <c r="P310" i="4"/>
  <c r="P478" i="4"/>
  <c r="N283" i="4"/>
  <c r="Q283" i="4" s="1"/>
  <c r="N450" i="4"/>
  <c r="Q450" i="4" s="1"/>
  <c r="S450" i="4"/>
  <c r="O6" i="4"/>
  <c r="R6" i="4" s="1"/>
  <c r="O15" i="4"/>
  <c r="T15" i="4"/>
  <c r="T302" i="4"/>
  <c r="O320" i="4"/>
  <c r="U320" i="4" s="1"/>
  <c r="T500" i="4"/>
  <c r="O500" i="4"/>
  <c r="T424" i="4"/>
  <c r="O424" i="4"/>
  <c r="P157" i="4"/>
  <c r="P183" i="4"/>
  <c r="O670" i="4"/>
  <c r="T504" i="4"/>
  <c r="O504" i="4"/>
  <c r="O674" i="4"/>
  <c r="R674" i="4" s="1"/>
  <c r="O503" i="4"/>
  <c r="T503" i="4"/>
  <c r="O254" i="4"/>
  <c r="T257" i="4"/>
  <c r="O257" i="4"/>
  <c r="P174" i="4"/>
  <c r="P175" i="4"/>
  <c r="N675" i="4"/>
  <c r="Q675" i="4" s="1"/>
  <c r="N515" i="4"/>
  <c r="Q515" i="4" s="1"/>
  <c r="S515" i="4"/>
  <c r="O667" i="4"/>
  <c r="R667" i="4" s="1"/>
  <c r="O498" i="4"/>
  <c r="T498" i="4"/>
  <c r="O297" i="4"/>
  <c r="R297" i="4" s="1"/>
  <c r="T297" i="4"/>
  <c r="N157" i="4"/>
  <c r="Q157" i="4" s="1"/>
  <c r="N183" i="4"/>
  <c r="Q183" i="4" s="1"/>
  <c r="T69" i="4"/>
  <c r="O68" i="4"/>
  <c r="N286" i="4"/>
  <c r="Q286" i="4" s="1"/>
  <c r="N459" i="4"/>
  <c r="Q459" i="4" s="1"/>
  <c r="T47" i="4"/>
  <c r="O155" i="4"/>
  <c r="T155" i="4"/>
  <c r="O403" i="4"/>
  <c r="O366" i="4"/>
  <c r="U366" i="4" s="1"/>
  <c r="T366" i="4"/>
  <c r="N269" i="4"/>
  <c r="Q269" i="4" s="1"/>
  <c r="S460" i="4"/>
  <c r="N460" i="4"/>
  <c r="Q460" i="4" s="1"/>
  <c r="P323" i="4"/>
  <c r="P513" i="4"/>
  <c r="O154" i="4"/>
  <c r="O162" i="4"/>
  <c r="T162" i="4"/>
  <c r="O494" i="4"/>
  <c r="N393" i="4"/>
  <c r="Q393" i="4" s="1"/>
  <c r="S393" i="4"/>
  <c r="N205" i="4"/>
  <c r="Q205" i="4" s="1"/>
  <c r="N246" i="4"/>
  <c r="Q246" i="4" s="1"/>
  <c r="O165" i="4"/>
  <c r="T165" i="4"/>
  <c r="N322" i="4"/>
  <c r="Q322" i="4" s="1"/>
  <c r="S517" i="4"/>
  <c r="N517" i="4"/>
  <c r="Q517" i="4" s="1"/>
  <c r="O479" i="4"/>
  <c r="T265" i="4"/>
  <c r="N427" i="4"/>
  <c r="Q427" i="4" s="1"/>
  <c r="S348" i="4"/>
  <c r="N348" i="4"/>
  <c r="Q348" i="4" s="1"/>
  <c r="N398" i="4"/>
  <c r="Q398" i="4" s="1"/>
  <c r="S378" i="4"/>
  <c r="S392" i="4"/>
  <c r="N392" i="4"/>
  <c r="Q392" i="4" s="1"/>
  <c r="O316" i="4"/>
  <c r="T518" i="4"/>
  <c r="O518" i="4"/>
  <c r="O531" i="4"/>
  <c r="R531" i="4" s="1"/>
  <c r="O559" i="4"/>
  <c r="T559" i="4"/>
  <c r="N343" i="4"/>
  <c r="Q343" i="4" s="1"/>
  <c r="N419" i="4"/>
  <c r="Q419" i="4" s="1"/>
  <c r="N464" i="4"/>
  <c r="Q464" i="4" s="1"/>
  <c r="N164" i="4"/>
  <c r="Q164" i="4" s="1"/>
  <c r="N60" i="4"/>
  <c r="Q60" i="4" s="1"/>
  <c r="S60" i="4"/>
  <c r="AZ225" i="4"/>
  <c r="P232" i="4"/>
  <c r="O2" i="4"/>
  <c r="O23" i="4"/>
  <c r="T23" i="4"/>
  <c r="O672" i="4"/>
  <c r="O510" i="4"/>
  <c r="T510" i="4"/>
  <c r="N145" i="4"/>
  <c r="Q145" i="4" s="1"/>
  <c r="S145" i="4"/>
  <c r="O148" i="4"/>
  <c r="O181" i="4"/>
  <c r="T181" i="4"/>
  <c r="O204" i="4"/>
  <c r="T198" i="4"/>
  <c r="O198" i="4"/>
  <c r="N319" i="4"/>
  <c r="Q319" i="4" s="1"/>
  <c r="N496" i="4"/>
  <c r="Q496" i="4" s="1"/>
  <c r="S496" i="4"/>
  <c r="P364" i="4"/>
  <c r="P412" i="4"/>
  <c r="T432" i="4"/>
  <c r="O432" i="4"/>
  <c r="N44" i="4"/>
  <c r="Q44" i="4" s="1"/>
  <c r="N63" i="4"/>
  <c r="Q63" i="4" s="1"/>
  <c r="S63" i="4"/>
  <c r="N488" i="4"/>
  <c r="Q488" i="4" s="1"/>
  <c r="S309" i="4"/>
  <c r="N309" i="4"/>
  <c r="Q309" i="4" s="1"/>
  <c r="O395" i="4"/>
  <c r="O378" i="4"/>
  <c r="U378" i="4" s="1"/>
  <c r="T378" i="4"/>
  <c r="N458" i="4"/>
  <c r="Q458" i="4" s="1"/>
  <c r="N298" i="4"/>
  <c r="Q298" i="4" s="1"/>
  <c r="P86" i="4"/>
  <c r="P112" i="4"/>
  <c r="O446" i="4"/>
  <c r="U446" i="4" s="1"/>
  <c r="T312" i="4"/>
  <c r="O312" i="4"/>
  <c r="O448" i="4"/>
  <c r="O301" i="4"/>
  <c r="T301" i="4"/>
  <c r="T31" i="4"/>
  <c r="O31" i="4"/>
  <c r="N409" i="4"/>
  <c r="Q409" i="4" s="1"/>
  <c r="N360" i="4"/>
  <c r="Q360" i="4" s="1"/>
  <c r="AZ227" i="4"/>
  <c r="P240" i="4"/>
  <c r="O294" i="4"/>
  <c r="O489" i="4"/>
  <c r="T489" i="4"/>
  <c r="S284" i="4"/>
  <c r="N284" i="4"/>
  <c r="Q284" i="4" s="1"/>
  <c r="N408" i="4"/>
  <c r="Q408" i="4" s="1"/>
  <c r="O675" i="4"/>
  <c r="O515" i="4"/>
  <c r="T515" i="4"/>
  <c r="N670" i="4"/>
  <c r="Q670" i="4" s="1"/>
  <c r="N504" i="4"/>
  <c r="Q504" i="4" s="1"/>
  <c r="S504" i="4"/>
  <c r="AZ324" i="4"/>
  <c r="P333" i="4"/>
  <c r="P420" i="4"/>
  <c r="P325" i="4"/>
  <c r="S203" i="4"/>
  <c r="S318" i="4"/>
  <c r="N508" i="4"/>
  <c r="Q508" i="4" s="1"/>
  <c r="S508" i="4"/>
  <c r="N371" i="4"/>
  <c r="Q371" i="4" s="1"/>
  <c r="N197" i="4"/>
  <c r="Q197" i="4" s="1"/>
  <c r="O250" i="4"/>
  <c r="O285" i="4"/>
  <c r="N254" i="4"/>
  <c r="Q254" i="4" s="1"/>
  <c r="S257" i="4"/>
  <c r="N257" i="4"/>
  <c r="Q257" i="4" s="1"/>
  <c r="P672" i="4"/>
  <c r="P510" i="4"/>
  <c r="P300" i="4"/>
  <c r="P476" i="4"/>
  <c r="AZ503" i="4"/>
  <c r="P504" i="4"/>
  <c r="O75" i="4"/>
  <c r="T75" i="4"/>
  <c r="N208" i="4"/>
  <c r="Q208" i="4" s="1"/>
  <c r="N227" i="4"/>
  <c r="Q227" i="4" s="1"/>
  <c r="P384" i="4"/>
  <c r="O308" i="4"/>
  <c r="O487" i="4"/>
  <c r="T487" i="4"/>
  <c r="O456" i="4"/>
  <c r="O313" i="4"/>
  <c r="T313" i="4"/>
  <c r="O458" i="4"/>
  <c r="O298" i="4"/>
  <c r="R298" i="4" s="1"/>
  <c r="O245" i="4"/>
  <c r="O238" i="4"/>
  <c r="T238" i="4"/>
  <c r="N281" i="4"/>
  <c r="Q281" i="4" s="1"/>
  <c r="S448" i="4"/>
  <c r="N448" i="4"/>
  <c r="Q448" i="4" s="1"/>
  <c r="P319" i="4"/>
  <c r="P496" i="4"/>
  <c r="N249" i="4"/>
  <c r="Q249" i="4" s="1"/>
  <c r="S287" i="4"/>
  <c r="N287" i="4"/>
  <c r="Q287" i="4" s="1"/>
  <c r="P360" i="4"/>
  <c r="P382" i="4"/>
  <c r="O275" i="4"/>
  <c r="T444" i="4"/>
  <c r="O444" i="4"/>
  <c r="U444" i="4" s="1"/>
  <c r="P15" i="4"/>
  <c r="P30" i="4"/>
  <c r="S238" i="4"/>
  <c r="P199" i="4"/>
  <c r="P209" i="4"/>
  <c r="N47" i="4"/>
  <c r="Q47" i="4" s="1"/>
  <c r="S71" i="4"/>
  <c r="N71" i="4"/>
  <c r="Q71" i="4" s="1"/>
  <c r="T203" i="4"/>
  <c r="O18" i="4"/>
  <c r="U18" i="4" s="1"/>
  <c r="T29" i="4"/>
  <c r="O29" i="4"/>
  <c r="S559" i="4"/>
  <c r="N559" i="4"/>
  <c r="Q559" i="4" s="1"/>
  <c r="O46" i="4"/>
  <c r="U46" i="4" s="1"/>
  <c r="O76" i="4"/>
  <c r="R76" i="4" s="1"/>
  <c r="T76" i="4"/>
  <c r="S206" i="4"/>
  <c r="N215" i="4"/>
  <c r="Q215" i="4" s="1"/>
  <c r="S215" i="4"/>
  <c r="P139" i="4"/>
  <c r="P145" i="4"/>
  <c r="P93" i="4"/>
  <c r="P113" i="4"/>
  <c r="N406" i="4"/>
  <c r="Q406" i="4" s="1"/>
  <c r="N368" i="4"/>
  <c r="Q368" i="4" s="1"/>
  <c r="P369" i="4"/>
  <c r="P403" i="4"/>
  <c r="O413" i="4"/>
  <c r="O380" i="4"/>
  <c r="T380" i="4"/>
  <c r="P486" i="4"/>
  <c r="P268" i="4"/>
  <c r="R232" i="4"/>
  <c r="U232" i="4"/>
  <c r="T346" i="4"/>
  <c r="T438" i="4"/>
  <c r="O438" i="4"/>
  <c r="N292" i="4"/>
  <c r="Q292" i="4" s="1"/>
  <c r="S169" i="4"/>
  <c r="N169" i="4"/>
  <c r="Q169" i="4" s="1"/>
  <c r="N370" i="4"/>
  <c r="Q370" i="4" s="1"/>
  <c r="O427" i="4"/>
  <c r="R427" i="4" s="1"/>
  <c r="S227" i="4"/>
  <c r="O93" i="4"/>
  <c r="U93" i="4" s="1"/>
  <c r="O454" i="4"/>
  <c r="U454" i="4" s="1"/>
  <c r="S37" i="4"/>
  <c r="N37" i="4"/>
  <c r="Q37" i="4" s="1"/>
  <c r="T451" i="4"/>
  <c r="N276" i="4"/>
  <c r="Q276" i="4" s="1"/>
  <c r="P242" i="4"/>
  <c r="P97" i="4"/>
  <c r="P116" i="4"/>
  <c r="N17" i="4"/>
  <c r="Q17" i="4" s="1"/>
  <c r="N43" i="4"/>
  <c r="Q43" i="4" s="1"/>
  <c r="O387" i="4"/>
  <c r="U387" i="4" s="1"/>
  <c r="O511" i="4"/>
  <c r="T511" i="4"/>
  <c r="N46" i="4"/>
  <c r="Q46" i="4" s="1"/>
  <c r="S76" i="4"/>
  <c r="N311" i="4"/>
  <c r="Q311" i="4" s="1"/>
  <c r="S311" i="4"/>
  <c r="N403" i="4"/>
  <c r="Q403" i="4" s="1"/>
  <c r="T244" i="4"/>
  <c r="N357" i="4"/>
  <c r="Q357" i="4" s="1"/>
  <c r="S424" i="4"/>
  <c r="N424" i="4"/>
  <c r="Q424" i="4" s="1"/>
  <c r="O482" i="4"/>
  <c r="N122" i="4"/>
  <c r="Q122" i="4" s="1"/>
  <c r="N447" i="4"/>
  <c r="Q447" i="4" s="1"/>
  <c r="N320" i="4"/>
  <c r="Q320" i="4" s="1"/>
  <c r="S320" i="4"/>
  <c r="N228" i="4"/>
  <c r="Q228" i="4" s="1"/>
  <c r="S228" i="4"/>
  <c r="O88" i="4"/>
  <c r="O110" i="4"/>
  <c r="T110" i="4"/>
  <c r="AZ418" i="4"/>
  <c r="P435" i="4"/>
  <c r="O200" i="4"/>
  <c r="O202" i="4"/>
  <c r="T202" i="4"/>
  <c r="O408" i="4"/>
  <c r="AZ506" i="4"/>
  <c r="P512" i="4"/>
  <c r="O199" i="4"/>
  <c r="O209" i="4"/>
  <c r="T209" i="4"/>
  <c r="O436" i="4"/>
  <c r="T343" i="4"/>
  <c r="O383" i="4"/>
  <c r="U383" i="4" s="1"/>
  <c r="O83" i="4"/>
  <c r="P195" i="4"/>
  <c r="N297" i="4"/>
  <c r="Q297" i="4" s="1"/>
  <c r="S313" i="4"/>
  <c r="S268" i="4"/>
  <c r="N87" i="4"/>
  <c r="Q87" i="4" s="1"/>
  <c r="S89" i="4"/>
  <c r="P76" i="4"/>
  <c r="T169" i="4"/>
  <c r="P222" i="4"/>
  <c r="S425" i="4"/>
  <c r="O284" i="4"/>
  <c r="R284" i="4" s="1"/>
  <c r="T252" i="4"/>
  <c r="O54" i="4"/>
  <c r="R54" i="4" s="1"/>
  <c r="P488" i="4"/>
  <c r="O45" i="4"/>
  <c r="U45" i="4" s="1"/>
  <c r="P266" i="4"/>
  <c r="U565" i="4"/>
  <c r="R565" i="4"/>
  <c r="N252" i="4"/>
  <c r="Q252" i="4" s="1"/>
  <c r="T218" i="4"/>
  <c r="S302" i="4"/>
  <c r="O43" i="4"/>
  <c r="O476" i="4"/>
  <c r="N425" i="4"/>
  <c r="Q425" i="4" s="1"/>
  <c r="O305" i="4"/>
  <c r="R305" i="4" s="1"/>
  <c r="O443" i="4"/>
  <c r="O398" i="4"/>
  <c r="P313" i="4"/>
  <c r="P188" i="4"/>
  <c r="S267" i="4"/>
  <c r="U33" i="4"/>
  <c r="R33" i="4"/>
  <c r="S166" i="4"/>
  <c r="N435" i="4"/>
  <c r="Q435" i="4" s="1"/>
  <c r="N84" i="4"/>
  <c r="Q84" i="4" s="1"/>
  <c r="N123" i="4"/>
  <c r="Q123" i="4" s="1"/>
  <c r="N312" i="4"/>
  <c r="Q312" i="4" s="1"/>
  <c r="P365" i="4"/>
  <c r="R243" i="4"/>
  <c r="U243" i="4"/>
  <c r="O303" i="4"/>
  <c r="U115" i="4"/>
  <c r="R115" i="4"/>
  <c r="O457" i="4"/>
  <c r="U457" i="4" s="1"/>
  <c r="O169" i="4"/>
  <c r="R505" i="4"/>
  <c r="R567" i="4"/>
  <c r="U567" i="4"/>
  <c r="N414" i="4"/>
  <c r="Q414" i="4" s="1"/>
  <c r="O252" i="4"/>
  <c r="R561" i="4"/>
  <c r="U561" i="4"/>
  <c r="N91" i="4"/>
  <c r="Q91" i="4" s="1"/>
  <c r="O244" i="4"/>
  <c r="U244" i="4" s="1"/>
  <c r="T430" i="4"/>
  <c r="S99" i="4"/>
  <c r="S380" i="4"/>
  <c r="U216" i="4"/>
  <c r="R216" i="4"/>
  <c r="O343" i="4"/>
  <c r="U512" i="4"/>
  <c r="R512" i="4"/>
  <c r="O460" i="4"/>
  <c r="R460" i="4" s="1"/>
  <c r="O95" i="4"/>
  <c r="U95" i="4" s="1"/>
  <c r="N182" i="4"/>
  <c r="Q182" i="4" s="1"/>
  <c r="O546" i="4"/>
  <c r="T546" i="4"/>
  <c r="P249" i="4"/>
  <c r="T196" i="4"/>
  <c r="O196" i="4"/>
  <c r="O123" i="4"/>
  <c r="O138" i="4"/>
  <c r="T138" i="4"/>
  <c r="P349" i="4"/>
  <c r="N11" i="4"/>
  <c r="Q11" i="4" s="1"/>
  <c r="S31" i="4"/>
  <c r="N31" i="4"/>
  <c r="Q31" i="4" s="1"/>
  <c r="O139" i="4"/>
  <c r="O145" i="4"/>
  <c r="T145" i="4"/>
  <c r="N442" i="4"/>
  <c r="Q442" i="4" s="1"/>
  <c r="S303" i="4"/>
  <c r="N303" i="4"/>
  <c r="Q303" i="4" s="1"/>
  <c r="N279" i="4"/>
  <c r="Q279" i="4" s="1"/>
  <c r="N440" i="4"/>
  <c r="Q440" i="4" s="1"/>
  <c r="N67" i="4"/>
  <c r="Q67" i="4" s="1"/>
  <c r="S57" i="4"/>
  <c r="N57" i="4"/>
  <c r="Q57" i="4" s="1"/>
  <c r="P251" i="4"/>
  <c r="P267" i="4"/>
  <c r="N451" i="4"/>
  <c r="Q451" i="4" s="1"/>
  <c r="N674" i="4"/>
  <c r="Q674" i="4" s="1"/>
  <c r="S503" i="4"/>
  <c r="N503" i="4"/>
  <c r="Q503" i="4" s="1"/>
  <c r="P667" i="4"/>
  <c r="P498" i="4"/>
  <c r="P67" i="4"/>
  <c r="P57" i="4"/>
  <c r="N150" i="4"/>
  <c r="Q150" i="4" s="1"/>
  <c r="S184" i="4"/>
  <c r="N184" i="4"/>
  <c r="Q184" i="4" s="1"/>
  <c r="S91" i="4"/>
  <c r="O214" i="4"/>
  <c r="O411" i="4"/>
  <c r="U411" i="4" s="1"/>
  <c r="O191" i="4"/>
  <c r="T191" i="4"/>
  <c r="N187" i="4"/>
  <c r="Q187" i="4" s="1"/>
  <c r="N223" i="4"/>
  <c r="Q223" i="4" s="1"/>
  <c r="S223" i="4"/>
  <c r="S285" i="4"/>
  <c r="T101" i="4"/>
  <c r="O207" i="4"/>
  <c r="T232" i="4"/>
  <c r="N471" i="4"/>
  <c r="Q471" i="4" s="1"/>
  <c r="S232" i="4"/>
  <c r="N232" i="4"/>
  <c r="Q232" i="4" s="1"/>
  <c r="T299" i="4"/>
  <c r="O472" i="4"/>
  <c r="N334" i="4"/>
  <c r="Q334" i="4" s="1"/>
  <c r="S334" i="4"/>
  <c r="T99" i="4"/>
  <c r="S181" i="4"/>
  <c r="N380" i="4"/>
  <c r="Q380" i="4" s="1"/>
  <c r="O370" i="4"/>
  <c r="U370" i="4" s="1"/>
  <c r="T345" i="4"/>
  <c r="N54" i="4"/>
  <c r="Q54" i="4" s="1"/>
  <c r="T166" i="4"/>
  <c r="N199" i="4"/>
  <c r="Q199" i="4" s="1"/>
  <c r="N147" i="4"/>
  <c r="Q147" i="4" s="1"/>
  <c r="S84" i="4"/>
  <c r="T292" i="4"/>
  <c r="R112" i="4"/>
  <c r="U112" i="4"/>
  <c r="P248" i="4"/>
  <c r="O292" i="4"/>
  <c r="O260" i="4"/>
  <c r="N359" i="4"/>
  <c r="Q359" i="4" s="1"/>
  <c r="U235" i="4"/>
  <c r="R235" i="4"/>
  <c r="N285" i="4"/>
  <c r="Q285" i="4" s="1"/>
  <c r="N214" i="4"/>
  <c r="Q214" i="4" s="1"/>
  <c r="P285" i="4"/>
  <c r="R516" i="4"/>
  <c r="U516" i="4"/>
  <c r="N457" i="4"/>
  <c r="Q457" i="4" s="1"/>
  <c r="O409" i="4"/>
  <c r="R409" i="4" s="1"/>
  <c r="P454" i="4"/>
  <c r="P206" i="4"/>
  <c r="P215" i="4"/>
  <c r="O404" i="4"/>
  <c r="R404" i="4" s="1"/>
  <c r="O379" i="4"/>
  <c r="O393" i="4"/>
  <c r="U393" i="4" s="1"/>
  <c r="P166" i="4"/>
  <c r="N522" i="4"/>
  <c r="Q522" i="4" s="1"/>
  <c r="S551" i="4"/>
  <c r="N551" i="4"/>
  <c r="Q551" i="4" s="1"/>
  <c r="O319" i="4"/>
  <c r="O496" i="4"/>
  <c r="T496" i="4"/>
  <c r="P378" i="4"/>
  <c r="O81" i="4"/>
  <c r="O89" i="4"/>
  <c r="T89" i="4"/>
  <c r="O208" i="4"/>
  <c r="U208" i="4" s="1"/>
  <c r="S546" i="4"/>
  <c r="N546" i="4"/>
  <c r="Q546" i="4" s="1"/>
  <c r="O234" i="4"/>
  <c r="P269" i="4"/>
  <c r="O20" i="4"/>
  <c r="O67" i="4"/>
  <c r="R67" i="4" s="1"/>
  <c r="T57" i="4"/>
  <c r="O57" i="4"/>
  <c r="O839" i="4"/>
  <c r="T509" i="4"/>
  <c r="O509" i="4"/>
  <c r="O524" i="4"/>
  <c r="U524" i="4" s="1"/>
  <c r="T557" i="4"/>
  <c r="O557" i="4"/>
  <c r="P54" i="4"/>
  <c r="P489" i="4"/>
  <c r="P538" i="4"/>
  <c r="P569" i="4"/>
  <c r="AZ98" i="4"/>
  <c r="P110" i="4"/>
  <c r="T42" i="4"/>
  <c r="O42" i="4"/>
  <c r="O213" i="4"/>
  <c r="R213" i="4" s="1"/>
  <c r="O228" i="4"/>
  <c r="T228" i="4"/>
  <c r="S10" i="4"/>
  <c r="S38" i="4"/>
  <c r="N38" i="4"/>
  <c r="Q38" i="4" s="1"/>
  <c r="S42" i="4"/>
  <c r="N42" i="4"/>
  <c r="Q42" i="4" s="1"/>
  <c r="T457" i="4"/>
  <c r="T394" i="4"/>
  <c r="O318" i="4"/>
  <c r="T508" i="4"/>
  <c r="O508" i="4"/>
  <c r="P436" i="4"/>
  <c r="S394" i="4"/>
  <c r="N394" i="4"/>
  <c r="Q394" i="4" s="1"/>
  <c r="N90" i="4"/>
  <c r="Q90" i="4" s="1"/>
  <c r="S114" i="4"/>
  <c r="N114" i="4"/>
  <c r="Q114" i="4" s="1"/>
  <c r="T227" i="4"/>
  <c r="T325" i="4"/>
  <c r="O251" i="4"/>
  <c r="R251" i="4" s="1"/>
  <c r="P284" i="4"/>
  <c r="N404" i="4"/>
  <c r="Q404" i="4" s="1"/>
  <c r="P177" i="4"/>
  <c r="N430" i="4"/>
  <c r="Q430" i="4" s="1"/>
  <c r="T377" i="4"/>
  <c r="T86" i="4"/>
  <c r="S435" i="4"/>
  <c r="T135" i="4"/>
  <c r="O86" i="4"/>
  <c r="R34" i="4"/>
  <c r="U34" i="4"/>
  <c r="P479" i="4"/>
  <c r="N377" i="4"/>
  <c r="Q377" i="4" s="1"/>
  <c r="O414" i="4"/>
  <c r="U547" i="4"/>
  <c r="R547" i="4"/>
  <c r="P91" i="4"/>
  <c r="R240" i="4"/>
  <c r="U240" i="4"/>
  <c r="P334" i="4"/>
  <c r="U229" i="4"/>
  <c r="R229" i="4"/>
  <c r="U333" i="4"/>
  <c r="R333" i="4"/>
  <c r="O206" i="4"/>
  <c r="R206" i="4" s="1"/>
  <c r="T215" i="4"/>
  <c r="O215" i="4"/>
  <c r="S507" i="4"/>
  <c r="N507" i="4"/>
  <c r="Q507" i="4" s="1"/>
  <c r="P11" i="4"/>
  <c r="P31" i="4"/>
  <c r="N45" i="4"/>
  <c r="Q45" i="4" s="1"/>
  <c r="S36" i="4"/>
  <c r="N36" i="4"/>
  <c r="Q36" i="4" s="1"/>
  <c r="N346" i="4"/>
  <c r="Q346" i="4" s="1"/>
  <c r="S438" i="4"/>
  <c r="N438" i="4"/>
  <c r="Q438" i="4" s="1"/>
  <c r="O166" i="4"/>
  <c r="U166" i="4" s="1"/>
  <c r="N97" i="4"/>
  <c r="Q97" i="4" s="1"/>
  <c r="N116" i="4"/>
  <c r="Q116" i="4" s="1"/>
  <c r="S116" i="4"/>
  <c r="O522" i="4"/>
  <c r="O551" i="4"/>
  <c r="T551" i="4"/>
  <c r="N524" i="4"/>
  <c r="Q524" i="4" s="1"/>
  <c r="S557" i="4"/>
  <c r="N557" i="4"/>
  <c r="Q557" i="4" s="1"/>
  <c r="N407" i="4"/>
  <c r="Q407" i="4" s="1"/>
  <c r="P387" i="4"/>
  <c r="P511" i="4"/>
  <c r="P530" i="4"/>
  <c r="P546" i="4"/>
  <c r="O97" i="4"/>
  <c r="U97" i="4" s="1"/>
  <c r="T116" i="4"/>
  <c r="O116" i="4"/>
  <c r="N15" i="4"/>
  <c r="Q15" i="4" s="1"/>
  <c r="S30" i="4"/>
  <c r="N30" i="4"/>
  <c r="Q30" i="4" s="1"/>
  <c r="O287" i="4"/>
  <c r="R287" i="4" s="1"/>
  <c r="N452" i="4"/>
  <c r="Q452" i="4" s="1"/>
  <c r="S295" i="4"/>
  <c r="N295" i="4"/>
  <c r="Q295" i="4" s="1"/>
  <c r="N103" i="4"/>
  <c r="Q103" i="4" s="1"/>
  <c r="N33" i="4"/>
  <c r="Q33" i="4" s="1"/>
  <c r="S33" i="4"/>
  <c r="AZ110" i="4"/>
  <c r="P123" i="4"/>
  <c r="T37" i="4"/>
  <c r="O37" i="4"/>
  <c r="N304" i="4"/>
  <c r="Q304" i="4" s="1"/>
  <c r="N479" i="4"/>
  <c r="Q479" i="4" s="1"/>
  <c r="S479" i="4"/>
  <c r="N18" i="4"/>
  <c r="Q18" i="4" s="1"/>
  <c r="S29" i="4"/>
  <c r="N29" i="4"/>
  <c r="Q29" i="4" s="1"/>
  <c r="O322" i="4"/>
  <c r="O517" i="4"/>
  <c r="T517" i="4"/>
  <c r="O189" i="4"/>
  <c r="O187" i="4"/>
  <c r="T187" i="4"/>
  <c r="P213" i="4"/>
  <c r="P228" i="4"/>
  <c r="O10" i="4"/>
  <c r="O38" i="4"/>
  <c r="T38" i="4"/>
  <c r="P329" i="4"/>
  <c r="P89" i="4"/>
  <c r="N175" i="4"/>
  <c r="Q175" i="4" s="1"/>
  <c r="S175" i="4"/>
  <c r="N429" i="4"/>
  <c r="Q429" i="4" s="1"/>
  <c r="N351" i="4"/>
  <c r="Q351" i="4" s="1"/>
  <c r="S351" i="4"/>
  <c r="O44" i="4"/>
  <c r="T63" i="4"/>
  <c r="O63" i="4"/>
  <c r="N345" i="4"/>
  <c r="Q345" i="4" s="1"/>
  <c r="T359" i="4"/>
  <c r="O365" i="4"/>
  <c r="T365" i="4"/>
  <c r="O325" i="4"/>
  <c r="R325" i="4" s="1"/>
  <c r="T399" i="4"/>
  <c r="O60" i="4"/>
  <c r="U60" i="4" s="1"/>
  <c r="S124" i="4"/>
  <c r="N89" i="4"/>
  <c r="Q89" i="4" s="1"/>
  <c r="P194" i="4"/>
  <c r="P298" i="4"/>
  <c r="P151" i="4"/>
  <c r="T476" i="4"/>
  <c r="U28" i="4"/>
  <c r="R28" i="4"/>
  <c r="N478" i="4"/>
  <c r="Q478" i="4" s="1"/>
  <c r="N124" i="4"/>
  <c r="Q124" i="4" s="1"/>
  <c r="R389" i="4"/>
  <c r="U389" i="4"/>
  <c r="R497" i="4"/>
  <c r="U497" i="4"/>
  <c r="S430" i="4"/>
  <c r="U36" i="4"/>
  <c r="R36" i="4"/>
  <c r="O400" i="4"/>
  <c r="N382" i="4"/>
  <c r="Q382" i="4" s="1"/>
  <c r="P457" i="4"/>
  <c r="N76" i="4"/>
  <c r="Q76" i="4" s="1"/>
  <c r="P414" i="4"/>
  <c r="O135" i="4"/>
  <c r="P393" i="4"/>
  <c r="N367" i="4"/>
  <c r="Q367" i="4" s="1"/>
  <c r="N331" i="4"/>
  <c r="Q331" i="4" s="1"/>
  <c r="R223" i="4"/>
  <c r="R175" i="4"/>
  <c r="R236" i="4"/>
  <c r="O354" i="4"/>
  <c r="R354" i="4" s="1"/>
  <c r="N668" i="4"/>
  <c r="Q668" i="4" s="1"/>
  <c r="R231" i="4"/>
  <c r="U425" i="4"/>
  <c r="U164" i="4"/>
  <c r="U65" i="4"/>
  <c r="T390" i="4"/>
  <c r="T531" i="4"/>
  <c r="U201" i="4"/>
  <c r="AY22" i="4"/>
  <c r="U134" i="4"/>
  <c r="R478" i="4"/>
  <c r="T18" i="4"/>
  <c r="P670" i="4"/>
  <c r="AY345" i="4"/>
  <c r="AY552" i="4"/>
  <c r="AZ302" i="4"/>
  <c r="T354" i="4"/>
  <c r="U311" i="4"/>
  <c r="AZ298" i="4"/>
  <c r="AZ95" i="4"/>
  <c r="S668" i="4"/>
  <c r="AZ315" i="4"/>
  <c r="R159" i="4"/>
  <c r="P218" i="4"/>
  <c r="AZ258" i="4"/>
  <c r="P124" i="4"/>
  <c r="AX210" i="4"/>
  <c r="U203" i="4"/>
  <c r="R100" i="4"/>
  <c r="U183" i="4"/>
  <c r="R190" i="4"/>
  <c r="U174" i="4"/>
  <c r="AY396" i="4"/>
  <c r="P51" i="4"/>
  <c r="AZ339" i="4"/>
  <c r="AZ551" i="4"/>
  <c r="AY4" i="4"/>
  <c r="U168" i="4"/>
  <c r="AY300" i="4"/>
  <c r="AY224" i="4"/>
  <c r="O218" i="4"/>
  <c r="R218" i="4" s="1"/>
  <c r="AY141" i="4"/>
  <c r="P342" i="4"/>
  <c r="U133" i="4"/>
  <c r="R271" i="4"/>
  <c r="S221" i="4"/>
  <c r="R163" i="4"/>
  <c r="T383" i="4"/>
  <c r="AZ326" i="4"/>
  <c r="AY200" i="4"/>
  <c r="T225" i="4"/>
  <c r="O225" i="4"/>
  <c r="AX370" i="4"/>
  <c r="AY441" i="4"/>
  <c r="R147" i="4"/>
  <c r="R523" i="4"/>
  <c r="U523" i="4"/>
  <c r="AZ233" i="4"/>
  <c r="S104" i="4"/>
  <c r="N104" i="4"/>
  <c r="Q104" i="4" s="1"/>
  <c r="T358" i="4"/>
  <c r="O358" i="4"/>
  <c r="U358" i="4" s="1"/>
  <c r="AY365" i="4"/>
  <c r="O410" i="4"/>
  <c r="AX93" i="4"/>
  <c r="N101" i="4"/>
  <c r="Q101" i="4" s="1"/>
  <c r="P6" i="4"/>
  <c r="AY8" i="4"/>
  <c r="AX367" i="4"/>
  <c r="N412" i="4"/>
  <c r="Q412" i="4" s="1"/>
  <c r="AY372" i="4"/>
  <c r="O359" i="4"/>
  <c r="R359" i="4" s="1"/>
  <c r="AX14" i="4"/>
  <c r="N23" i="4"/>
  <c r="Q23" i="4" s="1"/>
  <c r="S102" i="4"/>
  <c r="N102" i="4"/>
  <c r="Q102" i="4" s="1"/>
  <c r="T176" i="4"/>
  <c r="O176" i="4"/>
  <c r="R176" i="4" s="1"/>
  <c r="AX157" i="4"/>
  <c r="N148" i="4"/>
  <c r="Q148" i="4" s="1"/>
  <c r="AY369" i="4"/>
  <c r="O356" i="4"/>
  <c r="U356" i="4" s="1"/>
  <c r="AX374" i="4"/>
  <c r="N361" i="4"/>
  <c r="Q361" i="4" s="1"/>
  <c r="AY162" i="4"/>
  <c r="O161" i="4"/>
  <c r="AX360" i="4"/>
  <c r="N405" i="4"/>
  <c r="Q405" i="4" s="1"/>
  <c r="T406" i="4"/>
  <c r="O407" i="4"/>
  <c r="AX180" i="4"/>
  <c r="N196" i="4"/>
  <c r="Q196" i="4" s="1"/>
  <c r="AY19" i="4"/>
  <c r="O11" i="4"/>
  <c r="R11" i="4" s="1"/>
  <c r="N213" i="4"/>
  <c r="Q213" i="4" s="1"/>
  <c r="AX23" i="4"/>
  <c r="N10" i="4"/>
  <c r="Q10" i="4" s="1"/>
  <c r="S286" i="4"/>
  <c r="AX16" i="4"/>
  <c r="N22" i="4"/>
  <c r="Q22" i="4" s="1"/>
  <c r="AZ183" i="4"/>
  <c r="AY17" i="4"/>
  <c r="O12" i="4"/>
  <c r="U12" i="4" s="1"/>
  <c r="AX432" i="4"/>
  <c r="N139" i="4"/>
  <c r="Q139" i="4" s="1"/>
  <c r="AX141" i="4"/>
  <c r="N141" i="4"/>
  <c r="Q141" i="4" s="1"/>
  <c r="AX153" i="4"/>
  <c r="N159" i="4"/>
  <c r="Q159" i="4" s="1"/>
  <c r="N186" i="4"/>
  <c r="Q186" i="4" s="1"/>
  <c r="AY367" i="4"/>
  <c r="O412" i="4"/>
  <c r="U412" i="4" s="1"/>
  <c r="N190" i="4"/>
  <c r="Q190" i="4" s="1"/>
  <c r="Q88" i="4"/>
  <c r="N92" i="4"/>
  <c r="Q92" i="4" s="1"/>
  <c r="AY172" i="4"/>
  <c r="O184" i="4"/>
  <c r="R184" i="4" s="1"/>
  <c r="N155" i="4"/>
  <c r="Q155" i="4" s="1"/>
  <c r="AX365" i="4"/>
  <c r="N410" i="4"/>
  <c r="Q410" i="4" s="1"/>
  <c r="AY93" i="4"/>
  <c r="O101" i="4"/>
  <c r="R101" i="4" s="1"/>
  <c r="AX225" i="4"/>
  <c r="N207" i="4"/>
  <c r="Q207" i="4" s="1"/>
  <c r="N146" i="4"/>
  <c r="Q146" i="4" s="1"/>
  <c r="Q211" i="4"/>
  <c r="N206" i="4"/>
  <c r="Q206" i="4" s="1"/>
  <c r="T185" i="4"/>
  <c r="O185" i="4"/>
  <c r="U185" i="4" s="1"/>
  <c r="T22" i="4"/>
  <c r="O22" i="4"/>
  <c r="U22" i="4" s="1"/>
  <c r="AX217" i="4"/>
  <c r="N204" i="4"/>
  <c r="Q204" i="4" s="1"/>
  <c r="AY147" i="4"/>
  <c r="O152" i="4"/>
  <c r="U152" i="4" s="1"/>
  <c r="AY156" i="4"/>
  <c r="O142" i="4"/>
  <c r="R142" i="4" s="1"/>
  <c r="S12" i="4"/>
  <c r="N12" i="4"/>
  <c r="Q12" i="4" s="1"/>
  <c r="AX167" i="4"/>
  <c r="N170" i="4"/>
  <c r="Q170" i="4" s="1"/>
  <c r="AY101" i="4"/>
  <c r="O103" i="4"/>
  <c r="S140" i="4"/>
  <c r="N140" i="4"/>
  <c r="Q140" i="4" s="1"/>
  <c r="S174" i="4"/>
  <c r="N174" i="4"/>
  <c r="Q174" i="4" s="1"/>
  <c r="AY170" i="4"/>
  <c r="O195" i="4"/>
  <c r="R195" i="4" s="1"/>
  <c r="AX382" i="4"/>
  <c r="AY196" i="4"/>
  <c r="O173" i="4"/>
  <c r="U173" i="4" s="1"/>
  <c r="AY357" i="4"/>
  <c r="O402" i="4"/>
  <c r="AZ548" i="4"/>
  <c r="P527" i="4"/>
  <c r="N530" i="4"/>
  <c r="Q530" i="4" s="1"/>
  <c r="S531" i="4"/>
  <c r="N531" i="4"/>
  <c r="Q531" i="4" s="1"/>
  <c r="T530" i="4"/>
  <c r="O530" i="4"/>
  <c r="U530" i="4" s="1"/>
  <c r="AX203" i="4"/>
  <c r="N216" i="4"/>
  <c r="Q216" i="4" s="1"/>
  <c r="U224" i="4"/>
  <c r="P230" i="4"/>
  <c r="AY259" i="4"/>
  <c r="T233" i="4"/>
  <c r="T237" i="4"/>
  <c r="O237" i="4"/>
  <c r="U237" i="4" s="1"/>
  <c r="T230" i="4"/>
  <c r="O230" i="4"/>
  <c r="R230" i="4" s="1"/>
  <c r="N244" i="4"/>
  <c r="Q244" i="4" s="1"/>
  <c r="AX243" i="4"/>
  <c r="N234" i="4"/>
  <c r="Q234" i="4" s="1"/>
  <c r="N237" i="4"/>
  <c r="Q237" i="4" s="1"/>
  <c r="N62" i="4"/>
  <c r="Q62" i="4" s="1"/>
  <c r="AX236" i="4"/>
  <c r="N241" i="4"/>
  <c r="Q241" i="4" s="1"/>
  <c r="AY258" i="4"/>
  <c r="O242" i="4"/>
  <c r="R242" i="4" s="1"/>
  <c r="R264" i="4"/>
  <c r="AZ457" i="4"/>
  <c r="P290" i="4"/>
  <c r="AX448" i="4"/>
  <c r="S292" i="4"/>
  <c r="AZ82" i="4"/>
  <c r="U82" i="4"/>
  <c r="S431" i="4"/>
  <c r="N431" i="4"/>
  <c r="Q431" i="4" s="1"/>
  <c r="AX355" i="4"/>
  <c r="N400" i="4"/>
  <c r="Q400" i="4" s="1"/>
  <c r="R399" i="4"/>
  <c r="AX123" i="4"/>
  <c r="AX62" i="4"/>
  <c r="N50" i="4"/>
  <c r="Q50" i="4" s="1"/>
  <c r="AY64" i="4"/>
  <c r="O52" i="4"/>
  <c r="AY110" i="4"/>
  <c r="S55" i="4"/>
  <c r="N55" i="4"/>
  <c r="Q55" i="4" s="1"/>
  <c r="P277" i="4"/>
  <c r="P280" i="4"/>
  <c r="AX441" i="4"/>
  <c r="T274" i="4"/>
  <c r="O274" i="4"/>
  <c r="U274" i="4" s="1"/>
  <c r="AX434" i="4"/>
  <c r="N280" i="4"/>
  <c r="Q280" i="4" s="1"/>
  <c r="AY428" i="4"/>
  <c r="O352" i="4"/>
  <c r="U352" i="4" s="1"/>
  <c r="AY432" i="4"/>
  <c r="O286" i="4"/>
  <c r="T286" i="4"/>
  <c r="AX431" i="4"/>
  <c r="N355" i="4"/>
  <c r="Q355" i="4" s="1"/>
  <c r="AY436" i="4"/>
  <c r="O291" i="4"/>
  <c r="S274" i="4"/>
  <c r="N274" i="4"/>
  <c r="Q274" i="4" s="1"/>
  <c r="T279" i="4"/>
  <c r="O279" i="4"/>
  <c r="AY437" i="4"/>
  <c r="O276" i="4"/>
  <c r="U276" i="4" s="1"/>
  <c r="AY429" i="4"/>
  <c r="O353" i="4"/>
  <c r="AX439" i="4"/>
  <c r="N277" i="4"/>
  <c r="Q277" i="4" s="1"/>
  <c r="T6" i="4"/>
  <c r="AX70" i="4"/>
  <c r="AY70" i="4"/>
  <c r="O69" i="4"/>
  <c r="U69" i="4" s="1"/>
  <c r="S2" i="4"/>
  <c r="N2" i="4"/>
  <c r="Q2" i="4" s="1"/>
  <c r="AX80" i="4"/>
  <c r="P417" i="4"/>
  <c r="AX319" i="4"/>
  <c r="S416" i="4"/>
  <c r="T420" i="4"/>
  <c r="AY323" i="4"/>
  <c r="AX321" i="4"/>
  <c r="N418" i="4"/>
  <c r="Q418" i="4" s="1"/>
  <c r="AZ413" i="4"/>
  <c r="S343" i="4"/>
  <c r="AX419" i="4"/>
  <c r="N337" i="4"/>
  <c r="Q337" i="4" s="1"/>
  <c r="AX420" i="4"/>
  <c r="N344" i="4"/>
  <c r="Q344" i="4" s="1"/>
  <c r="T338" i="4"/>
  <c r="O338" i="4"/>
  <c r="R338" i="4" s="1"/>
  <c r="AY425" i="4"/>
  <c r="O349" i="4"/>
  <c r="AX425" i="4"/>
  <c r="N349" i="4"/>
  <c r="Q349" i="4" s="1"/>
  <c r="AY422" i="4"/>
  <c r="O346" i="4"/>
  <c r="U346" i="4" s="1"/>
  <c r="N342" i="4"/>
  <c r="Q342" i="4" s="1"/>
  <c r="AY420" i="4"/>
  <c r="O344" i="4"/>
  <c r="U344" i="4" s="1"/>
  <c r="P673" i="4"/>
  <c r="AY501" i="4"/>
  <c r="AY508" i="4"/>
  <c r="AX507" i="4"/>
  <c r="AY503" i="4"/>
  <c r="T667" i="4"/>
  <c r="AX508" i="4"/>
  <c r="AX503" i="4"/>
  <c r="U669" i="4"/>
  <c r="R669" i="4"/>
  <c r="AY497" i="4"/>
  <c r="AY488" i="4"/>
  <c r="T387" i="4"/>
  <c r="N318" i="4"/>
  <c r="Q318" i="4" s="1"/>
  <c r="S456" i="4"/>
  <c r="N456" i="4"/>
  <c r="Q456" i="4" s="1"/>
  <c r="S454" i="4"/>
  <c r="N454" i="4"/>
  <c r="Q454" i="4" s="1"/>
  <c r="S461" i="4"/>
  <c r="N449" i="4"/>
  <c r="Q449" i="4" s="1"/>
  <c r="AX297" i="4"/>
  <c r="N446" i="4"/>
  <c r="Q446" i="4" s="1"/>
  <c r="S245" i="4"/>
  <c r="N245" i="4"/>
  <c r="Q245" i="4" s="1"/>
  <c r="Q253" i="4"/>
  <c r="AY250" i="4"/>
  <c r="O255" i="4"/>
  <c r="U255" i="4" s="1"/>
  <c r="N251" i="4"/>
  <c r="Q251" i="4" s="1"/>
  <c r="AX250" i="4"/>
  <c r="N255" i="4"/>
  <c r="Q255" i="4" s="1"/>
  <c r="S255" i="4"/>
  <c r="N259" i="4"/>
  <c r="Q259" i="4" s="1"/>
  <c r="T259" i="4"/>
  <c r="P328" i="4"/>
  <c r="AY408" i="4"/>
  <c r="O332" i="4"/>
  <c r="AY398" i="4"/>
  <c r="O385" i="4"/>
  <c r="R385" i="4" s="1"/>
  <c r="N378" i="4"/>
  <c r="Q378" i="4" s="1"/>
  <c r="AY382" i="4"/>
  <c r="O369" i="4"/>
  <c r="N385" i="4"/>
  <c r="Q385" i="4" s="1"/>
  <c r="N328" i="4"/>
  <c r="Q328" i="4" s="1"/>
  <c r="AX377" i="4"/>
  <c r="N364" i="4"/>
  <c r="Q364" i="4" s="1"/>
  <c r="S379" i="4"/>
  <c r="N379" i="4"/>
  <c r="Q379" i="4" s="1"/>
  <c r="T328" i="4"/>
  <c r="O328" i="4"/>
  <c r="AX388" i="4"/>
  <c r="S383" i="4"/>
  <c r="N383" i="4"/>
  <c r="Q383" i="4" s="1"/>
  <c r="AX397" i="4"/>
  <c r="N384" i="4"/>
  <c r="Q384" i="4" s="1"/>
  <c r="T384" i="4"/>
  <c r="O384" i="4"/>
  <c r="R384" i="4" s="1"/>
  <c r="AX404" i="4"/>
  <c r="S304" i="4"/>
  <c r="N308" i="4"/>
  <c r="Q308" i="4" s="1"/>
  <c r="AX468" i="4"/>
  <c r="N296" i="4"/>
  <c r="Q296" i="4" s="1"/>
  <c r="AY466" i="4"/>
  <c r="N300" i="4"/>
  <c r="Q300" i="4" s="1"/>
  <c r="AY471" i="4"/>
  <c r="O299" i="4"/>
  <c r="U299" i="4" s="1"/>
  <c r="S306" i="4"/>
  <c r="N306" i="4"/>
  <c r="Q306" i="4" s="1"/>
  <c r="AY478" i="4"/>
  <c r="O306" i="4"/>
  <c r="U306" i="4" s="1"/>
  <c r="AY479" i="4"/>
  <c r="O307" i="4"/>
  <c r="U307" i="4" s="1"/>
  <c r="AY282" i="4"/>
  <c r="AX275" i="4"/>
  <c r="N482" i="4"/>
  <c r="Q482" i="4" s="1"/>
  <c r="AX279" i="4"/>
  <c r="N486" i="4"/>
  <c r="Q486" i="4" s="1"/>
  <c r="N477" i="4"/>
  <c r="Q477" i="4" s="1"/>
  <c r="AX285" i="4"/>
  <c r="N493" i="4"/>
  <c r="Q493" i="4" s="1"/>
  <c r="AY287" i="4"/>
  <c r="O495" i="4"/>
  <c r="U492" i="4"/>
  <c r="S480" i="4"/>
  <c r="N480" i="4"/>
  <c r="Q480" i="4" s="1"/>
  <c r="AX287" i="4"/>
  <c r="N495" i="4"/>
  <c r="Q495" i="4" s="1"/>
  <c r="S493" i="4"/>
  <c r="P356" i="4"/>
  <c r="T409" i="4"/>
  <c r="S213" i="4"/>
  <c r="AX213" i="4"/>
  <c r="AY202" i="4"/>
  <c r="R156" i="4"/>
  <c r="P20" i="4"/>
  <c r="S190" i="4"/>
  <c r="P149" i="4"/>
  <c r="T97" i="4"/>
  <c r="U99" i="4"/>
  <c r="S155" i="4"/>
  <c r="AX133" i="4"/>
  <c r="S196" i="4"/>
  <c r="S170" i="4"/>
  <c r="T171" i="4"/>
  <c r="S148" i="4"/>
  <c r="T12" i="4"/>
  <c r="S23" i="4"/>
  <c r="AX17" i="4"/>
  <c r="T184" i="4"/>
  <c r="AZ129" i="4"/>
  <c r="AY176" i="4"/>
  <c r="T152" i="4"/>
  <c r="T142" i="4"/>
  <c r="P396" i="4"/>
  <c r="AX183" i="4"/>
  <c r="T287" i="4"/>
  <c r="Q120" i="4"/>
  <c r="AX87" i="4"/>
  <c r="Q106" i="4"/>
  <c r="S106" i="4"/>
  <c r="AZ113" i="4"/>
  <c r="P118" i="4"/>
  <c r="AX159" i="4"/>
  <c r="S157" i="4"/>
  <c r="R73" i="4"/>
  <c r="U73" i="4"/>
  <c r="AX334" i="4"/>
  <c r="S90" i="4"/>
  <c r="AZ500" i="4"/>
  <c r="AZ466" i="4"/>
  <c r="AZ175" i="4"/>
  <c r="AZ429" i="4"/>
  <c r="AZ323" i="4"/>
  <c r="AX490" i="4"/>
  <c r="U351" i="4"/>
  <c r="R351" i="4"/>
  <c r="AY81" i="4"/>
  <c r="S92" i="4"/>
  <c r="P88" i="4"/>
  <c r="AZ184" i="4"/>
  <c r="S244" i="4"/>
  <c r="S186" i="4"/>
  <c r="T213" i="4"/>
  <c r="AX392" i="4"/>
  <c r="T385" i="4"/>
  <c r="T83" i="4"/>
  <c r="S342" i="4"/>
  <c r="AX396" i="4"/>
  <c r="U227" i="4"/>
  <c r="R227" i="4"/>
  <c r="AX288" i="4"/>
  <c r="S488" i="4"/>
  <c r="AZ432" i="4"/>
  <c r="P286" i="4"/>
  <c r="AX246" i="4"/>
  <c r="P78" i="4"/>
  <c r="AZ205" i="4"/>
  <c r="AX398" i="4"/>
  <c r="T260" i="4"/>
  <c r="AY462" i="4"/>
  <c r="T288" i="4"/>
  <c r="AY413" i="4"/>
  <c r="T337" i="4"/>
  <c r="AZ147" i="4"/>
  <c r="P152" i="4"/>
  <c r="AX422" i="4"/>
  <c r="S346" i="4"/>
  <c r="T356" i="4"/>
  <c r="T46" i="4"/>
  <c r="AZ194" i="4"/>
  <c r="S495" i="4"/>
  <c r="AZ152" i="4"/>
  <c r="AX102" i="4"/>
  <c r="AZ559" i="4"/>
  <c r="AY414" i="4"/>
  <c r="T344" i="4"/>
  <c r="AZ332" i="4"/>
  <c r="P429" i="4"/>
  <c r="AX421" i="4"/>
  <c r="S345" i="4"/>
  <c r="T141" i="4"/>
  <c r="R450" i="4"/>
  <c r="T102" i="4"/>
  <c r="AY111" i="4"/>
  <c r="T122" i="4"/>
  <c r="S259" i="4"/>
  <c r="T195" i="4"/>
  <c r="AZ18" i="4"/>
  <c r="S296" i="4"/>
  <c r="AY71" i="4"/>
  <c r="T73" i="4"/>
  <c r="AZ92" i="4"/>
  <c r="S364" i="4"/>
  <c r="T481" i="4"/>
  <c r="AY123" i="4"/>
  <c r="T119" i="4"/>
  <c r="S337" i="4"/>
  <c r="AY490" i="4"/>
  <c r="T318" i="4"/>
  <c r="AY320" i="4"/>
  <c r="T417" i="4"/>
  <c r="AZ19" i="4"/>
  <c r="S361" i="4"/>
  <c r="AZ22" i="4"/>
  <c r="P18" i="4"/>
  <c r="AY332" i="4"/>
  <c r="T429" i="4"/>
  <c r="AX129" i="4"/>
  <c r="T173" i="4"/>
  <c r="T414" i="4"/>
  <c r="T465" i="4"/>
  <c r="AY316" i="4"/>
  <c r="S81" i="4"/>
  <c r="Q81" i="4"/>
  <c r="Q310" i="4"/>
  <c r="S310" i="4"/>
  <c r="T11" i="4"/>
  <c r="P279" i="4"/>
  <c r="AX358" i="4"/>
  <c r="S403" i="4"/>
  <c r="P211" i="4"/>
  <c r="AX79" i="4"/>
  <c r="S74" i="4"/>
  <c r="P252" i="4"/>
  <c r="S486" i="4"/>
  <c r="AX178" i="4"/>
  <c r="S188" i="4"/>
  <c r="Q188" i="4"/>
  <c r="AX353" i="4"/>
  <c r="S398" i="4"/>
  <c r="AX345" i="4"/>
  <c r="Q390" i="4"/>
  <c r="S390" i="4"/>
  <c r="S407" i="4"/>
  <c r="P368" i="4"/>
  <c r="P386" i="4"/>
  <c r="T283" i="4"/>
  <c r="S374" i="4"/>
  <c r="Q374" i="4"/>
  <c r="S482" i="4"/>
  <c r="AX351" i="4"/>
  <c r="S396" i="4"/>
  <c r="U330" i="4"/>
  <c r="R330" i="4"/>
  <c r="AX276" i="4"/>
  <c r="AX437" i="4"/>
  <c r="T436" i="4"/>
  <c r="AY339" i="4"/>
  <c r="AY54" i="4"/>
  <c r="T51" i="4"/>
  <c r="AX294" i="4"/>
  <c r="Q443" i="4"/>
  <c r="S384" i="4"/>
  <c r="T672" i="4"/>
  <c r="AX399" i="4"/>
  <c r="Q386" i="4"/>
  <c r="S386" i="4"/>
  <c r="S247" i="4"/>
  <c r="P103" i="4"/>
  <c r="S276" i="4"/>
  <c r="S275" i="4"/>
  <c r="AY299" i="4"/>
  <c r="T448" i="4"/>
  <c r="S208" i="4"/>
  <c r="S449" i="4"/>
  <c r="T80" i="4"/>
  <c r="T469" i="4"/>
  <c r="T471" i="4"/>
  <c r="T445" i="4"/>
  <c r="AX242" i="4"/>
  <c r="S254" i="4"/>
  <c r="T120" i="4"/>
  <c r="T482" i="4"/>
  <c r="AZ405" i="4"/>
  <c r="S251" i="4"/>
  <c r="P376" i="4"/>
  <c r="P374" i="4"/>
  <c r="AZ331" i="4"/>
  <c r="P428" i="4"/>
  <c r="S418" i="4"/>
  <c r="AX323" i="4"/>
  <c r="S420" i="4"/>
  <c r="AX59" i="4"/>
  <c r="S47" i="4"/>
  <c r="U451" i="4"/>
  <c r="R451" i="4"/>
  <c r="P418" i="4"/>
  <c r="S405" i="4"/>
  <c r="S408" i="4"/>
  <c r="AX363" i="4"/>
  <c r="AX270" i="4"/>
  <c r="AX500" i="4"/>
  <c r="S667" i="4"/>
  <c r="T666" i="4"/>
  <c r="T349" i="4"/>
  <c r="T395" i="4"/>
  <c r="AY16" i="4"/>
  <c r="T452" i="4"/>
  <c r="T206" i="4"/>
  <c r="P80" i="4"/>
  <c r="P469" i="4"/>
  <c r="T272" i="4"/>
  <c r="T281" i="4"/>
  <c r="T278" i="4"/>
  <c r="S362" i="4"/>
  <c r="S357" i="4"/>
  <c r="T839" i="4"/>
  <c r="S443" i="4"/>
  <c r="Q105" i="4"/>
  <c r="S105" i="4"/>
  <c r="AZ396" i="4"/>
  <c r="P383" i="4"/>
  <c r="P427" i="4"/>
  <c r="AZ330" i="4"/>
  <c r="S159" i="4"/>
  <c r="AY313" i="4"/>
  <c r="T462" i="4"/>
  <c r="AY113" i="4"/>
  <c r="T118" i="4"/>
  <c r="AZ334" i="4"/>
  <c r="P431" i="4"/>
  <c r="T355" i="4"/>
  <c r="AY399" i="4"/>
  <c r="T386" i="4"/>
  <c r="S97" i="4"/>
  <c r="S50" i="4"/>
  <c r="S409" i="4"/>
  <c r="S279" i="4"/>
  <c r="AY362" i="4"/>
  <c r="S458" i="4"/>
  <c r="P316" i="4"/>
  <c r="P320" i="4"/>
  <c r="AY298" i="4"/>
  <c r="T447" i="4"/>
  <c r="Q121" i="4"/>
  <c r="T208" i="4"/>
  <c r="T449" i="4"/>
  <c r="T248" i="4"/>
  <c r="T254" i="4"/>
  <c r="P456" i="4"/>
  <c r="P449" i="4"/>
  <c r="T300" i="4"/>
  <c r="T306" i="4"/>
  <c r="T161" i="4"/>
  <c r="S347" i="4"/>
  <c r="AX414" i="4"/>
  <c r="S338" i="4"/>
  <c r="P169" i="4"/>
  <c r="AZ177" i="4"/>
  <c r="S429" i="4"/>
  <c r="AX332" i="4"/>
  <c r="U186" i="4"/>
  <c r="R186" i="4"/>
  <c r="AZ462" i="4"/>
  <c r="P288" i="4"/>
  <c r="R180" i="4"/>
  <c r="U180" i="4"/>
  <c r="AX290" i="4"/>
  <c r="S471" i="4"/>
  <c r="T81" i="4"/>
  <c r="AY507" i="4"/>
  <c r="T2" i="4"/>
  <c r="T412" i="4"/>
  <c r="T403" i="4"/>
  <c r="S349" i="4"/>
  <c r="T294" i="4"/>
  <c r="AX198" i="4"/>
  <c r="S187" i="4"/>
  <c r="AY191" i="4"/>
  <c r="T179" i="4"/>
  <c r="T66" i="4"/>
  <c r="AY49" i="4"/>
  <c r="AY120" i="4"/>
  <c r="T123" i="4"/>
  <c r="S339" i="4"/>
  <c r="Q339" i="4"/>
  <c r="AX415" i="4"/>
  <c r="AZ31" i="4"/>
  <c r="P45" i="4"/>
  <c r="R7" i="4"/>
  <c r="U7" i="4"/>
  <c r="AY37" i="4"/>
  <c r="T44" i="4"/>
  <c r="S444" i="4"/>
  <c r="S451" i="4"/>
  <c r="T276" i="4"/>
  <c r="T275" i="4"/>
  <c r="P276" i="4"/>
  <c r="P275" i="4"/>
  <c r="T200" i="4"/>
  <c r="AY439" i="4"/>
  <c r="T277" i="4"/>
  <c r="AZ420" i="4"/>
  <c r="P344" i="4"/>
  <c r="AX73" i="4"/>
  <c r="S82" i="4"/>
  <c r="P421" i="4"/>
  <c r="P462" i="4"/>
  <c r="AZ313" i="4"/>
  <c r="AY205" i="4"/>
  <c r="T199" i="4"/>
  <c r="AZ371" i="4"/>
  <c r="P358" i="4"/>
  <c r="AX274" i="4"/>
  <c r="Q481" i="4"/>
  <c r="S481" i="4"/>
  <c r="AZ296" i="4"/>
  <c r="P445" i="4"/>
  <c r="S369" i="4"/>
  <c r="P373" i="4"/>
  <c r="T82" i="4"/>
  <c r="AY83" i="4"/>
  <c r="T84" i="4"/>
  <c r="AX316" i="4"/>
  <c r="S465" i="4"/>
  <c r="AY363" i="4"/>
  <c r="T408" i="4"/>
  <c r="Q6" i="4"/>
  <c r="AX37" i="4"/>
  <c r="S44" i="4"/>
  <c r="T674" i="4"/>
  <c r="Q69" i="4"/>
  <c r="AZ303" i="4"/>
  <c r="P452" i="4"/>
  <c r="P92" i="4"/>
  <c r="T411" i="4"/>
  <c r="T94" i="4"/>
  <c r="S319" i="4"/>
  <c r="U468" i="4"/>
  <c r="R468" i="4"/>
  <c r="P416" i="4"/>
  <c r="AZ71" i="4"/>
  <c r="P73" i="4"/>
  <c r="AZ75" i="4"/>
  <c r="P85" i="4"/>
  <c r="AY321" i="4"/>
  <c r="T418" i="4"/>
  <c r="AY404" i="4"/>
  <c r="AZ363" i="4"/>
  <c r="P408" i="4"/>
  <c r="AY273" i="4"/>
  <c r="T480" i="4"/>
  <c r="Q469" i="4"/>
  <c r="S469" i="4"/>
  <c r="S477" i="4"/>
  <c r="S43" i="4"/>
  <c r="S5" i="4"/>
  <c r="Q5" i="4"/>
  <c r="S291" i="4"/>
  <c r="AX438" i="4"/>
  <c r="S269" i="4"/>
  <c r="S391" i="4"/>
  <c r="S395" i="4"/>
  <c r="P354" i="4"/>
  <c r="P283" i="4"/>
  <c r="S283" i="4"/>
  <c r="AY234" i="4"/>
  <c r="T245" i="4"/>
  <c r="S413" i="4"/>
  <c r="AY209" i="4"/>
  <c r="T494" i="4"/>
  <c r="T410" i="4"/>
  <c r="T332" i="4"/>
  <c r="T479" i="4"/>
  <c r="AY334" i="4"/>
  <c r="T431" i="4"/>
  <c r="AZ316" i="4"/>
  <c r="P465" i="4"/>
  <c r="R394" i="4"/>
  <c r="U394" i="4"/>
  <c r="S442" i="4"/>
  <c r="T455" i="4"/>
  <c r="T458" i="4"/>
  <c r="AZ234" i="4"/>
  <c r="P245" i="4"/>
  <c r="AZ444" i="4"/>
  <c r="P272" i="4"/>
  <c r="S122" i="4"/>
  <c r="S198" i="4"/>
  <c r="S440" i="4"/>
  <c r="S447" i="4"/>
  <c r="P207" i="4"/>
  <c r="P198" i="4"/>
  <c r="S202" i="4"/>
  <c r="S205" i="4"/>
  <c r="P155" i="4"/>
  <c r="AZ133" i="4"/>
  <c r="S68" i="4"/>
  <c r="S45" i="4"/>
  <c r="AX31" i="4"/>
  <c r="S385" i="4"/>
  <c r="AX391" i="4"/>
  <c r="T5" i="4"/>
  <c r="T50" i="4"/>
  <c r="S672" i="4"/>
  <c r="Q49" i="4"/>
  <c r="S46" i="4"/>
  <c r="T54" i="4"/>
  <c r="T55" i="4"/>
  <c r="S459" i="4"/>
  <c r="S452" i="4"/>
  <c r="S401" i="4"/>
  <c r="T295" i="4"/>
  <c r="T373" i="4"/>
  <c r="T369" i="4"/>
  <c r="S410" i="4"/>
  <c r="AZ422" i="4"/>
  <c r="P346" i="4"/>
  <c r="S427" i="4"/>
  <c r="AX330" i="4"/>
  <c r="P398" i="4"/>
  <c r="AZ353" i="4"/>
  <c r="AX428" i="4"/>
  <c r="S352" i="4"/>
  <c r="AZ400" i="4"/>
  <c r="P324" i="4"/>
  <c r="T207" i="4"/>
  <c r="AY225" i="4"/>
  <c r="T320" i="4"/>
  <c r="AX433" i="4"/>
  <c r="S281" i="4"/>
  <c r="AY178" i="4"/>
  <c r="T188" i="4"/>
  <c r="AY272" i="4"/>
  <c r="T484" i="4"/>
  <c r="S88" i="4"/>
  <c r="AY233" i="4"/>
  <c r="AX96" i="4"/>
  <c r="AX552" i="4"/>
  <c r="AX149" i="4"/>
  <c r="P142" i="4"/>
  <c r="AZ156" i="4"/>
  <c r="P471" i="4"/>
  <c r="AX494" i="4"/>
  <c r="AX350" i="4"/>
  <c r="AY94" i="4"/>
  <c r="AX229" i="4"/>
  <c r="AZ91" i="4"/>
  <c r="P214" i="4"/>
  <c r="S402" i="4"/>
  <c r="T253" i="4"/>
  <c r="T221" i="4"/>
  <c r="R253" i="4"/>
  <c r="S56" i="4"/>
  <c r="Q56" i="4"/>
  <c r="AY384" i="4"/>
  <c r="T327" i="4"/>
  <c r="AX364" i="4"/>
  <c r="S141" i="4"/>
  <c r="AY236" i="4"/>
  <c r="S237" i="4"/>
  <c r="AY309" i="4"/>
  <c r="AX298" i="4"/>
  <c r="U102" i="4"/>
  <c r="U107" i="4"/>
  <c r="R107" i="4"/>
  <c r="AY386" i="4"/>
  <c r="AZ88" i="4"/>
  <c r="AZ375" i="4"/>
  <c r="P357" i="4"/>
  <c r="T488" i="4"/>
  <c r="AY286" i="4"/>
  <c r="S355" i="4"/>
  <c r="AX429" i="4"/>
  <c r="AY366" i="4"/>
  <c r="T407" i="4"/>
  <c r="P487" i="4"/>
  <c r="AZ279" i="4"/>
  <c r="T668" i="4"/>
  <c r="T524" i="4"/>
  <c r="U441" i="4"/>
  <c r="T241" i="4"/>
  <c r="AZ312" i="4"/>
  <c r="AZ89" i="4"/>
  <c r="P200" i="4"/>
  <c r="T329" i="4"/>
  <c r="AY376" i="4"/>
  <c r="Q178" i="4"/>
  <c r="S178" i="4"/>
  <c r="AX179" i="4"/>
  <c r="AY181" i="4"/>
  <c r="T192" i="4"/>
  <c r="R481" i="4"/>
  <c r="T357" i="4"/>
  <c r="AY375" i="4"/>
  <c r="AY220" i="4"/>
  <c r="AZ181" i="4"/>
  <c r="P192" i="4"/>
  <c r="AZ281" i="4"/>
  <c r="P491" i="4"/>
  <c r="AX91" i="4"/>
  <c r="S214" i="4"/>
  <c r="T375" i="4"/>
  <c r="AX387" i="4"/>
  <c r="S376" i="4"/>
  <c r="AY91" i="4"/>
  <c r="T214" i="4"/>
  <c r="P372" i="4"/>
  <c r="AZ377" i="4"/>
  <c r="AY23" i="4"/>
  <c r="T10" i="4"/>
  <c r="S14" i="4"/>
  <c r="AX21" i="4"/>
  <c r="Q14" i="4"/>
  <c r="R266" i="4"/>
  <c r="U266" i="4"/>
  <c r="AY275" i="4"/>
  <c r="T495" i="4"/>
  <c r="AZ275" i="4"/>
  <c r="P495" i="4"/>
  <c r="P359" i="4"/>
  <c r="AZ365" i="4"/>
  <c r="AY545" i="4"/>
  <c r="AY434" i="4"/>
  <c r="AX233" i="4"/>
  <c r="AZ293" i="4"/>
  <c r="S139" i="4"/>
  <c r="AX101" i="4"/>
  <c r="AZ366" i="4"/>
  <c r="P407" i="4"/>
  <c r="AZ17" i="4"/>
  <c r="P12" i="4"/>
  <c r="AZ159" i="4"/>
  <c r="P162" i="4"/>
  <c r="AX357" i="4"/>
  <c r="S411" i="4"/>
  <c r="Q411" i="4"/>
  <c r="P186" i="4"/>
  <c r="AZ169" i="4"/>
  <c r="AX361" i="4"/>
  <c r="Q356" i="4"/>
  <c r="S356" i="4"/>
  <c r="T319" i="4"/>
  <c r="AY494" i="4"/>
  <c r="AY368" i="4"/>
  <c r="T490" i="4"/>
  <c r="AY188" i="4"/>
  <c r="T189" i="4"/>
  <c r="AZ392" i="4"/>
  <c r="P371" i="4"/>
  <c r="T154" i="4"/>
  <c r="AY151" i="4"/>
  <c r="AY405" i="4"/>
  <c r="T363" i="4"/>
  <c r="T143" i="4"/>
  <c r="AY152" i="4"/>
  <c r="AY476" i="4"/>
  <c r="T308" i="4"/>
  <c r="AY21" i="4"/>
  <c r="T14" i="4"/>
  <c r="S300" i="4"/>
  <c r="AX479" i="4"/>
  <c r="AY98" i="4"/>
  <c r="T92" i="4"/>
  <c r="Q258" i="4"/>
  <c r="S49" i="4"/>
  <c r="S258" i="4"/>
  <c r="AZ46" i="4"/>
  <c r="U120" i="4"/>
  <c r="S248" i="4"/>
  <c r="T242" i="4"/>
  <c r="AZ53" i="4"/>
  <c r="S234" i="4"/>
  <c r="AX137" i="4"/>
  <c r="U440" i="4"/>
  <c r="T440" i="4"/>
  <c r="U13" i="4"/>
  <c r="AZ229" i="4"/>
  <c r="P202" i="4"/>
  <c r="AZ158" i="4"/>
  <c r="P150" i="4"/>
  <c r="T148" i="4"/>
  <c r="AY157" i="4"/>
  <c r="AY217" i="4"/>
  <c r="T104" i="4"/>
  <c r="AX188" i="4"/>
  <c r="S189" i="4"/>
  <c r="Q189" i="4"/>
  <c r="S344" i="4"/>
  <c r="AX413" i="4"/>
  <c r="AX227" i="4"/>
  <c r="S207" i="4"/>
  <c r="AZ157" i="4"/>
  <c r="P148" i="4"/>
  <c r="AZ382" i="4"/>
  <c r="P306" i="4"/>
  <c r="P391" i="4"/>
  <c r="AZ350" i="4"/>
  <c r="S101" i="4"/>
  <c r="AX202" i="4"/>
  <c r="AZ357" i="4"/>
  <c r="P411" i="4"/>
  <c r="AX368" i="4"/>
  <c r="Q490" i="4"/>
  <c r="S490" i="4"/>
  <c r="U160" i="4"/>
  <c r="R160" i="4"/>
  <c r="P10" i="4"/>
  <c r="AZ23" i="4"/>
  <c r="S150" i="4"/>
  <c r="AX158" i="4"/>
  <c r="P102" i="4"/>
  <c r="AZ220" i="4"/>
  <c r="AZ495" i="4"/>
  <c r="P312" i="4"/>
  <c r="AY184" i="4"/>
  <c r="AX476" i="4"/>
  <c r="S308" i="4"/>
  <c r="AZ106" i="4"/>
  <c r="P99" i="4"/>
  <c r="R300" i="4"/>
  <c r="AY158" i="4"/>
  <c r="T150" i="4"/>
  <c r="Q117" i="4"/>
  <c r="AX111" i="4"/>
  <c r="S117" i="4"/>
  <c r="T371" i="4"/>
  <c r="AY392" i="4"/>
  <c r="AZ94" i="4"/>
  <c r="P98" i="4"/>
  <c r="P377" i="4"/>
  <c r="AZ379" i="4"/>
  <c r="AZ7" i="4"/>
  <c r="P72" i="4"/>
  <c r="P184" i="4"/>
  <c r="AZ172" i="4"/>
  <c r="S18" i="4"/>
  <c r="AX22" i="4"/>
  <c r="AY467" i="4"/>
  <c r="T303" i="4"/>
  <c r="T170" i="4"/>
  <c r="AY167" i="4"/>
  <c r="AY388" i="4"/>
  <c r="T379" i="4"/>
  <c r="S199" i="4"/>
  <c r="AX95" i="4"/>
  <c r="P161" i="4"/>
  <c r="AZ160" i="4"/>
  <c r="P101" i="4"/>
  <c r="AZ202" i="4"/>
  <c r="R80" i="4"/>
  <c r="Q119" i="4"/>
  <c r="S119" i="4"/>
  <c r="AY264" i="4"/>
  <c r="S120" i="4"/>
  <c r="Q52" i="4"/>
  <c r="S52" i="4"/>
  <c r="AX119" i="4"/>
  <c r="S353" i="4"/>
  <c r="AX447" i="4"/>
  <c r="U281" i="4"/>
  <c r="AY435" i="4"/>
  <c r="S280" i="4"/>
  <c r="AY446" i="4"/>
  <c r="AX501" i="4"/>
  <c r="T459" i="4"/>
  <c r="P459" i="4"/>
  <c r="S253" i="4"/>
  <c r="AX240" i="4"/>
  <c r="AZ399" i="4"/>
  <c r="T368" i="4"/>
  <c r="AY472" i="4"/>
  <c r="T307" i="4"/>
  <c r="AY551" i="4"/>
  <c r="S69" i="4"/>
  <c r="T95" i="4"/>
  <c r="AZ201" i="4"/>
  <c r="T255" i="4"/>
  <c r="AZ443" i="4"/>
  <c r="AY242" i="4"/>
  <c r="AY303" i="4"/>
  <c r="Q248" i="4"/>
  <c r="AZ213" i="4"/>
  <c r="AX446" i="4"/>
  <c r="AZ441" i="4"/>
  <c r="P244" i="4"/>
  <c r="AX4" i="4"/>
  <c r="AY99" i="4"/>
  <c r="AY240" i="4"/>
  <c r="S62" i="4"/>
  <c r="AY53" i="4"/>
  <c r="T446" i="4"/>
  <c r="AY359" i="4"/>
  <c r="T442" i="4"/>
  <c r="P14" i="4"/>
  <c r="AZ478" i="4"/>
  <c r="AX51" i="4"/>
  <c r="P274" i="4"/>
  <c r="T67" i="4"/>
  <c r="AY305" i="4"/>
  <c r="T401" i="4"/>
  <c r="AZ446" i="4"/>
  <c r="Q391" i="4"/>
  <c r="AY296" i="4"/>
  <c r="AY210" i="4"/>
  <c r="T460" i="4"/>
  <c r="AZ11" i="4"/>
  <c r="AY358" i="4"/>
  <c r="U375" i="4"/>
  <c r="P413" i="4"/>
  <c r="T483" i="4"/>
  <c r="P493" i="4"/>
  <c r="U360" i="4"/>
  <c r="AZ369" i="4"/>
  <c r="T404" i="4"/>
  <c r="S404" i="4"/>
  <c r="AX356" i="4"/>
  <c r="AY370" i="4"/>
  <c r="AY214" i="4"/>
  <c r="P172" i="4"/>
  <c r="AY195" i="4"/>
  <c r="S146" i="4"/>
  <c r="AY135" i="4"/>
  <c r="T151" i="4"/>
  <c r="S22" i="4"/>
  <c r="T49" i="4"/>
  <c r="Q291" i="4"/>
  <c r="AY57" i="4"/>
  <c r="S121" i="4"/>
  <c r="AY58" i="4"/>
  <c r="S674" i="4"/>
  <c r="AX303" i="4"/>
  <c r="S249" i="4"/>
  <c r="AX257" i="4"/>
  <c r="S368" i="4"/>
  <c r="AY356" i="4"/>
  <c r="T362" i="4"/>
  <c r="S250" i="4"/>
  <c r="AX260" i="4"/>
  <c r="Q250" i="4"/>
  <c r="AX18" i="4"/>
  <c r="S15" i="4"/>
  <c r="AY442" i="4"/>
  <c r="T4" i="4"/>
  <c r="T19" i="4"/>
  <c r="AY13" i="4"/>
  <c r="AZ104" i="4"/>
  <c r="P193" i="4"/>
  <c r="AZ182" i="4"/>
  <c r="S307" i="4"/>
  <c r="R368" i="4"/>
  <c r="AX551" i="4"/>
  <c r="S216" i="4"/>
  <c r="S675" i="4"/>
  <c r="AZ492" i="4"/>
  <c r="T360" i="4"/>
  <c r="S530" i="4"/>
  <c r="AX6" i="4"/>
  <c r="AX505" i="4"/>
  <c r="AY297" i="4"/>
  <c r="AX300" i="4"/>
  <c r="Q444" i="4"/>
  <c r="AY444" i="4"/>
  <c r="R666" i="4"/>
  <c r="T454" i="4"/>
  <c r="S412" i="4"/>
  <c r="AZ210" i="4"/>
  <c r="Q461" i="4"/>
  <c r="AX302" i="4"/>
  <c r="AX110" i="4"/>
  <c r="P362" i="4"/>
  <c r="S670" i="4"/>
  <c r="P241" i="4"/>
  <c r="AZ236" i="4"/>
  <c r="S322" i="4"/>
  <c r="R525" i="4"/>
  <c r="U525" i="4"/>
  <c r="AX97" i="4"/>
  <c r="S204" i="4"/>
  <c r="AZ119" i="4"/>
  <c r="P121" i="4"/>
  <c r="T291" i="4"/>
  <c r="P442" i="4"/>
  <c r="AZ79" i="4"/>
  <c r="Q149" i="4"/>
  <c r="AX154" i="4"/>
  <c r="S149" i="4"/>
  <c r="AX293" i="4"/>
  <c r="AX443" i="4"/>
  <c r="T258" i="4"/>
  <c r="AX253" i="4"/>
  <c r="P22" i="4"/>
  <c r="AZ16" i="4"/>
  <c r="AX362" i="4"/>
  <c r="S406" i="4"/>
  <c r="R241" i="4"/>
  <c r="U241" i="4"/>
  <c r="T234" i="4"/>
  <c r="AY243" i="4"/>
  <c r="U415" i="4"/>
  <c r="R415" i="4"/>
  <c r="AZ274" i="4"/>
  <c r="P402" i="4"/>
  <c r="Q185" i="4"/>
  <c r="AX184" i="4"/>
  <c r="S185" i="4"/>
  <c r="AZ253" i="4"/>
  <c r="AX480" i="4"/>
  <c r="Q247" i="4"/>
  <c r="T250" i="4"/>
  <c r="AY260" i="4"/>
  <c r="AY149" i="4"/>
  <c r="T140" i="4"/>
  <c r="Q453" i="4"/>
  <c r="S453" i="4"/>
  <c r="AX307" i="4"/>
  <c r="AZ300" i="4"/>
  <c r="P461" i="4"/>
  <c r="P253" i="4"/>
  <c r="AZ260" i="4"/>
  <c r="P250" i="4"/>
  <c r="AY431" i="4"/>
  <c r="T353" i="4"/>
  <c r="T493" i="4"/>
  <c r="AZ51" i="4"/>
  <c r="P62" i="4"/>
  <c r="U310" i="4"/>
  <c r="R310" i="4"/>
  <c r="AZ442" i="4"/>
  <c r="P4" i="4"/>
  <c r="T673" i="4"/>
  <c r="T172" i="4"/>
  <c r="AY168" i="4"/>
  <c r="R455" i="4"/>
  <c r="U455" i="4"/>
  <c r="S67" i="4"/>
  <c r="AX53" i="4"/>
  <c r="U221" i="4"/>
  <c r="R221" i="4"/>
  <c r="P17" i="4"/>
  <c r="AZ20" i="4"/>
  <c r="AY182" i="4"/>
  <c r="T193" i="4"/>
  <c r="Q193" i="4"/>
  <c r="AX182" i="4"/>
  <c r="S193" i="4"/>
  <c r="S321" i="4"/>
  <c r="AX58" i="4"/>
  <c r="AY270" i="4"/>
  <c r="AY213" i="4"/>
  <c r="T211" i="4"/>
  <c r="AX46" i="4"/>
  <c r="Q58" i="4"/>
  <c r="S58" i="4"/>
  <c r="AX196" i="4"/>
  <c r="S173" i="4"/>
  <c r="AZ436" i="4"/>
  <c r="N16" i="4"/>
  <c r="Q16" i="4" s="1"/>
  <c r="AX10" i="4"/>
  <c r="S16" i="4"/>
  <c r="AZ364" i="4"/>
  <c r="P361" i="4"/>
  <c r="AZ196" i="4"/>
  <c r="P173" i="4"/>
  <c r="P455" i="4"/>
  <c r="AZ309" i="4"/>
  <c r="P839" i="4"/>
  <c r="AZ482" i="4"/>
  <c r="R233" i="4"/>
  <c r="U233" i="4"/>
  <c r="S839" i="4"/>
  <c r="Q839" i="4"/>
  <c r="AX482" i="4"/>
  <c r="S246" i="4"/>
  <c r="AX234" i="4"/>
  <c r="T20" i="4"/>
  <c r="AY12" i="4"/>
  <c r="T58" i="4"/>
  <c r="AY46" i="4"/>
  <c r="R246" i="4"/>
  <c r="U246" i="4"/>
  <c r="AZ356" i="4"/>
  <c r="P404" i="4"/>
  <c r="AY447" i="4"/>
  <c r="T280" i="4"/>
  <c r="AY248" i="4"/>
  <c r="P401" i="4"/>
  <c r="AZ359" i="4"/>
  <c r="T413" i="4"/>
  <c r="AY371" i="4"/>
  <c r="R141" i="4"/>
  <c r="U141" i="4"/>
  <c r="AX57" i="4"/>
  <c r="S54" i="4"/>
  <c r="AY443" i="4"/>
  <c r="R340" i="4"/>
  <c r="U340" i="4"/>
  <c r="AY154" i="4"/>
  <c r="T149" i="4"/>
  <c r="AY498" i="4"/>
  <c r="T314" i="4"/>
  <c r="T17" i="4"/>
  <c r="AY20" i="4"/>
  <c r="AZ374" i="4"/>
  <c r="P409" i="4"/>
  <c r="S233" i="4"/>
  <c r="Q233" i="4"/>
  <c r="AX259" i="4"/>
  <c r="S17" i="4"/>
  <c r="AX20" i="4"/>
  <c r="AY492" i="4"/>
  <c r="T316" i="4"/>
  <c r="T269" i="4"/>
  <c r="AY48" i="4"/>
  <c r="AZ10" i="4"/>
  <c r="P16" i="4"/>
  <c r="AX19" i="4"/>
  <c r="S11" i="4"/>
  <c r="AY129" i="4"/>
  <c r="T139" i="4"/>
  <c r="P56" i="4"/>
  <c r="AZ438" i="4"/>
  <c r="AZ435" i="4"/>
  <c r="P281" i="4"/>
  <c r="P234" i="4"/>
  <c r="AZ243" i="4"/>
  <c r="T453" i="4"/>
  <c r="AY307" i="4"/>
  <c r="T361" i="4"/>
  <c r="AY364" i="4"/>
  <c r="AZ101" i="4"/>
  <c r="P208" i="4"/>
  <c r="AY304" i="4"/>
  <c r="T456" i="4"/>
  <c r="AY293" i="4"/>
  <c r="AY10" i="4"/>
  <c r="T16" i="4"/>
  <c r="O16" i="4"/>
  <c r="R331" i="4"/>
  <c r="AX309" i="4"/>
  <c r="S455" i="4"/>
  <c r="Q455" i="4"/>
  <c r="P204" i="4"/>
  <c r="AZ97" i="4"/>
  <c r="AX369" i="4"/>
  <c r="S360" i="4"/>
  <c r="AZ305" i="4"/>
  <c r="P446" i="4"/>
  <c r="AY438" i="4"/>
  <c r="T56" i="4"/>
  <c r="AZ498" i="4"/>
  <c r="P314" i="4"/>
  <c r="R461" i="4"/>
  <c r="U461" i="4"/>
  <c r="AY119" i="4"/>
  <c r="T121" i="4"/>
  <c r="AX491" i="4"/>
  <c r="S446" i="4"/>
  <c r="AX305" i="4"/>
  <c r="R219" i="4"/>
  <c r="U219" i="4"/>
  <c r="T204" i="4"/>
  <c r="AY97" i="4"/>
  <c r="AX231" i="4"/>
  <c r="S230" i="4"/>
  <c r="Q230" i="4"/>
  <c r="T402" i="4"/>
  <c r="AY274" i="4"/>
  <c r="AY350" i="4"/>
  <c r="T391" i="4"/>
  <c r="AX472" i="4"/>
  <c r="U270" i="4"/>
  <c r="R270" i="4"/>
  <c r="AZ96" i="4"/>
  <c r="AY2" i="4"/>
  <c r="AZ6" i="4"/>
  <c r="P43" i="4"/>
  <c r="U336" i="4"/>
  <c r="R336" i="4"/>
  <c r="P674" i="4"/>
  <c r="AZ501" i="4"/>
  <c r="AX543" i="4"/>
  <c r="S522" i="4"/>
  <c r="P668" i="4"/>
  <c r="AZ507" i="4"/>
  <c r="R59" i="4"/>
  <c r="U59" i="4"/>
  <c r="P69" i="4"/>
  <c r="AZ4" i="4"/>
  <c r="T103" i="4"/>
  <c r="AY201" i="4"/>
  <c r="P367" i="4"/>
  <c r="AZ397" i="4"/>
  <c r="AZ491" i="4"/>
  <c r="P322" i="4"/>
  <c r="AZ545" i="4"/>
  <c r="P524" i="4"/>
  <c r="AY397" i="4"/>
  <c r="T367" i="4"/>
  <c r="U146" i="4"/>
  <c r="R146" i="4"/>
  <c r="AZ2" i="4"/>
  <c r="P287" i="4"/>
  <c r="AZ285" i="4"/>
  <c r="P477" i="4"/>
  <c r="P216" i="4"/>
  <c r="AZ203" i="4"/>
  <c r="AZ543" i="4"/>
  <c r="P522" i="4"/>
  <c r="T247" i="4"/>
  <c r="AY82" i="4"/>
  <c r="T472" i="4"/>
  <c r="AY6" i="4"/>
  <c r="T43" i="4"/>
  <c r="AY505" i="4"/>
  <c r="T675" i="4"/>
  <c r="S95" i="4"/>
  <c r="Q95" i="4"/>
  <c r="AX99" i="4"/>
  <c r="R362" i="4"/>
  <c r="U483" i="4"/>
  <c r="R483" i="4"/>
  <c r="AZ472" i="4"/>
  <c r="P307" i="4"/>
  <c r="P666" i="4"/>
  <c r="AZ425" i="4"/>
  <c r="S375" i="4"/>
  <c r="AX478" i="4"/>
  <c r="Q80" i="4"/>
  <c r="S80" i="4"/>
  <c r="AX264" i="4"/>
  <c r="R49" i="4"/>
  <c r="U49" i="4"/>
  <c r="P49" i="4"/>
  <c r="AZ58" i="4"/>
  <c r="Q472" i="4"/>
  <c r="AX82" i="4"/>
  <c r="S472" i="4"/>
  <c r="AX273" i="4"/>
  <c r="S483" i="4"/>
  <c r="Q483" i="4"/>
  <c r="AY96" i="4"/>
  <c r="T88" i="4"/>
  <c r="AY257" i="4"/>
  <c r="T249" i="4"/>
  <c r="AY500" i="4"/>
  <c r="T670" i="4"/>
  <c r="AX195" i="4"/>
  <c r="Q171" i="4"/>
  <c r="S171" i="4"/>
  <c r="P483" i="4"/>
  <c r="AZ273" i="4"/>
  <c r="R262" i="4"/>
  <c r="U262" i="4"/>
  <c r="U259" i="4"/>
  <c r="R259" i="4"/>
  <c r="T522" i="4"/>
  <c r="AY543" i="4"/>
  <c r="AZ195" i="4"/>
  <c r="P171" i="4"/>
  <c r="AX545" i="4"/>
  <c r="S524" i="4"/>
  <c r="T304" i="4"/>
  <c r="AY480" i="4"/>
  <c r="P247" i="4"/>
  <c r="AY285" i="4"/>
  <c r="T477" i="4"/>
  <c r="U493" i="4"/>
  <c r="AZ62" i="4"/>
  <c r="P52" i="4"/>
  <c r="S103" i="4"/>
  <c r="AX201" i="4"/>
  <c r="AZ552" i="4"/>
  <c r="P531" i="4"/>
  <c r="T52" i="4"/>
  <c r="AY62" i="4"/>
  <c r="AZ240" i="4"/>
  <c r="P255" i="4"/>
  <c r="AZ505" i="4"/>
  <c r="P675" i="4"/>
  <c r="U342" i="4"/>
  <c r="R342" i="4"/>
  <c r="AZ99" i="4"/>
  <c r="P95" i="4"/>
  <c r="U171" i="4"/>
  <c r="R171" i="4"/>
  <c r="R390" i="4"/>
  <c r="U390" i="4"/>
  <c r="AZ480" i="4"/>
  <c r="P304" i="4"/>
  <c r="AY491" i="4"/>
  <c r="T322" i="4"/>
  <c r="R339" i="4" l="1"/>
  <c r="U674" i="4"/>
  <c r="U372" i="4"/>
  <c r="U350" i="4"/>
  <c r="R345" i="4"/>
  <c r="R21" i="4"/>
  <c r="U298" i="4"/>
  <c r="U71" i="4"/>
  <c r="R464" i="4"/>
  <c r="U158" i="4"/>
  <c r="U467" i="4"/>
  <c r="R364" i="4"/>
  <c r="R46" i="4"/>
  <c r="R545" i="4"/>
  <c r="U545" i="4"/>
  <c r="U220" i="4"/>
  <c r="R220" i="4"/>
  <c r="U8" i="4"/>
  <c r="R8" i="4"/>
  <c r="R129" i="4"/>
  <c r="U129" i="4"/>
  <c r="U70" i="4"/>
  <c r="R70" i="4"/>
  <c r="R96" i="4"/>
  <c r="U96" i="4"/>
  <c r="R182" i="4"/>
  <c r="U182" i="4"/>
  <c r="U210" i="4"/>
  <c r="R210" i="4"/>
  <c r="R217" i="4"/>
  <c r="U217" i="4"/>
  <c r="U381" i="4"/>
  <c r="U113" i="4"/>
  <c r="R282" i="4"/>
  <c r="U282" i="4"/>
  <c r="U111" i="4"/>
  <c r="R111" i="4"/>
  <c r="R205" i="4"/>
  <c r="U205" i="4"/>
  <c r="R422" i="4"/>
  <c r="U422" i="4"/>
  <c r="R406" i="4"/>
  <c r="R376" i="4"/>
  <c r="R326" i="4"/>
  <c r="R273" i="4"/>
  <c r="U377" i="4"/>
  <c r="U430" i="4"/>
  <c r="R446" i="4"/>
  <c r="U459" i="4"/>
  <c r="R457" i="4"/>
  <c r="U137" i="4"/>
  <c r="R137" i="4"/>
  <c r="U48" i="4"/>
  <c r="R48" i="4"/>
  <c r="U297" i="4"/>
  <c r="U213" i="4"/>
  <c r="R366" i="4"/>
  <c r="U428" i="4"/>
  <c r="R419" i="4"/>
  <c r="U401" i="4"/>
  <c r="U531" i="4"/>
  <c r="R454" i="4"/>
  <c r="U67" i="4"/>
  <c r="U409" i="4"/>
  <c r="U305" i="4"/>
  <c r="R444" i="4"/>
  <c r="U6" i="4"/>
  <c r="U519" i="4"/>
  <c r="U309" i="4"/>
  <c r="U514" i="4"/>
  <c r="U324" i="4"/>
  <c r="U501" i="4"/>
  <c r="R439" i="4"/>
  <c r="R320" i="4"/>
  <c r="U420" i="4"/>
  <c r="R491" i="4"/>
  <c r="R392" i="4"/>
  <c r="U513" i="4"/>
  <c r="R45" i="4"/>
  <c r="U485" i="4"/>
  <c r="R486" i="4"/>
  <c r="U486" i="4"/>
  <c r="U206" i="4"/>
  <c r="U323" i="4"/>
  <c r="R378" i="4"/>
  <c r="R290" i="4"/>
  <c r="U374" i="4"/>
  <c r="U521" i="4"/>
  <c r="R521" i="4"/>
  <c r="R562" i="4"/>
  <c r="U562" i="4"/>
  <c r="U397" i="4"/>
  <c r="R397" i="4"/>
  <c r="R564" i="4"/>
  <c r="U564" i="4"/>
  <c r="U404" i="4"/>
  <c r="R553" i="4"/>
  <c r="U553" i="4"/>
  <c r="U838" i="4"/>
  <c r="R475" i="4"/>
  <c r="U354" i="4"/>
  <c r="U506" i="4"/>
  <c r="U470" i="4"/>
  <c r="R470" i="4"/>
  <c r="R423" i="4"/>
  <c r="U423" i="4"/>
  <c r="R560" i="4"/>
  <c r="U560" i="4"/>
  <c r="R466" i="4"/>
  <c r="U466" i="4"/>
  <c r="U76" i="4"/>
  <c r="R382" i="4"/>
  <c r="R473" i="4"/>
  <c r="R566" i="4"/>
  <c r="U566" i="4"/>
  <c r="R558" i="4"/>
  <c r="U558" i="4"/>
  <c r="R93" i="4"/>
  <c r="U265" i="4"/>
  <c r="R334" i="4"/>
  <c r="R194" i="4"/>
  <c r="U194" i="4"/>
  <c r="R502" i="4"/>
  <c r="U502" i="4"/>
  <c r="R347" i="4"/>
  <c r="U347" i="4"/>
  <c r="R542" i="4"/>
  <c r="U542" i="4"/>
  <c r="U433" i="4"/>
  <c r="R433" i="4"/>
  <c r="R434" i="4"/>
  <c r="U434" i="4"/>
  <c r="U543" i="4"/>
  <c r="R543" i="4"/>
  <c r="R208" i="4"/>
  <c r="R463" i="4"/>
  <c r="U435" i="4"/>
  <c r="R435" i="4"/>
  <c r="U302" i="4"/>
  <c r="R296" i="4"/>
  <c r="R321" i="4"/>
  <c r="U321" i="4"/>
  <c r="U388" i="4"/>
  <c r="R388" i="4"/>
  <c r="U153" i="4"/>
  <c r="R153" i="4"/>
  <c r="R95" i="4"/>
  <c r="U668" i="4"/>
  <c r="R554" i="4"/>
  <c r="U554" i="4"/>
  <c r="U552" i="4"/>
  <c r="R552" i="4"/>
  <c r="U427" i="4"/>
  <c r="R524" i="4"/>
  <c r="U284" i="4"/>
  <c r="R166" i="4"/>
  <c r="U11" i="4"/>
  <c r="U460" i="4"/>
  <c r="R383" i="4"/>
  <c r="U251" i="4"/>
  <c r="R18" i="4"/>
  <c r="R370" i="4"/>
  <c r="R393" i="4"/>
  <c r="R244" i="4"/>
  <c r="R400" i="4"/>
  <c r="U400" i="4"/>
  <c r="R292" i="4"/>
  <c r="U292" i="4"/>
  <c r="R191" i="4"/>
  <c r="U191" i="4"/>
  <c r="U110" i="4"/>
  <c r="R110" i="4"/>
  <c r="R380" i="4"/>
  <c r="U380" i="4"/>
  <c r="U500" i="4"/>
  <c r="R500" i="4"/>
  <c r="R63" i="4"/>
  <c r="U63" i="4"/>
  <c r="R187" i="4"/>
  <c r="U187" i="4"/>
  <c r="R228" i="4"/>
  <c r="U228" i="4"/>
  <c r="U57" i="4"/>
  <c r="R57" i="4"/>
  <c r="U138" i="4"/>
  <c r="R138" i="4"/>
  <c r="U398" i="4"/>
  <c r="R398" i="4"/>
  <c r="R155" i="4"/>
  <c r="U155" i="4"/>
  <c r="R504" i="4"/>
  <c r="U504" i="4"/>
  <c r="U507" i="4"/>
  <c r="R507" i="4"/>
  <c r="U116" i="4"/>
  <c r="R116" i="4"/>
  <c r="R145" i="4"/>
  <c r="U145" i="4"/>
  <c r="R443" i="4"/>
  <c r="U443" i="4"/>
  <c r="U29" i="4"/>
  <c r="R29" i="4"/>
  <c r="R31" i="4"/>
  <c r="U31" i="4"/>
  <c r="R181" i="4"/>
  <c r="U181" i="4"/>
  <c r="U23" i="4"/>
  <c r="R23" i="4"/>
  <c r="R416" i="4"/>
  <c r="U416" i="4"/>
  <c r="U124" i="4"/>
  <c r="R124" i="4"/>
  <c r="U135" i="4"/>
  <c r="R135" i="4"/>
  <c r="R42" i="4"/>
  <c r="U42" i="4"/>
  <c r="R557" i="4"/>
  <c r="U557" i="4"/>
  <c r="R89" i="4"/>
  <c r="U89" i="4"/>
  <c r="R196" i="4"/>
  <c r="U196" i="4"/>
  <c r="U202" i="4"/>
  <c r="R202" i="4"/>
  <c r="R511" i="4"/>
  <c r="U511" i="4"/>
  <c r="U313" i="4"/>
  <c r="R313" i="4"/>
  <c r="U257" i="4"/>
  <c r="R257" i="4"/>
  <c r="U517" i="4"/>
  <c r="R517" i="4"/>
  <c r="R37" i="4"/>
  <c r="U37" i="4"/>
  <c r="R86" i="4"/>
  <c r="U86" i="4"/>
  <c r="U238" i="4"/>
  <c r="R238" i="4"/>
  <c r="U75" i="4"/>
  <c r="R75" i="4"/>
  <c r="U489" i="4"/>
  <c r="R489" i="4"/>
  <c r="R498" i="4"/>
  <c r="U498" i="4"/>
  <c r="U72" i="4"/>
  <c r="R72" i="4"/>
  <c r="R60" i="4"/>
  <c r="R38" i="4"/>
  <c r="U38" i="4"/>
  <c r="R97" i="4"/>
  <c r="R411" i="4"/>
  <c r="R414" i="4"/>
  <c r="U414" i="4"/>
  <c r="U343" i="4"/>
  <c r="R343" i="4"/>
  <c r="R169" i="4"/>
  <c r="U169" i="4"/>
  <c r="U476" i="4"/>
  <c r="R476" i="4"/>
  <c r="U209" i="4"/>
  <c r="R209" i="4"/>
  <c r="R301" i="4"/>
  <c r="U301" i="4"/>
  <c r="R559" i="4"/>
  <c r="U559" i="4"/>
  <c r="R68" i="4"/>
  <c r="U68" i="4"/>
  <c r="R15" i="4"/>
  <c r="U15" i="4"/>
  <c r="U157" i="4"/>
  <c r="R157" i="4"/>
  <c r="U325" i="4"/>
  <c r="U365" i="4"/>
  <c r="R365" i="4"/>
  <c r="R551" i="4"/>
  <c r="U551" i="4"/>
  <c r="R215" i="4"/>
  <c r="U215" i="4"/>
  <c r="U508" i="4"/>
  <c r="R508" i="4"/>
  <c r="U509" i="4"/>
  <c r="R509" i="4"/>
  <c r="R438" i="4"/>
  <c r="U438" i="4"/>
  <c r="R487" i="4"/>
  <c r="U487" i="4"/>
  <c r="U285" i="4"/>
  <c r="R285" i="4"/>
  <c r="U515" i="4"/>
  <c r="R515" i="4"/>
  <c r="R198" i="4"/>
  <c r="U198" i="4"/>
  <c r="U162" i="4"/>
  <c r="R162" i="4"/>
  <c r="U424" i="4"/>
  <c r="R424" i="4"/>
  <c r="U47" i="4"/>
  <c r="R47" i="4"/>
  <c r="U496" i="4"/>
  <c r="R496" i="4"/>
  <c r="U260" i="4"/>
  <c r="R260" i="4"/>
  <c r="U546" i="4"/>
  <c r="R546" i="4"/>
  <c r="U252" i="4"/>
  <c r="R252" i="4"/>
  <c r="R312" i="4"/>
  <c r="U312" i="4"/>
  <c r="U432" i="4"/>
  <c r="R432" i="4"/>
  <c r="U510" i="4"/>
  <c r="R510" i="4"/>
  <c r="R518" i="4"/>
  <c r="U518" i="4"/>
  <c r="R165" i="4"/>
  <c r="U165" i="4"/>
  <c r="R503" i="4"/>
  <c r="U503" i="4"/>
  <c r="R152" i="4"/>
  <c r="U359" i="4"/>
  <c r="U184" i="4"/>
  <c r="R358" i="4"/>
  <c r="R69" i="4"/>
  <c r="R306" i="4"/>
  <c r="R274" i="4"/>
  <c r="U385" i="4"/>
  <c r="R237" i="4"/>
  <c r="U218" i="4"/>
  <c r="R352" i="4"/>
  <c r="R356" i="4"/>
  <c r="U101" i="4"/>
  <c r="R346" i="4"/>
  <c r="R225" i="4"/>
  <c r="U225" i="4"/>
  <c r="U242" i="4"/>
  <c r="R530" i="4"/>
  <c r="R299" i="4"/>
  <c r="U230" i="4"/>
  <c r="U286" i="4"/>
  <c r="R286" i="4"/>
  <c r="R344" i="4"/>
  <c r="R255" i="4"/>
  <c r="R307" i="4"/>
  <c r="R360" i="4"/>
  <c r="R102" i="4"/>
  <c r="U142" i="4"/>
  <c r="U195" i="4"/>
  <c r="R12" i="4"/>
  <c r="R22" i="4"/>
  <c r="R185" i="4"/>
  <c r="R173" i="4"/>
  <c r="U176" i="4"/>
  <c r="R387" i="4"/>
  <c r="U338" i="4"/>
  <c r="U471" i="4"/>
  <c r="U80" i="4"/>
  <c r="R120" i="4"/>
  <c r="U667" i="4"/>
  <c r="R337" i="4"/>
  <c r="U337" i="4"/>
  <c r="U253" i="4"/>
  <c r="U666" i="4"/>
  <c r="U288" i="4"/>
  <c r="R288" i="4"/>
  <c r="R83" i="4"/>
  <c r="U83" i="4"/>
  <c r="R429" i="4"/>
  <c r="U429" i="4"/>
  <c r="U248" i="4"/>
  <c r="R122" i="4"/>
  <c r="U122" i="4"/>
  <c r="R417" i="4"/>
  <c r="U417" i="4"/>
  <c r="U54" i="4"/>
  <c r="U318" i="4"/>
  <c r="R318" i="4"/>
  <c r="R119" i="4"/>
  <c r="U119" i="4"/>
  <c r="R375" i="4"/>
  <c r="U384" i="4"/>
  <c r="R465" i="4"/>
  <c r="U465" i="4"/>
  <c r="U410" i="4"/>
  <c r="R410" i="4"/>
  <c r="U275" i="4"/>
  <c r="R275" i="4"/>
  <c r="U179" i="4"/>
  <c r="R179" i="4"/>
  <c r="R118" i="4"/>
  <c r="U118" i="4"/>
  <c r="R445" i="4"/>
  <c r="U445" i="4"/>
  <c r="U328" i="4"/>
  <c r="R328" i="4"/>
  <c r="U51" i="4"/>
  <c r="R51" i="4"/>
  <c r="R369" i="4"/>
  <c r="U369" i="4"/>
  <c r="R278" i="4"/>
  <c r="U278" i="4"/>
  <c r="R469" i="4"/>
  <c r="U469" i="4"/>
  <c r="R283" i="4"/>
  <c r="U283" i="4"/>
  <c r="U74" i="4"/>
  <c r="R74" i="4"/>
  <c r="R281" i="4"/>
  <c r="U458" i="4"/>
  <c r="R458" i="4"/>
  <c r="R494" i="4"/>
  <c r="U494" i="4"/>
  <c r="U408" i="4"/>
  <c r="R408" i="4"/>
  <c r="U199" i="4"/>
  <c r="R199" i="4"/>
  <c r="R403" i="4"/>
  <c r="U403" i="4"/>
  <c r="U447" i="4"/>
  <c r="R447" i="4"/>
  <c r="U462" i="4"/>
  <c r="R462" i="4"/>
  <c r="R395" i="4"/>
  <c r="U395" i="4"/>
  <c r="R276" i="4"/>
  <c r="R440" i="4"/>
  <c r="R373" i="4"/>
  <c r="U373" i="4"/>
  <c r="R55" i="4"/>
  <c r="U55" i="4"/>
  <c r="R50" i="4"/>
  <c r="U50" i="4"/>
  <c r="R418" i="4"/>
  <c r="U418" i="4"/>
  <c r="R94" i="4"/>
  <c r="U94" i="4"/>
  <c r="U277" i="4"/>
  <c r="R277" i="4"/>
  <c r="R482" i="4"/>
  <c r="U482" i="4"/>
  <c r="U5" i="4"/>
  <c r="R5" i="4"/>
  <c r="U431" i="4"/>
  <c r="R431" i="4"/>
  <c r="U123" i="4"/>
  <c r="R123" i="4"/>
  <c r="U272" i="4"/>
  <c r="R272" i="4"/>
  <c r="R349" i="4"/>
  <c r="U349" i="4"/>
  <c r="U207" i="4"/>
  <c r="R207" i="4"/>
  <c r="U405" i="4"/>
  <c r="R405" i="4"/>
  <c r="U84" i="4"/>
  <c r="R84" i="4"/>
  <c r="R44" i="4"/>
  <c r="U44" i="4"/>
  <c r="R254" i="4"/>
  <c r="U254" i="4"/>
  <c r="R386" i="4"/>
  <c r="U386" i="4"/>
  <c r="R421" i="4"/>
  <c r="U421" i="4"/>
  <c r="U295" i="4"/>
  <c r="R295" i="4"/>
  <c r="R480" i="4"/>
  <c r="U480" i="4"/>
  <c r="R294" i="4"/>
  <c r="U294" i="4"/>
  <c r="U2" i="4"/>
  <c r="R2" i="4"/>
  <c r="R479" i="4"/>
  <c r="U479" i="4"/>
  <c r="U200" i="4"/>
  <c r="R200" i="4"/>
  <c r="U53" i="4"/>
  <c r="R53" i="4"/>
  <c r="U355" i="4"/>
  <c r="R355" i="4"/>
  <c r="R839" i="4"/>
  <c r="U839" i="4"/>
  <c r="R448" i="4"/>
  <c r="U448" i="4"/>
  <c r="R672" i="4"/>
  <c r="U672" i="4"/>
  <c r="R245" i="4"/>
  <c r="U245" i="4"/>
  <c r="U66" i="4"/>
  <c r="R66" i="4"/>
  <c r="U449" i="4"/>
  <c r="R449" i="4"/>
  <c r="R436" i="4"/>
  <c r="U436" i="4"/>
  <c r="U332" i="4"/>
  <c r="R332" i="4"/>
  <c r="U452" i="4"/>
  <c r="R452" i="4"/>
  <c r="U279" i="4"/>
  <c r="R279" i="4"/>
  <c r="R81" i="4"/>
  <c r="U81" i="4"/>
  <c r="R161" i="4"/>
  <c r="U161" i="4"/>
  <c r="U484" i="4"/>
  <c r="R484" i="4"/>
  <c r="R188" i="4"/>
  <c r="U188" i="4"/>
  <c r="R98" i="4"/>
  <c r="U98" i="4"/>
  <c r="U10" i="4"/>
  <c r="R10" i="4"/>
  <c r="U357" i="4"/>
  <c r="R357" i="4"/>
  <c r="R214" i="4"/>
  <c r="U214" i="4"/>
  <c r="U192" i="4"/>
  <c r="R192" i="4"/>
  <c r="U407" i="4"/>
  <c r="R407" i="4"/>
  <c r="R327" i="4"/>
  <c r="U327" i="4"/>
  <c r="U329" i="4"/>
  <c r="R329" i="4"/>
  <c r="U488" i="4"/>
  <c r="R488" i="4"/>
  <c r="R371" i="4"/>
  <c r="U371" i="4"/>
  <c r="U104" i="4"/>
  <c r="R104" i="4"/>
  <c r="R363" i="4"/>
  <c r="U363" i="4"/>
  <c r="R189" i="4"/>
  <c r="U189" i="4"/>
  <c r="U148" i="4"/>
  <c r="R148" i="4"/>
  <c r="R14" i="4"/>
  <c r="U14" i="4"/>
  <c r="R490" i="4"/>
  <c r="U490" i="4"/>
  <c r="R319" i="4"/>
  <c r="U319" i="4"/>
  <c r="R495" i="4"/>
  <c r="U495" i="4"/>
  <c r="R170" i="4"/>
  <c r="U170" i="4"/>
  <c r="R303" i="4"/>
  <c r="U303" i="4"/>
  <c r="U150" i="4"/>
  <c r="R150" i="4"/>
  <c r="R92" i="4"/>
  <c r="U92" i="4"/>
  <c r="R154" i="4"/>
  <c r="U154" i="4"/>
  <c r="R379" i="4"/>
  <c r="U379" i="4"/>
  <c r="R308" i="4"/>
  <c r="U308" i="4"/>
  <c r="U143" i="4"/>
  <c r="R143" i="4"/>
  <c r="R442" i="4"/>
  <c r="R412" i="4"/>
  <c r="R151" i="4"/>
  <c r="U151" i="4"/>
  <c r="U287" i="4"/>
  <c r="U4" i="4"/>
  <c r="R4" i="4"/>
  <c r="U368" i="4"/>
  <c r="R19" i="4"/>
  <c r="U19" i="4"/>
  <c r="U17" i="4"/>
  <c r="R17" i="4"/>
  <c r="R361" i="4"/>
  <c r="U361" i="4"/>
  <c r="R413" i="4"/>
  <c r="U413" i="4"/>
  <c r="R250" i="4"/>
  <c r="U250" i="4"/>
  <c r="U673" i="4"/>
  <c r="R673" i="4"/>
  <c r="R121" i="4"/>
  <c r="U121" i="4"/>
  <c r="R453" i="4"/>
  <c r="U453" i="4"/>
  <c r="R456" i="4"/>
  <c r="U456" i="4"/>
  <c r="R139" i="4"/>
  <c r="U139" i="4"/>
  <c r="R269" i="4"/>
  <c r="U269" i="4"/>
  <c r="R58" i="4"/>
  <c r="U58" i="4"/>
  <c r="R56" i="4"/>
  <c r="U56" i="4"/>
  <c r="R314" i="4"/>
  <c r="U314" i="4"/>
  <c r="R280" i="4"/>
  <c r="U280" i="4"/>
  <c r="U193" i="4"/>
  <c r="R193" i="4"/>
  <c r="U353" i="4"/>
  <c r="R353" i="4"/>
  <c r="U234" i="4"/>
  <c r="R234" i="4"/>
  <c r="U291" i="4"/>
  <c r="R291" i="4"/>
  <c r="R402" i="4"/>
  <c r="U402" i="4"/>
  <c r="U391" i="4"/>
  <c r="R391" i="4"/>
  <c r="R316" i="4"/>
  <c r="U316" i="4"/>
  <c r="R20" i="4"/>
  <c r="U20" i="4"/>
  <c r="R172" i="4"/>
  <c r="U172" i="4"/>
  <c r="U211" i="4"/>
  <c r="R211" i="4"/>
  <c r="R16" i="4"/>
  <c r="U16" i="4"/>
  <c r="U149" i="4"/>
  <c r="R149" i="4"/>
  <c r="U140" i="4"/>
  <c r="R140" i="4"/>
  <c r="U258" i="4"/>
  <c r="R258" i="4"/>
  <c r="U204" i="4"/>
  <c r="R204" i="4"/>
  <c r="R322" i="4"/>
  <c r="U322" i="4"/>
  <c r="R52" i="4"/>
  <c r="U52" i="4"/>
  <c r="U670" i="4"/>
  <c r="R670" i="4"/>
  <c r="R675" i="4"/>
  <c r="U675" i="4"/>
  <c r="R472" i="4"/>
  <c r="U472" i="4"/>
  <c r="R367" i="4"/>
  <c r="U367" i="4"/>
  <c r="R247" i="4"/>
  <c r="U247" i="4"/>
  <c r="U522" i="4"/>
  <c r="R522" i="4"/>
  <c r="R103" i="4"/>
  <c r="U103" i="4"/>
  <c r="R477" i="4"/>
  <c r="U477" i="4"/>
  <c r="U304" i="4"/>
  <c r="R304" i="4"/>
  <c r="U249" i="4"/>
  <c r="R249" i="4"/>
  <c r="R88" i="4"/>
  <c r="U88" i="4"/>
  <c r="R43" i="4"/>
  <c r="U43" i="4"/>
</calcChain>
</file>

<file path=xl/sharedStrings.xml><?xml version="1.0" encoding="utf-8"?>
<sst xmlns="http://schemas.openxmlformats.org/spreadsheetml/2006/main" count="23098" uniqueCount="943">
  <si>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</si>
  <si>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</si>
  <si>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</si>
  <si>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</si>
  <si>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</si>
  <si>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</si>
  <si>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</si>
  <si>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</si>
  <si>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</si>
  <si>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</si>
  <si>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</si>
  <si>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</si>
  <si>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</si>
  <si>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</si>
  <si>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</si>
  <si>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</si>
  <si>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</si>
  <si>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</si>
  <si>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</si>
  <si>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</si>
  <si>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</si>
  <si>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</si>
  <si>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</si>
  <si>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</si>
  <si>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</si>
  <si>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</si>
  <si>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</si>
  <si>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</si>
  <si>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</si>
  <si>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</si>
  <si>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</si>
  <si>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</si>
  <si>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</si>
  <si>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</si>
  <si>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</si>
  <si>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</si>
  <si>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</si>
  <si>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</si>
  <si>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</si>
  <si>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</si>
  <si>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</si>
  <si>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</si>
  <si>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</si>
  <si>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</si>
  <si>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</si>
  <si>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</si>
  <si>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</si>
  <si>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</si>
  <si>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</si>
  <si>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</si>
  <si>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</si>
  <si>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</si>
  <si>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</si>
  <si>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</si>
  <si>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</si>
  <si>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</si>
  <si>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</si>
  <si>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</si>
  <si>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</si>
  <si>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</si>
  <si>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</si>
  <si>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</si>
  <si>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</si>
  <si>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</si>
  <si>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</si>
  <si>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</si>
  <si>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</si>
  <si>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</si>
  <si>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</si>
  <si>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</si>
  <si>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</si>
  <si>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</si>
  <si>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</si>
  <si>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</si>
  <si>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</si>
  <si>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</si>
  <si>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</si>
  <si>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</si>
  <si>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</si>
  <si>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</si>
  <si>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</si>
  <si>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</si>
  <si>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</si>
  <si>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</si>
  <si>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</si>
  <si>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</si>
  <si>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</si>
  <si>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</si>
  <si>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</si>
  <si>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</si>
  <si>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</si>
  <si>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</si>
  <si>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</si>
  <si>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</si>
  <si>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</si>
  <si>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</si>
  <si>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</si>
  <si>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</si>
  <si>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</si>
  <si>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</si>
  <si>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</si>
  <si>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</si>
  <si>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</si>
  <si>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</si>
  <si>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</si>
  <si>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</si>
  <si>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</si>
  <si>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</si>
  <si>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</si>
  <si>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</si>
  <si>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</si>
  <si>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</si>
  <si>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</si>
  <si>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</si>
  <si>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</si>
  <si>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</si>
  <si>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</si>
  <si>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</si>
  <si>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</si>
  <si>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</si>
  <si>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</si>
  <si>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</si>
  <si>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</si>
  <si>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</si>
  <si>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</si>
  <si>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</si>
  <si>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</si>
  <si>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</si>
  <si>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</si>
  <si>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</si>
  <si>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</si>
  <si>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</si>
  <si>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</si>
  <si>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</si>
  <si>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</si>
  <si>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</si>
  <si>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</si>
  <si>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</si>
  <si>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</si>
  <si>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</si>
  <si>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</si>
  <si>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</si>
  <si>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</si>
  <si>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</si>
  <si>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</si>
  <si>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</si>
  <si>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</si>
  <si>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</si>
  <si>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</si>
  <si>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</si>
  <si>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</si>
  <si>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</si>
  <si>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</si>
  <si>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</si>
  <si>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</si>
  <si>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</si>
  <si>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</si>
  <si>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</si>
  <si>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</si>
  <si>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</si>
  <si>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</si>
  <si>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</si>
  <si>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</si>
  <si>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</si>
  <si>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</si>
  <si>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</si>
  <si>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</si>
  <si>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</si>
  <si>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</si>
  <si>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</si>
  <si>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</si>
  <si>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</si>
  <si>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</si>
  <si>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</si>
  <si>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</si>
  <si>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</si>
  <si>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</si>
  <si>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</si>
  <si>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</si>
  <si>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</si>
  <si>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</si>
  <si>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</si>
  <si>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</si>
  <si>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</si>
  <si>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</si>
  <si>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</si>
  <si>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</si>
  <si>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</si>
  <si>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</si>
  <si>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</si>
  <si>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</si>
  <si>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</si>
  <si>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</si>
  <si>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</si>
  <si>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</si>
  <si>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</si>
  <si>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</si>
  <si>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</si>
  <si>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</si>
  <si>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</si>
  <si>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</si>
  <si>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</si>
  <si>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</si>
  <si>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</si>
  <si>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</si>
  <si>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</si>
  <si>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</si>
  <si>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</si>
  <si>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</si>
  <si>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</si>
  <si>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</si>
  <si>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</si>
  <si>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</si>
  <si>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</si>
  <si>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</si>
  <si>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</si>
  <si>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</si>
  <si>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</si>
  <si>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</si>
  <si>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</si>
  <si>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</si>
  <si>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</si>
  <si>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</si>
  <si>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</si>
  <si>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</si>
  <si>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</si>
  <si>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</si>
  <si>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</si>
  <si>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</si>
  <si>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</si>
  <si>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</si>
  <si>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</si>
  <si>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</si>
  <si>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</si>
  <si>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</si>
  <si>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</si>
  <si>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</si>
  <si>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</si>
  <si>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</si>
  <si>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</si>
  <si>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</si>
  <si>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</si>
  <si>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</si>
  <si>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</si>
  <si>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</si>
  <si>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Station</t>
  </si>
  <si>
    <t xml:space="preserve">Forgot crippers-wrapped in electrical tape and crimped at lab </t>
  </si>
  <si>
    <t>Vial 281?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</si>
  <si>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</si>
  <si>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</si>
  <si>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</si>
  <si>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</si>
  <si>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</si>
  <si>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</si>
  <si>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</si>
  <si>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</si>
  <si>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</si>
  <si>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</si>
  <si>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</si>
  <si>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</si>
  <si>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</si>
  <si>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</si>
  <si>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</si>
  <si>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</si>
  <si>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</si>
  <si>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</si>
  <si>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</si>
  <si>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</si>
  <si>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</si>
  <si>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</si>
  <si>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</si>
  <si>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</si>
  <si>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</si>
  <si>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</si>
  <si>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</si>
  <si>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</si>
  <si>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</si>
  <si>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</si>
  <si>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</si>
  <si>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</si>
  <si>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</si>
  <si>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</si>
  <si>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</si>
  <si>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</si>
  <si>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</si>
  <si>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</si>
  <si>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</si>
  <si>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</si>
  <si>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</si>
  <si>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</si>
  <si>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</si>
  <si>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</si>
  <si>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</si>
  <si>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</si>
  <si>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</si>
  <si>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</si>
  <si>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</si>
  <si>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</si>
  <si>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</si>
  <si>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</si>
  <si>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</si>
  <si>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</si>
  <si>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</si>
  <si>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</si>
  <si>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</si>
  <si>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</si>
  <si>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</si>
  <si>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</si>
  <si>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</si>
  <si>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</si>
  <si>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</si>
  <si>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</si>
  <si>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</si>
  <si>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</si>
  <si>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</si>
  <si>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</si>
  <si>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</si>
  <si>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</si>
  <si>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</si>
  <si>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</si>
  <si>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</si>
  <si>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</si>
  <si>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</si>
  <si>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</si>
  <si>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</si>
  <si>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</si>
  <si>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</si>
  <si>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</si>
  <si>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</si>
  <si>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</si>
  <si>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</si>
  <si>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</si>
  <si>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</si>
  <si>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</si>
  <si>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</si>
  <si>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</si>
  <si>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</si>
  <si>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</si>
  <si>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</si>
  <si>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</si>
  <si>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</si>
  <si>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</si>
  <si>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</si>
  <si>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</si>
  <si>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</si>
  <si>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</si>
  <si>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</si>
  <si>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</si>
  <si>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</si>
  <si>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</si>
  <si>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</si>
  <si>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</si>
  <si>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</si>
  <si>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</si>
  <si>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</si>
  <si>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</si>
  <si>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</si>
  <si>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</si>
  <si>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</si>
  <si>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</si>
  <si>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</si>
  <si>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</si>
  <si>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</si>
  <si>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</si>
  <si>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</si>
  <si>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</si>
  <si>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</si>
  <si>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</si>
  <si>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</si>
  <si>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</si>
  <si>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</si>
  <si>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</si>
  <si>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</si>
  <si>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</si>
  <si>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</si>
  <si>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</si>
  <si>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</si>
  <si>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</si>
  <si>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</si>
  <si>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</si>
  <si>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</si>
  <si>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</si>
  <si>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</si>
  <si>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</si>
  <si>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</si>
  <si>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</si>
  <si>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</si>
  <si>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</si>
  <si>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</si>
  <si>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</si>
  <si>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</si>
  <si>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</si>
  <si>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</si>
  <si>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</si>
  <si>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</si>
  <si>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</si>
  <si>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</si>
  <si>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</si>
  <si>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</si>
  <si>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</si>
  <si>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</si>
  <si>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</si>
  <si>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</si>
  <si>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</si>
  <si>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</si>
  <si>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</si>
  <si>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</si>
  <si>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</si>
  <si>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</si>
  <si>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</si>
  <si>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</si>
  <si>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</si>
  <si>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</si>
  <si>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</si>
  <si>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</si>
  <si>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</si>
  <si>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</si>
  <si>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</si>
  <si>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</si>
  <si>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</si>
  <si>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</si>
  <si>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</si>
  <si>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</si>
  <si>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</si>
  <si>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</si>
  <si>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</si>
  <si>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</si>
  <si>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</si>
  <si>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</si>
  <si>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</si>
  <si>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</si>
  <si>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</si>
  <si>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</si>
  <si>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</si>
  <si>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</si>
  <si>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</si>
  <si>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</si>
  <si>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</si>
  <si>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</si>
  <si>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</si>
  <si>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</si>
  <si>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</si>
  <si>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</si>
  <si>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</si>
  <si>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</si>
  <si>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</si>
  <si>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</si>
  <si>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</si>
  <si>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</si>
  <si>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</si>
  <si>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</si>
  <si>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</si>
  <si>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</si>
  <si>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</si>
  <si>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</si>
  <si>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</si>
  <si>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</si>
  <si>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</si>
  <si>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</si>
  <si>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</si>
  <si>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</si>
  <si>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</si>
  <si>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</si>
  <si>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</si>
  <si>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</si>
  <si>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</si>
  <si>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</si>
  <si>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</si>
  <si>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</si>
  <si>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</si>
  <si>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</si>
  <si>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</si>
  <si>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</si>
  <si>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</si>
  <si>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</si>
  <si>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</si>
  <si>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</si>
  <si>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</si>
  <si>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</si>
  <si>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</si>
  <si>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</si>
  <si>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</si>
  <si>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</si>
  <si>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</si>
  <si>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</si>
  <si>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</si>
  <si>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</si>
  <si>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</si>
  <si>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</si>
  <si>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</si>
  <si>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</si>
  <si>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</si>
  <si>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</si>
  <si>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</si>
  <si>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</si>
  <si>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</si>
  <si>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</si>
  <si>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</si>
  <si>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</si>
  <si>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</si>
  <si>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</si>
  <si>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</si>
  <si>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</si>
  <si>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133?</t>
  </si>
  <si>
    <t>BRN27sep22_001.gcd</t>
  </si>
  <si>
    <t>BRN27sep22_002.gcd</t>
  </si>
  <si>
    <t>BRN27sep22_003.gcd</t>
  </si>
  <si>
    <t>yellow tank</t>
  </si>
  <si>
    <t>BRN27sep22_004.gcd</t>
  </si>
  <si>
    <t>BRN27sep22_005.gcd</t>
  </si>
  <si>
    <t>159 big bubble</t>
  </si>
  <si>
    <t>big bubble in vial</t>
  </si>
  <si>
    <t>BRN27sep22_006.gcd</t>
  </si>
  <si>
    <t>BRN27sep22_007.gcd</t>
  </si>
  <si>
    <t>BRN27sep22_008.gcd</t>
  </si>
  <si>
    <t>BRN27sep22_009.gcd</t>
  </si>
  <si>
    <t>BRN27sep22_010.gcd</t>
  </si>
  <si>
    <t>BRN27sep22_011.gcd</t>
  </si>
  <si>
    <t>BRN27sep22_012.gcd</t>
  </si>
  <si>
    <t>BRN27sep22_013.gcd</t>
  </si>
  <si>
    <t>BRN27sep22_014.gcd</t>
  </si>
  <si>
    <t>BRN27sep22_015.gcd</t>
  </si>
  <si>
    <t>BRN27sep22_016.gcd</t>
  </si>
  <si>
    <t>BRN27sep22_017.gcd</t>
  </si>
  <si>
    <t>BRN27sep22_018.gcd</t>
  </si>
  <si>
    <t>BRN27sep22_019.gcd</t>
  </si>
  <si>
    <t>BRN27sep22_020.gcd</t>
  </si>
  <si>
    <t>BRN27sep22_021.gcd</t>
  </si>
  <si>
    <t>BRN27sep22_022.gcd</t>
  </si>
  <si>
    <t>BRN27sep22_023.gcd</t>
  </si>
  <si>
    <t>sat tap</t>
  </si>
  <si>
    <t>BRN27sep22_024.gcd</t>
  </si>
  <si>
    <t>BRN27sep22_025.gcd</t>
  </si>
  <si>
    <t>\+I508:J539</t>
  </si>
  <si>
    <t>BRN02aug22_001.gcd</t>
  </si>
  <si>
    <t>air (start new batch)</t>
  </si>
  <si>
    <t>BRN02aug22_002.gcd</t>
  </si>
  <si>
    <t>air + 100 (start new batch)</t>
  </si>
  <si>
    <t>BRN02aug22_003.gcd</t>
  </si>
  <si>
    <t>BRN02aug22_004.gcd</t>
  </si>
  <si>
    <t>BRN02aug22_005.gcd</t>
  </si>
  <si>
    <t>BRN02aug22_006.gcd</t>
  </si>
  <si>
    <t>BRN02aug22_007.gcd</t>
  </si>
  <si>
    <t>BRN02aug22_008.gcd</t>
  </si>
  <si>
    <t>BRN02aug22_009.gcd</t>
  </si>
  <si>
    <t>BRN02aug22_010.gcd</t>
  </si>
  <si>
    <t>BRN02aug22_011.gcd</t>
  </si>
  <si>
    <t>BRN02aug22_012.gcd</t>
  </si>
  <si>
    <t>BRN02aug22_013.gcd</t>
  </si>
  <si>
    <t>BRN02aug22_014.gcd</t>
  </si>
  <si>
    <t>BRN02aug22_015.gcd</t>
  </si>
  <si>
    <t>BRN02aug22_016.gcd</t>
  </si>
  <si>
    <t>BRN02aug22_017.gcd</t>
  </si>
  <si>
    <t>BRN02aug22_018.gcd</t>
  </si>
  <si>
    <t>BRN02aug22_019.gcd</t>
  </si>
  <si>
    <t>BRN02aug22_020.gcd</t>
  </si>
  <si>
    <t>BRN02aug22_021.gcd</t>
  </si>
  <si>
    <t>BRN02aug22_022.gcd</t>
  </si>
  <si>
    <t>BRN02aug22_023.gcd</t>
  </si>
  <si>
    <t>BRN02aug22_024.gcd</t>
  </si>
  <si>
    <t>BRN02aug22_025.gcd</t>
  </si>
  <si>
    <t>BRN02aug22_026.gcd</t>
  </si>
  <si>
    <t>BRN02aug22_027.gcd</t>
  </si>
  <si>
    <t>BRN02aug22_028.gcd</t>
  </si>
  <si>
    <t>BRN02aug22_001.gcd(Read only)</t>
  </si>
  <si>
    <t>*Could be 212 for 3.8</t>
  </si>
  <si>
    <t>BRN23aug22_001.gcd</t>
  </si>
  <si>
    <t>BRN23aug22_002.gcd</t>
  </si>
  <si>
    <t>BRN23aug22_003.gcd</t>
  </si>
  <si>
    <t>BRN23aug22_004.gcd</t>
  </si>
  <si>
    <t>BRN23aug22_005.gcd</t>
  </si>
  <si>
    <t>BRN23aug22_006.gcd</t>
  </si>
  <si>
    <t>BRN23aug22_007.gcd</t>
  </si>
  <si>
    <t>BRN23aug22_008.gcd</t>
  </si>
  <si>
    <t>BRN23aug22_009.gcd</t>
  </si>
  <si>
    <t>BRN23aug22_010.gcd</t>
  </si>
  <si>
    <t>BRN23aug22_011.gcd</t>
  </si>
  <si>
    <t>BRN23aug22_012.gcd</t>
  </si>
  <si>
    <t>BRN23aug22_013.gcd</t>
  </si>
  <si>
    <t>BRN23aug22_014.gcd</t>
  </si>
  <si>
    <t>BRN23aug22_015.gcd</t>
  </si>
  <si>
    <t>BRN23aug22_016.gcd</t>
  </si>
  <si>
    <t>BRN23aug22_017.gcd</t>
  </si>
  <si>
    <t>BRN23aug22_018.gcd</t>
  </si>
  <si>
    <t>BRN23aug22_019.gcd</t>
  </si>
  <si>
    <t>BRN23aug22_020.gcd</t>
  </si>
  <si>
    <t>BRN23aug22_021.gcd</t>
  </si>
  <si>
    <t>BRN23aug22_022.gcd</t>
  </si>
  <si>
    <t>BRN23aug22_023.gcd</t>
  </si>
  <si>
    <t>BRN23aug22_024.gcd</t>
  </si>
  <si>
    <t>BRN23aug22_025.gcd</t>
  </si>
  <si>
    <t>BRN23aug22_026.gcd</t>
  </si>
  <si>
    <t>BRN30aug22_001.gcd</t>
  </si>
  <si>
    <t>atypical CO2 pk</t>
  </si>
  <si>
    <t>BRN30aug22_002.gcd</t>
  </si>
  <si>
    <t>BRN30aug22_003.gcd</t>
  </si>
  <si>
    <t>BRN30aug22_004.gcd</t>
  </si>
  <si>
    <t>BRN30aug22_005.gcd</t>
  </si>
  <si>
    <t>BRN30aug22_006.gcd</t>
  </si>
  <si>
    <t>BRN30aug22_007.gcd</t>
  </si>
  <si>
    <t>BRN30aug22_008.gcd</t>
  </si>
  <si>
    <t>BRN30aug22_009.gcd</t>
  </si>
  <si>
    <t>BRN30aug22_010.gcd</t>
  </si>
  <si>
    <t>BRN30aug22_011.gcd</t>
  </si>
  <si>
    <t>BRN30aug22_012.gcd</t>
  </si>
  <si>
    <t>BRN30aug22_013.gcd</t>
  </si>
  <si>
    <t>BRN30aug22_014.gcd</t>
  </si>
  <si>
    <t>BRN30aug22_015.gcd</t>
  </si>
  <si>
    <t>BRN30aug22_016.gcd</t>
  </si>
  <si>
    <t>BRN30aug22_017.gcd</t>
  </si>
  <si>
    <t>BRN30aug22_018.gcd</t>
  </si>
  <si>
    <t>BRN30aug22_019.gcd</t>
  </si>
  <si>
    <t>BRN30aug22_020.gcd</t>
  </si>
  <si>
    <t>Weir</t>
  </si>
  <si>
    <t>BRN06sep22_001.gcd</t>
  </si>
  <si>
    <t>BRN06sep22_002.gcd</t>
  </si>
  <si>
    <t>BRN06sep22_003.gcd</t>
  </si>
  <si>
    <t>BRN06sep22_004.gcd</t>
  </si>
  <si>
    <t>BRN06sep22_005.gcd</t>
  </si>
  <si>
    <t>BRN06sep22_006.gcd</t>
  </si>
  <si>
    <t>BRN06sep22_007.gcd</t>
  </si>
  <si>
    <t>BRN06sep22_008.gcd</t>
  </si>
  <si>
    <t>BRN06sep22_009.gcd</t>
  </si>
  <si>
    <t>BRN06sep22_010.gcd</t>
  </si>
  <si>
    <t>BRN06sep22_011.gcd</t>
  </si>
  <si>
    <t>BRN06sep22_012.gcd</t>
  </si>
  <si>
    <t>BRN06sep22_013.gcd</t>
  </si>
  <si>
    <t>BRN06sep22_014.gcd</t>
  </si>
  <si>
    <t>BRN06sep22_015.gcd</t>
  </si>
  <si>
    <t>BRN06sep22_016.gcd</t>
  </si>
  <si>
    <t>BRN06sep22_017.gcd</t>
  </si>
  <si>
    <t>BRN06sep22_018.gcd</t>
  </si>
  <si>
    <t>BRN06sep22_019.gcd</t>
  </si>
  <si>
    <t>BRN06sep22_020.gcd</t>
  </si>
  <si>
    <t>BRN06sep22_021.gcd</t>
  </si>
  <si>
    <t>BRN06sep22_022.gcd</t>
  </si>
  <si>
    <t>BRN06sep22_023.gcd</t>
  </si>
  <si>
    <t>BRN06sep22_024.gcd</t>
  </si>
  <si>
    <t>BRN06sep22_025.gcd</t>
  </si>
  <si>
    <t>BRN06sep22_026.gcd</t>
  </si>
  <si>
    <t>Could be 389</t>
  </si>
  <si>
    <t>Could be 325</t>
  </si>
  <si>
    <t>BRN14sep22_001.gcd</t>
  </si>
  <si>
    <t>BRN14sep22_002.gcd</t>
  </si>
  <si>
    <t>BRN14sep22_003.gcd</t>
  </si>
  <si>
    <t>BRN14sep22_004.gcd</t>
  </si>
  <si>
    <t>BRN14sep22_005.gcd</t>
  </si>
  <si>
    <t>BRN14sep22_006.gcd</t>
  </si>
  <si>
    <t>BRN14sep22_007.gcd</t>
  </si>
  <si>
    <t>BRN14sep22_008.gcd</t>
  </si>
  <si>
    <t>BRN14sep22_009.gcd</t>
  </si>
  <si>
    <t>BRN14sep22_010.gcd</t>
  </si>
  <si>
    <t>BRN14sep22_011.gcd</t>
  </si>
  <si>
    <t>BRN14sep22_012.gcd</t>
  </si>
  <si>
    <t>BRN14sep22_013.gcd</t>
  </si>
  <si>
    <t>BRN14sep22_014.gcd</t>
  </si>
  <si>
    <t>BRN14sep22_015.gcd</t>
  </si>
  <si>
    <t>BRN14sep22_016.gcd</t>
  </si>
  <si>
    <t>BRN14sep22_017.gcd</t>
  </si>
  <si>
    <t>BRN14sep22_018.gcd</t>
  </si>
  <si>
    <t>BRN14sep22_019.gcd</t>
  </si>
  <si>
    <t>BRN14sep22_020.gcd</t>
  </si>
  <si>
    <t>BRN14sep22_021.gcd</t>
  </si>
  <si>
    <t>sat tap bubble s1</t>
  </si>
  <si>
    <t>BRN14sep22_022.gcd</t>
  </si>
  <si>
    <t>sat tap bubble s2</t>
  </si>
  <si>
    <t>BRN14sep22_023.gcd</t>
  </si>
  <si>
    <t>sat tap bubble s3</t>
  </si>
  <si>
    <t>BRN14sep22_024.gcd</t>
  </si>
  <si>
    <t>sat tap bubble s4</t>
  </si>
  <si>
    <t>BRN14sep22_025.gcd</t>
  </si>
  <si>
    <t>sat tap bubble s5</t>
  </si>
  <si>
    <t>BRN14sep22_026.gcd</t>
  </si>
  <si>
    <t>sat tap bubble s6</t>
  </si>
  <si>
    <t>BRN14sep22_027.gcd</t>
  </si>
  <si>
    <t>sat tap no bubble</t>
  </si>
  <si>
    <t>BRN14sep22_028.gcd</t>
  </si>
  <si>
    <t>BRN14sep22_029.gcd</t>
  </si>
  <si>
    <t>BRN20sep22_001.gcd</t>
  </si>
  <si>
    <t>BRN20sep22_002.gcd</t>
  </si>
  <si>
    <t>BRN20sep22_003.gcd</t>
  </si>
  <si>
    <t>BRN20sep22_004.gcd</t>
  </si>
  <si>
    <t>BRN20sep22_005.gcd</t>
  </si>
  <si>
    <t>BRN20sep22_006.gcd</t>
  </si>
  <si>
    <t>BRN20sep22_007.gcd</t>
  </si>
  <si>
    <t>BRN20sep22_008.gcd</t>
  </si>
  <si>
    <t>BRN20sep22_009.gcd</t>
  </si>
  <si>
    <t>BRN20sep22_010.gcd</t>
  </si>
  <si>
    <t>BRN20sep22_011.gcd</t>
  </si>
  <si>
    <t>BRN20sep22_012.gcd</t>
  </si>
  <si>
    <t>BRN20sep22_013.gcd</t>
  </si>
  <si>
    <t>BRN20sep22_014.gcd</t>
  </si>
  <si>
    <t>BRN20sep22_015.gcd</t>
  </si>
  <si>
    <t>BRN20sep22_016.gcd</t>
  </si>
  <si>
    <t>BRN20sep22_017.gcd</t>
  </si>
  <si>
    <t>BRN20sep22_018.gcd</t>
  </si>
  <si>
    <t>BRN20sep22_019.gcd</t>
  </si>
  <si>
    <t>BRN20sep22_020.gcd</t>
  </si>
  <si>
    <t>BRN20sep22_021.gcd</t>
  </si>
  <si>
    <t>BRN20sep22_022.gcd</t>
  </si>
  <si>
    <t>BRN20sep22_023.gcd</t>
  </si>
  <si>
    <t>BRN20sep22_024.gcd</t>
  </si>
  <si>
    <t>BRN20sep22_025.gcd</t>
  </si>
  <si>
    <t>BRN20sep22_026.gcd</t>
  </si>
  <si>
    <t>BRN20sep22_027.gcd</t>
  </si>
  <si>
    <t>BRN20sep22_028.gcd</t>
  </si>
  <si>
    <t>BRN20sep22_029.gcd</t>
  </si>
  <si>
    <t>BRN04oct22_001.gcd</t>
  </si>
  <si>
    <t>BRN04oct22_002.gcd</t>
  </si>
  <si>
    <t>BRN04oct22_003.gcd</t>
  </si>
  <si>
    <t>BRN04oct22_004.gcd</t>
  </si>
  <si>
    <t>BRN04oct22_005.gcd</t>
  </si>
  <si>
    <t>BRN04oct22_006.gcd</t>
  </si>
  <si>
    <t>BRN04oct22_007.gcd</t>
  </si>
  <si>
    <t>BRN04oct22_008.gcd</t>
  </si>
  <si>
    <t>BRN04oct22_009.gcd</t>
  </si>
  <si>
    <t>BRN04oct22_010.gcd</t>
  </si>
  <si>
    <t>BRN04oct22_011.gcd</t>
  </si>
  <si>
    <t>BRN04oct22_012.gcd</t>
  </si>
  <si>
    <t>BRN04oct22_013.gcd</t>
  </si>
  <si>
    <t>BRN04oct22_014.gcd</t>
  </si>
  <si>
    <t>BRN04oct22_015.gcd</t>
  </si>
  <si>
    <t>BRN04oct22_016.gcd</t>
  </si>
  <si>
    <t>BRN04oct22_017.gcd</t>
  </si>
  <si>
    <t>BRN04oct22_018.gcd</t>
  </si>
  <si>
    <t>BRN04oct22_019.gcd</t>
  </si>
  <si>
    <t>BRN04oct22_020.gcd</t>
  </si>
  <si>
    <t>BRN04oct22_021.gcd</t>
  </si>
  <si>
    <t>BRN04oct22_022.gcd</t>
  </si>
  <si>
    <t>BRN12oct22_001.gcd</t>
  </si>
  <si>
    <t>BRN12oct22_002.gcd</t>
  </si>
  <si>
    <t>BRN12oct22_003.gcd</t>
  </si>
  <si>
    <t>BRN12oct22_004.gcd</t>
  </si>
  <si>
    <t>BRN12oct22_005.gcd</t>
  </si>
  <si>
    <t>BRN12oct22_006.gcd</t>
  </si>
  <si>
    <t>BRN12oct22_007.gcd</t>
  </si>
  <si>
    <t>BRN12oct22_008.gcd</t>
  </si>
  <si>
    <t>BRN12oct22_009.gcd</t>
  </si>
  <si>
    <t>BRN12oct22_010.gcd</t>
  </si>
  <si>
    <t>BRN12oct22_011.gcd</t>
  </si>
  <si>
    <t>BRN12oct22_012.gcd</t>
  </si>
  <si>
    <t>BRN12oct22_013.gcd</t>
  </si>
  <si>
    <t>BRN12oct22_014.gcd</t>
  </si>
  <si>
    <t>BRN12oct22_015.gcd</t>
  </si>
  <si>
    <t>BRN12oct22_016.gcd</t>
  </si>
  <si>
    <t>BRN12oct22_017.gcd</t>
  </si>
  <si>
    <t>BRN12oct22_018.gcd</t>
  </si>
  <si>
    <t>BRN12oct22_019.gcd</t>
  </si>
  <si>
    <t>BRN12oct22_020.gcd</t>
  </si>
  <si>
    <t>BRN12oct22_021.gcd</t>
  </si>
  <si>
    <t>BRN12oct22_022.gcd</t>
  </si>
  <si>
    <t>BRN12oct22_023.gcd</t>
  </si>
  <si>
    <t>BRN12oct22_024.gcd</t>
  </si>
  <si>
    <t>BRN12oct22_025.gcd</t>
  </si>
  <si>
    <t>BRN12oct22_026.gcd</t>
  </si>
  <si>
    <t>BRN12oct22_027.gcd</t>
  </si>
  <si>
    <t>BRN12oct22_028.gcd</t>
  </si>
  <si>
    <t>BRN25oct22_001.gcd</t>
  </si>
  <si>
    <t>old air</t>
  </si>
  <si>
    <t>BRN25oct22_002.gcd</t>
  </si>
  <si>
    <t>BRN25oct22_003.gcd</t>
  </si>
  <si>
    <t>BRN25oct22_005.gcd</t>
  </si>
  <si>
    <t>BRN25oct22_006.gcd</t>
  </si>
  <si>
    <t>BRN25oct22_007.gcd</t>
  </si>
  <si>
    <t>BRN25oct22_008.gcd</t>
  </si>
  <si>
    <t>BRN25oct22_009.gcd</t>
  </si>
  <si>
    <t>BRN25oct22_010.gcd</t>
  </si>
  <si>
    <t>BRN25oct22_011.gcd</t>
  </si>
  <si>
    <t>BRN25oct22_012.gcd</t>
  </si>
  <si>
    <t>BRN25oct22_014.gcd</t>
  </si>
  <si>
    <t>BRN25oct22_015.gcd</t>
  </si>
  <si>
    <t>BRN25oct22_016.gcd</t>
  </si>
  <si>
    <t>BRN25oct22_017.gcd</t>
  </si>
  <si>
    <t>BRN25oct22_018.gcd</t>
  </si>
  <si>
    <t>BRN25oct22_019.gcd</t>
  </si>
  <si>
    <t>BRN25oct22_020.gcd</t>
  </si>
  <si>
    <t>BRN25oct22_021.gcd</t>
  </si>
  <si>
    <t>BRN25oct22_022.gcd</t>
  </si>
  <si>
    <t>BRN25oct22_023.gcd</t>
  </si>
  <si>
    <t>BRN25oct22_024.gcd</t>
  </si>
  <si>
    <t>BRN25oct22_025.gcd</t>
  </si>
  <si>
    <t>406 compromised by leaky cap</t>
  </si>
  <si>
    <t>leaky vial</t>
  </si>
  <si>
    <t>BRN25oct22_026.gcd</t>
  </si>
  <si>
    <t>158 2nd try</t>
  </si>
  <si>
    <t>BRN25oct22_028.gcd</t>
  </si>
  <si>
    <t>068 3rd try</t>
  </si>
  <si>
    <t>might be 2nd injection</t>
  </si>
  <si>
    <t>BRN19aug22_001.gcd</t>
  </si>
  <si>
    <t>BRN19aug22_002.gcd</t>
  </si>
  <si>
    <t>BRN19aug22_003.gcd</t>
  </si>
  <si>
    <t>BRN19aug22_004.gcd</t>
  </si>
  <si>
    <t>BRN19aug22_005.gcd</t>
  </si>
  <si>
    <t>BRN19aug22_006.gcd</t>
  </si>
  <si>
    <t>BRN19aug22_007.gcd</t>
  </si>
  <si>
    <t>BRN19aug22_008.gcd</t>
  </si>
  <si>
    <t>BRN19aug22_009.gcd</t>
  </si>
  <si>
    <t>BRN19aug22_010.gcd</t>
  </si>
  <si>
    <t>BRN19aug22_011.gcd</t>
  </si>
  <si>
    <t>BRN19aug22_012.gcd</t>
  </si>
  <si>
    <t>BRN19aug22_013.gcd</t>
  </si>
  <si>
    <t>BRN19aug22_014.gcd</t>
  </si>
  <si>
    <t>BRN19aug22_015.gcd</t>
  </si>
  <si>
    <t>BRN19aug22_016.gcd</t>
  </si>
  <si>
    <t>BRN19aug22_017.gcd</t>
  </si>
  <si>
    <t>BRN19aug22_018.gcd</t>
  </si>
  <si>
    <t>BRN19aug22_019.gcd</t>
  </si>
  <si>
    <t>BRN19aug22_020.gcd</t>
  </si>
  <si>
    <t>BRN19aug22_021.gcd</t>
  </si>
  <si>
    <t>BRN19aug22_022.gcd</t>
  </si>
  <si>
    <t>BRN19aug22_023.gcd</t>
  </si>
  <si>
    <t>BRN19aug22_024.gcd</t>
  </si>
  <si>
    <t>BRN19aug22_025.gcd</t>
  </si>
  <si>
    <t>BRN19aug22_026.gcd</t>
  </si>
  <si>
    <t>BRN19aug22_027.gcd</t>
  </si>
  <si>
    <t>BRN19aug22_029.gcd</t>
  </si>
  <si>
    <t>BRN19aug22_030.gcd</t>
  </si>
  <si>
    <t>BRN19aug22_031.gcd</t>
  </si>
  <si>
    <t>234 repeat</t>
  </si>
  <si>
    <t>Wet</t>
  </si>
  <si>
    <t>weir</t>
  </si>
  <si>
    <t>wet</t>
  </si>
  <si>
    <t>not on an analysis sheet</t>
  </si>
  <si>
    <t>depth inferred (missing from field sheet)</t>
  </si>
  <si>
    <t>written as 860 (upside down)</t>
  </si>
  <si>
    <t>BRN22jun22_036.gcd</t>
  </si>
  <si>
    <t>024 again</t>
  </si>
  <si>
    <t>BRN09nov22_001.gcd</t>
  </si>
  <si>
    <t>BRN09nov22_002.gcd</t>
  </si>
  <si>
    <t>BRN09nov22_003.gcd</t>
  </si>
  <si>
    <t>BRN09nov22_004.gcd</t>
  </si>
  <si>
    <t>BRN09nov22_005.gcd</t>
  </si>
  <si>
    <t>BRN09nov22_006.gcd</t>
  </si>
  <si>
    <t>BRN09nov22_007.gcd</t>
  </si>
  <si>
    <t>BRN09nov22_008.gcd</t>
  </si>
  <si>
    <t>BRN09nov22_009.gcd</t>
  </si>
  <si>
    <t>BRN09nov22_010.gcd</t>
  </si>
  <si>
    <t>BRN09nov22_011.gcd</t>
  </si>
  <si>
    <t>BRN09nov22_012.gcd</t>
  </si>
  <si>
    <t>BRN09nov22_013.gcd</t>
  </si>
  <si>
    <t>BRN09nov22_014.gcd</t>
  </si>
  <si>
    <t>BRN09nov22_015.gcd</t>
  </si>
  <si>
    <t>BRN09nov22_016.gcd</t>
  </si>
  <si>
    <t>BRN09nov22_017.gcd</t>
  </si>
  <si>
    <t>BRN09nov22_018.gcd</t>
  </si>
  <si>
    <t>BRN09nov22_019.gcd</t>
  </si>
  <si>
    <t>BRN09nov22_020.gcd</t>
  </si>
  <si>
    <t>BRN09nov22_021.gcd</t>
  </si>
  <si>
    <t>BRN09nov22_022.gcd</t>
  </si>
  <si>
    <t>BRN09nov22_023.gcd</t>
  </si>
  <si>
    <t>BRN09nov22_024.gcd</t>
  </si>
  <si>
    <t>BRN09nov22_025.gcd</t>
  </si>
  <si>
    <t>BRN09nov22_026.gcd</t>
  </si>
  <si>
    <t>399 wonky cap</t>
  </si>
  <si>
    <t>BRN09nov22_027.gcd</t>
  </si>
  <si>
    <t>297 wonky cap</t>
  </si>
  <si>
    <t>BRN09nov22_028.gcd</t>
  </si>
  <si>
    <t>033 wonky cap</t>
  </si>
  <si>
    <t>BRN13dec22_001b.gcd</t>
  </si>
  <si>
    <t>BRN13dec22_002.gcd</t>
  </si>
  <si>
    <t>BRN13dec22_003.gcd</t>
  </si>
  <si>
    <t>BRN13dec22_004.gcd</t>
  </si>
  <si>
    <t>BRN13dec22_005.gcd</t>
  </si>
  <si>
    <t>BRN13dec22_006.gcd</t>
  </si>
  <si>
    <t>BRN13dec22_007.gcd</t>
  </si>
  <si>
    <t>BRN13dec22_008.gcd</t>
  </si>
  <si>
    <t>BRN13dec22_009.gcd</t>
  </si>
  <si>
    <t>BRN13dec22_010.gcd</t>
  </si>
  <si>
    <t>BRN13dec22_011.gcd</t>
  </si>
  <si>
    <t>BRN13dec22_012.gcd</t>
  </si>
  <si>
    <t>BRN13dec22_013.gcd</t>
  </si>
  <si>
    <t>BRN13dec22_014.gcd</t>
  </si>
  <si>
    <t>BRN13dec22_016.gcd</t>
  </si>
  <si>
    <t>BRN13dec22_017.gcd</t>
  </si>
  <si>
    <t>BRN13dec22_018.gcd</t>
  </si>
  <si>
    <t>BRN13dec22_019.gcd</t>
  </si>
  <si>
    <t>BRN13dec22_020.gcd</t>
  </si>
  <si>
    <t>BRN13dec22_021.gcd</t>
  </si>
  <si>
    <t>BRN13dec22_022.gcd</t>
  </si>
  <si>
    <t>BRN13dec22_023.gcd</t>
  </si>
  <si>
    <t>204 rerun</t>
  </si>
  <si>
    <t>BRN13dec22_024.gcd</t>
  </si>
  <si>
    <t>243 rerun</t>
  </si>
  <si>
    <t>BRN17nov22_001.gcd</t>
  </si>
  <si>
    <t>BRN17nov22_002.gcd</t>
  </si>
  <si>
    <t>BRN17nov22_003.gcd</t>
  </si>
  <si>
    <t>BRN17nov22_004.gcd</t>
  </si>
  <si>
    <t>BRN17nov22_005.gcd</t>
  </si>
  <si>
    <t>BRN17nov22_006.gcd</t>
  </si>
  <si>
    <t>BRN17nov22_007.gcd</t>
  </si>
  <si>
    <t>BRN17nov22_008.gcd</t>
  </si>
  <si>
    <t>BRN17nov22_009.gcd</t>
  </si>
  <si>
    <t>BRN17nov22_010.gcd</t>
  </si>
  <si>
    <t>BRN17nov22_011.gcd</t>
  </si>
  <si>
    <t>BRN17nov22_012.gcd</t>
  </si>
  <si>
    <t>BRN17nov22_013.gcd</t>
  </si>
  <si>
    <t>BRN17nov22_014.gcd</t>
  </si>
  <si>
    <t>BRN17nov22_015.gcd</t>
  </si>
  <si>
    <t>BRN17nov22_016.gcd</t>
  </si>
  <si>
    <t>BRN17nov22_017.gcd</t>
  </si>
  <si>
    <t>BRN17nov22_018.gcd</t>
  </si>
  <si>
    <t>BRN17nov22_019.gcd</t>
  </si>
  <si>
    <t>BRN17nov22_020.gcd</t>
  </si>
  <si>
    <t>BRN17nov22_021.gcd</t>
  </si>
  <si>
    <t>BRN17nov22_022.gcd</t>
  </si>
  <si>
    <t>BRN17nov22_023.gcd</t>
  </si>
  <si>
    <t>BRN17nov22_024.gcd</t>
  </si>
  <si>
    <t>BRN17nov22_025.gcd</t>
  </si>
  <si>
    <t>BRN17nov22_026.gcd</t>
  </si>
  <si>
    <t>BRN17nov22_027.gcd</t>
  </si>
  <si>
    <t>BRN17nov22_028.gcd</t>
  </si>
  <si>
    <t>BRN29nov22_001.gcd</t>
  </si>
  <si>
    <t>BRN29nov22_002.gcd</t>
  </si>
  <si>
    <t>BRN29nov22_003.gcd</t>
  </si>
  <si>
    <t>BRN29nov22_004.gcd</t>
  </si>
  <si>
    <t>BRN29nov22_005.gcd</t>
  </si>
  <si>
    <t>BRN29nov22_006.gcd</t>
  </si>
  <si>
    <t>BRN29nov22_007.gcd</t>
  </si>
  <si>
    <t>BRN29nov22_008.gcd</t>
  </si>
  <si>
    <t>BRN29nov22_009.gcd</t>
  </si>
  <si>
    <t>BRN29nov22_010.gcd</t>
  </si>
  <si>
    <t>BRN29nov22_011.gcd</t>
  </si>
  <si>
    <t>BRN29nov22_012.gcd</t>
  </si>
  <si>
    <t>BRN29nov22_013.gcd</t>
  </si>
  <si>
    <t>BRN29nov22_014.gcd</t>
  </si>
  <si>
    <t>BRN29nov22_015.gcd</t>
  </si>
  <si>
    <t>BRN29nov22_016.gcd</t>
  </si>
  <si>
    <t>BRN29nov22_017.gcd</t>
  </si>
  <si>
    <t>BRN29nov22_018.gcd</t>
  </si>
  <si>
    <t>BRN29nov22_019.gcd</t>
  </si>
  <si>
    <t>BRN29nov22_020.gcd</t>
  </si>
  <si>
    <t>BRN29nov22_021.gcd</t>
  </si>
  <si>
    <t>BRN29nov22_022.gcd</t>
  </si>
  <si>
    <t>BRN29nov22_023.gcd</t>
  </si>
  <si>
    <t>BRN29nov22_024.gcd</t>
  </si>
  <si>
    <t>BRN29nov22_025.gcd</t>
  </si>
  <si>
    <t>BRN29nov22_026.gcd</t>
  </si>
  <si>
    <t>BRN29nov22_027.gcd</t>
  </si>
  <si>
    <t>BRN29nov22_028.gcd</t>
  </si>
  <si>
    <t>BRN29nov22_029.gcd</t>
  </si>
  <si>
    <t>BRN29nov22_030.gcd</t>
  </si>
  <si>
    <t>Weir; only one sample on field sheet</t>
  </si>
  <si>
    <t>Measured headspace CH4 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</si>
</sst>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0.00000"/>
    <numFmt numFmtId="166" formatCode="yyyy\-mm\-dd;@"/>
    <numFmt numFmtId="167" formatCode="yyyy\-mm\-dd\ hh:mm"/>
    <numFmt numFmtId="168" formatCode="0.0"/>
    <numFmt numFmtId="169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10" borderId="1" applyNumberFormat="0" applyAlignment="0" applyProtection="0"/>
    <xf numFmtId="0" fontId="18" fillId="0" borderId="8" applyNumberFormat="0" applyFill="0" applyAlignment="0" applyProtection="0"/>
    <xf numFmtId="0" fontId="19" fillId="11" borderId="9" applyNumberFormat="0" applyAlignment="0" applyProtection="0"/>
    <xf numFmtId="0" fontId="20" fillId="0" borderId="0" applyNumberFormat="0" applyFill="0" applyBorder="0" applyAlignment="0" applyProtection="0"/>
    <xf numFmtId="0" fontId="11" fillId="12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3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3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3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3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24" fillId="9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43" fontId="1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9" fillId="0" borderId="0" xfId="0" applyFont="1"/>
    <xf numFmtId="4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0" fillId="37" borderId="0" xfId="0" applyFill="1"/>
    <xf numFmtId="0" fontId="0" fillId="38" borderId="0" xfId="0" applyFill="1"/>
    <xf numFmtId="2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  <xf numFmtId="168" fontId="0" fillId="37" borderId="0" xfId="0" applyNumberFormat="1" applyFill="1"/>
    <xf numFmtId="168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right"/>
    </xf>
    <xf numFmtId="1" fontId="0" fillId="2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5" fillId="7" borderId="0" xfId="0" applyNumberFormat="1" applyFont="1" applyFill="1"/>
    <xf numFmtId="1" fontId="25" fillId="7" borderId="0" xfId="0" applyNumberFormat="1" applyFont="1" applyFill="1"/>
    <xf numFmtId="2" fontId="25" fillId="4" borderId="0" xfId="0" applyNumberFormat="1" applyFont="1" applyFill="1"/>
    <xf numFmtId="1" fontId="25" fillId="4" borderId="0" xfId="0" applyNumberFormat="1" applyFont="1" applyFill="1"/>
    <xf numFmtId="2" fontId="25" fillId="40" borderId="0" xfId="0" applyNumberFormat="1" applyFont="1" applyFill="1"/>
    <xf numFmtId="1" fontId="25" fillId="40" borderId="0" xfId="0" applyNumberFormat="1" applyFont="1" applyFill="1"/>
    <xf numFmtId="0" fontId="26" fillId="0" borderId="0" xfId="0" applyFont="1"/>
    <xf numFmtId="168" fontId="26" fillId="0" borderId="0" xfId="0" applyNumberFormat="1" applyFont="1"/>
    <xf numFmtId="0" fontId="27" fillId="0" borderId="0" xfId="0" applyFont="1"/>
    <xf numFmtId="168" fontId="27" fillId="0" borderId="0" xfId="0" applyNumberFormat="1" applyFont="1"/>
    <xf numFmtId="0" fontId="26" fillId="42" borderId="0" xfId="0" applyFont="1" applyFill="1"/>
    <xf numFmtId="168" fontId="26" fillId="42" borderId="0" xfId="0" applyNumberFormat="1" applyFont="1" applyFill="1"/>
    <xf numFmtId="167" fontId="0" fillId="0" borderId="0" xfId="45" applyNumberFormat="1" applyFont="1" applyFill="1" applyAlignment="1"/>
    <xf numFmtId="0" fontId="28" fillId="0" borderId="0" xfId="0" applyFont="1"/>
    <xf numFmtId="2" fontId="0" fillId="37" borderId="0" xfId="0" applyNumberFormat="1" applyFill="1"/>
    <xf numFmtId="1" fontId="0" fillId="37" borderId="0" xfId="0" applyNumberFormat="1" applyFill="1"/>
    <xf numFmtId="0" fontId="9" fillId="44" borderId="0" xfId="0" applyFont="1" applyFill="1"/>
    <xf numFmtId="0" fontId="0" fillId="44" borderId="0" xfId="0" applyFill="1"/>
    <xf numFmtId="22" fontId="0" fillId="44" borderId="0" xfId="0" applyNumberFormat="1" applyFill="1"/>
    <xf numFmtId="167" fontId="0" fillId="0" borderId="0" xfId="0" applyNumberFormat="1" applyFont="1" applyAlignment="1">
      <alignment wrapText="1"/>
    </xf>
    <xf numFmtId="0" fontId="0" fillId="42" borderId="0" xfId="0" applyFill="1"/>
    <xf numFmtId="167" fontId="0" fillId="0" borderId="0" xfId="0" applyNumberFormat="1" applyFont="1" applyAlignment="1"/>
    <xf numFmtId="167" fontId="6" fillId="0" borderId="0" xfId="45" applyNumberFormat="1" applyFont="1" applyFill="1" applyAlignment="1"/>
    <xf numFmtId="167" fontId="6" fillId="41" borderId="0" xfId="0" applyNumberFormat="1" applyFont="1" applyFill="1" applyAlignment="1"/>
    <xf numFmtId="167" fontId="6" fillId="0" borderId="0" xfId="0" applyNumberFormat="1" applyFont="1" applyAlignment="1"/>
    <xf numFmtId="167" fontId="0" fillId="42" borderId="0" xfId="0" applyNumberFormat="1" applyFont="1" applyFill="1" applyAlignment="1"/>
    <xf numFmtId="167" fontId="6" fillId="43" borderId="0" xfId="0" applyNumberFormat="1" applyFont="1" applyFill="1" applyAlignment="1"/>
    <xf numFmtId="167" fontId="6" fillId="44" borderId="0" xfId="0" applyNumberFormat="1" applyFont="1" applyFill="1" applyAlignment="1"/>
    <xf numFmtId="0" fontId="0" fillId="0" borderId="0" xfId="0" applyFill="1"/>
    <xf numFmtId="167" fontId="0" fillId="0" borderId="0" xfId="0" applyNumberFormat="1" applyFont="1" applyFill="1" applyAlignment="1"/>
    <xf numFmtId="0" fontId="26" fillId="0" borderId="0" xfId="0" applyFont="1" applyFill="1"/>
    <xf numFmtId="1" fontId="0" fillId="0" borderId="0" xfId="0" applyNumberFormat="1" applyFill="1"/>
    <xf numFmtId="22" fontId="0" fillId="0" borderId="0" xfId="0" applyNumberFormat="1" applyFill="1"/>
    <xf numFmtId="168" fontId="26" fillId="0" borderId="0" xfId="0" applyNumberFormat="1" applyFont="1" applyFill="1"/>
    <xf numFmtId="167" fontId="9" fillId="0" borderId="0" xfId="0" applyNumberFormat="1" applyFont="1"/>
    <xf numFmtId="0" fontId="29" fillId="0" borderId="0" xfId="0" applyFont="1"/>
    <xf numFmtId="22" fontId="0" fillId="42" borderId="0" xfId="0" applyNumberFormat="1" applyFill="1"/>
    <xf numFmtId="3" fontId="0" fillId="42" borderId="0" xfId="0" applyNumberFormat="1" applyFill="1"/>
    <xf numFmtId="2" fontId="0" fillId="42" borderId="0" xfId="0" applyNumberFormat="1" applyFill="1"/>
    <xf numFmtId="1" fontId="0" fillId="42" borderId="0" xfId="0" applyNumberFormat="1" applyFill="1"/>
    <xf numFmtId="14" fontId="0" fillId="42" borderId="0" xfId="0" applyNumberFormat="1" applyFill="1"/>
    <xf numFmtId="3" fontId="0" fillId="0" borderId="0" xfId="0" applyNumberFormat="1" applyFill="1"/>
    <xf numFmtId="2" fontId="0" fillId="0" borderId="0" xfId="0" applyNumberForma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tabSelected="1" zoomScale="90" zoomScaleNormal="90" workbookViewId="0">
      <pane ySplit="2" topLeftCell="A133" activePane="bottomLeft" state="frozen"/>
      <selection pane="bottomLeft" activeCell="AU152" sqref="AU152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58</v>
      </c>
      <c r="O1" t="s">
        <v>59</v>
      </c>
      <c r="AC1" t="s">
        <v>60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Q2" s="1" t="s">
        <v>72</v>
      </c>
      <c r="AR2" s="1" t="s">
        <v>73</v>
      </c>
      <c r="AT2" s="1" t="s">
        <v>942</v>
      </c>
      <c r="AU2" s="1" t="s">
        <v>15</v>
      </c>
      <c r="AV2"/>
      <c r="AW2" s="1" t="s">
        <v>71</v>
      </c>
      <c r="AX2" s="1" t="s">
        <v>70</v>
      </c>
    </row>
    <row r="3" spans="1:50" s="70" customFormat="1">
      <c r="A3" s="70">
        <v>37</v>
      </c>
      <c r="B3" s="70" t="s">
        <v>74</v>
      </c>
      <c r="C3" s="86">
        <v>44256.458356481482</v>
      </c>
      <c r="D3" s="70" t="s">
        <v>75</v>
      </c>
      <c r="E3" s="70" t="s">
        <v>76</v>
      </c>
      <c r="F3" s="70">
        <v>0</v>
      </c>
      <c r="G3" s="70">
        <v>6.1150000000000002</v>
      </c>
      <c r="H3" s="87">
        <v>2175</v>
      </c>
      <c r="I3" s="70">
        <v>1E-3</v>
      </c>
      <c r="J3" s="70" t="s">
        <v>77</v>
      </c>
      <c r="K3" s="70" t="s">
        <v>77</v>
      </c>
      <c r="L3" s="70" t="s">
        <v>77</v>
      </c>
      <c r="M3" s="70" t="s">
        <v>77</v>
      </c>
      <c r="O3" s="70">
        <v>37</v>
      </c>
      <c r="P3" s="70" t="s">
        <v>74</v>
      </c>
      <c r="Q3" s="86">
        <v>44256.458356481482</v>
      </c>
      <c r="R3" s="70" t="s">
        <v>75</v>
      </c>
      <c r="S3" s="70" t="s">
        <v>76</v>
      </c>
      <c r="T3" s="70">
        <v>0</v>
      </c>
      <c r="U3" s="70" t="s">
        <v>77</v>
      </c>
      <c r="V3" s="70" t="s">
        <v>77</v>
      </c>
      <c r="W3" s="70" t="s">
        <v>77</v>
      </c>
      <c r="X3" s="70" t="s">
        <v>77</v>
      </c>
      <c r="Y3" s="70" t="s">
        <v>77</v>
      </c>
      <c r="Z3" s="70" t="s">
        <v>77</v>
      </c>
      <c r="AA3" s="70" t="s">
        <v>77</v>
      </c>
      <c r="AC3" s="70">
        <v>37</v>
      </c>
      <c r="AD3" s="70" t="s">
        <v>74</v>
      </c>
      <c r="AE3" s="86">
        <v>44256.458356481482</v>
      </c>
      <c r="AF3" s="70" t="s">
        <v>75</v>
      </c>
      <c r="AG3" s="70" t="s">
        <v>76</v>
      </c>
      <c r="AH3" s="70">
        <v>0</v>
      </c>
      <c r="AI3" s="70">
        <v>12.25</v>
      </c>
      <c r="AJ3" s="87">
        <v>1664</v>
      </c>
      <c r="AK3" s="70">
        <v>0.40200000000000002</v>
      </c>
      <c r="AL3" s="70" t="s">
        <v>77</v>
      </c>
      <c r="AM3" s="70" t="s">
        <v>77</v>
      </c>
      <c r="AN3" s="70" t="s">
        <v>77</v>
      </c>
      <c r="AO3" s="70" t="s">
        <v>77</v>
      </c>
      <c r="AQ3" s="70">
        <v>1</v>
      </c>
      <c r="AT3" s="8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89">
        <f t="shared" ref="AU3:AU66" si="1">((-0.00000006277*AJ3^2)+(0.1854*AJ3)+(34.83))</f>
        <v>343.16179639808001</v>
      </c>
      <c r="AW3" s="88">
        <f>IF(H3&lt;10000,((-0.00000005795*H3^2)+(0.003823*H3)+(-6.715)),(IF(H3&lt;700000,((-0.0000000001209*H3^2)+(0.002635*H3)+(-0.4111)), ((-0.00000002007*V3^2)+(0.2564*V3)+(286.1)))))</f>
        <v>1.3258852812500006</v>
      </c>
      <c r="AX3" s="89">
        <f>(-0.00000001626*AJ3^2)+(0.1912*AJ3)+(-3.858)</f>
        <v>314.25377775104005</v>
      </c>
    </row>
    <row r="4" spans="1:50" s="70" customFormat="1">
      <c r="A4" s="70">
        <v>38</v>
      </c>
      <c r="B4" s="70" t="s">
        <v>78</v>
      </c>
      <c r="C4" s="86">
        <v>44256.479594907411</v>
      </c>
      <c r="D4" s="70" t="s">
        <v>79</v>
      </c>
      <c r="E4" s="70" t="s">
        <v>76</v>
      </c>
      <c r="F4" s="70">
        <v>0</v>
      </c>
      <c r="G4" s="70">
        <v>6.0039999999999996</v>
      </c>
      <c r="H4" s="87">
        <v>380686</v>
      </c>
      <c r="I4" s="70">
        <v>0.56499999999999995</v>
      </c>
      <c r="J4" s="70" t="s">
        <v>77</v>
      </c>
      <c r="K4" s="70" t="s">
        <v>77</v>
      </c>
      <c r="L4" s="70" t="s">
        <v>77</v>
      </c>
      <c r="M4" s="70" t="s">
        <v>77</v>
      </c>
      <c r="O4" s="70">
        <v>38</v>
      </c>
      <c r="P4" s="70" t="s">
        <v>78</v>
      </c>
      <c r="Q4" s="86">
        <v>44256.479594907411</v>
      </c>
      <c r="R4" s="70" t="s">
        <v>79</v>
      </c>
      <c r="S4" s="70" t="s">
        <v>76</v>
      </c>
      <c r="T4" s="70">
        <v>0</v>
      </c>
      <c r="U4" s="70">
        <v>5.95</v>
      </c>
      <c r="V4" s="87">
        <v>3301</v>
      </c>
      <c r="W4" s="70">
        <v>1.204</v>
      </c>
      <c r="X4" s="70" t="s">
        <v>77</v>
      </c>
      <c r="Y4" s="70" t="s">
        <v>77</v>
      </c>
      <c r="Z4" s="70" t="s">
        <v>77</v>
      </c>
      <c r="AA4" s="70" t="s">
        <v>77</v>
      </c>
      <c r="AC4" s="70">
        <v>38</v>
      </c>
      <c r="AD4" s="70" t="s">
        <v>78</v>
      </c>
      <c r="AE4" s="86">
        <v>44256.479594907411</v>
      </c>
      <c r="AF4" s="70" t="s">
        <v>79</v>
      </c>
      <c r="AG4" s="70" t="s">
        <v>76</v>
      </c>
      <c r="AH4" s="70">
        <v>0</v>
      </c>
      <c r="AI4" s="70">
        <v>12.18</v>
      </c>
      <c r="AJ4" s="87">
        <v>5958</v>
      </c>
      <c r="AK4" s="70">
        <v>0.98499999999999999</v>
      </c>
      <c r="AL4" s="70" t="s">
        <v>77</v>
      </c>
      <c r="AM4" s="70" t="s">
        <v>77</v>
      </c>
      <c r="AN4" s="70" t="s">
        <v>77</v>
      </c>
      <c r="AO4" s="70" t="s">
        <v>77</v>
      </c>
      <c r="AQ4" s="70">
        <v>1</v>
      </c>
      <c r="AT4" s="88">
        <f t="shared" si="0"/>
        <v>1077.9197278675449</v>
      </c>
      <c r="AU4" s="89">
        <f t="shared" si="1"/>
        <v>1137.21500535372</v>
      </c>
      <c r="AW4" s="8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89">
        <f t="shared" ref="AX4:AX20" si="3">(-0.00000001626*AJ4^2)+(0.1912*AJ4)+(-3.858)</f>
        <v>1134.7344063573601</v>
      </c>
    </row>
    <row r="5" spans="1:50" s="70" customFormat="1">
      <c r="A5" s="70">
        <v>39</v>
      </c>
      <c r="B5" s="70" t="s">
        <v>80</v>
      </c>
      <c r="C5" s="86">
        <v>44256.500844907408</v>
      </c>
      <c r="D5" s="70">
        <v>88</v>
      </c>
      <c r="E5" s="70" t="s">
        <v>76</v>
      </c>
      <c r="F5" s="70">
        <v>0</v>
      </c>
      <c r="G5" s="70">
        <v>6.0309999999999997</v>
      </c>
      <c r="H5" s="87">
        <v>8628</v>
      </c>
      <c r="I5" s="70">
        <v>1.0999999999999999E-2</v>
      </c>
      <c r="J5" s="70" t="s">
        <v>77</v>
      </c>
      <c r="K5" s="70" t="s">
        <v>77</v>
      </c>
      <c r="L5" s="70" t="s">
        <v>77</v>
      </c>
      <c r="M5" s="70" t="s">
        <v>77</v>
      </c>
      <c r="O5" s="70">
        <v>39</v>
      </c>
      <c r="P5" s="70" t="s">
        <v>80</v>
      </c>
      <c r="Q5" s="86">
        <v>44256.500844907408</v>
      </c>
      <c r="R5" s="70">
        <v>88</v>
      </c>
      <c r="S5" s="70" t="s">
        <v>76</v>
      </c>
      <c r="T5" s="70">
        <v>0</v>
      </c>
      <c r="U5" s="70" t="s">
        <v>77</v>
      </c>
      <c r="V5" s="70" t="s">
        <v>77</v>
      </c>
      <c r="W5" s="70" t="s">
        <v>77</v>
      </c>
      <c r="X5" s="70" t="s">
        <v>77</v>
      </c>
      <c r="Y5" s="70" t="s">
        <v>77</v>
      </c>
      <c r="Z5" s="70" t="s">
        <v>77</v>
      </c>
      <c r="AA5" s="70" t="s">
        <v>77</v>
      </c>
      <c r="AC5" s="70">
        <v>39</v>
      </c>
      <c r="AD5" s="70" t="s">
        <v>80</v>
      </c>
      <c r="AE5" s="86">
        <v>44256.500844907408</v>
      </c>
      <c r="AF5" s="70">
        <v>88</v>
      </c>
      <c r="AG5" s="70" t="s">
        <v>76</v>
      </c>
      <c r="AH5" s="70">
        <v>0</v>
      </c>
      <c r="AI5" s="70">
        <v>12.167</v>
      </c>
      <c r="AJ5" s="87">
        <v>7095</v>
      </c>
      <c r="AK5" s="70">
        <v>1.139</v>
      </c>
      <c r="AL5" s="70" t="s">
        <v>77</v>
      </c>
      <c r="AM5" s="70" t="s">
        <v>77</v>
      </c>
      <c r="AN5" s="70" t="s">
        <v>77</v>
      </c>
      <c r="AO5" s="70" t="s">
        <v>77</v>
      </c>
      <c r="AQ5" s="70">
        <v>1</v>
      </c>
      <c r="AT5" s="88">
        <f t="shared" si="0"/>
        <v>20.549640659999994</v>
      </c>
      <c r="AU5" s="89">
        <f t="shared" si="1"/>
        <v>1347.0832194007498</v>
      </c>
      <c r="AW5" s="88">
        <f t="shared" si="2"/>
        <v>21.955907847200002</v>
      </c>
      <c r="AX5" s="89">
        <f t="shared" si="3"/>
        <v>1351.8874874535002</v>
      </c>
    </row>
    <row r="6" spans="1:50" s="70" customFormat="1">
      <c r="A6" s="70">
        <v>40</v>
      </c>
      <c r="B6" s="70" t="s">
        <v>81</v>
      </c>
      <c r="C6" s="86">
        <v>44256.522106481483</v>
      </c>
      <c r="D6" s="70">
        <v>132</v>
      </c>
      <c r="E6" s="70" t="s">
        <v>76</v>
      </c>
      <c r="F6" s="70">
        <v>0</v>
      </c>
      <c r="G6" s="70">
        <v>6.0190000000000001</v>
      </c>
      <c r="H6" s="87">
        <v>10660</v>
      </c>
      <c r="I6" s="70">
        <v>1.4E-2</v>
      </c>
      <c r="J6" s="70" t="s">
        <v>77</v>
      </c>
      <c r="K6" s="70" t="s">
        <v>77</v>
      </c>
      <c r="L6" s="70" t="s">
        <v>77</v>
      </c>
      <c r="M6" s="70" t="s">
        <v>77</v>
      </c>
      <c r="O6" s="70">
        <v>40</v>
      </c>
      <c r="P6" s="70" t="s">
        <v>81</v>
      </c>
      <c r="Q6" s="86">
        <v>44256.522106481483</v>
      </c>
      <c r="R6" s="70">
        <v>132</v>
      </c>
      <c r="S6" s="70" t="s">
        <v>76</v>
      </c>
      <c r="T6" s="70">
        <v>0</v>
      </c>
      <c r="U6" s="70" t="s">
        <v>77</v>
      </c>
      <c r="V6" s="70" t="s">
        <v>77</v>
      </c>
      <c r="W6" s="70" t="s">
        <v>77</v>
      </c>
      <c r="X6" s="70" t="s">
        <v>77</v>
      </c>
      <c r="Y6" s="70" t="s">
        <v>77</v>
      </c>
      <c r="Z6" s="70" t="s">
        <v>77</v>
      </c>
      <c r="AA6" s="70" t="s">
        <v>77</v>
      </c>
      <c r="AC6" s="70">
        <v>40</v>
      </c>
      <c r="AD6" s="70" t="s">
        <v>81</v>
      </c>
      <c r="AE6" s="86">
        <v>44256.522106481483</v>
      </c>
      <c r="AF6" s="70">
        <v>132</v>
      </c>
      <c r="AG6" s="70" t="s">
        <v>76</v>
      </c>
      <c r="AH6" s="70">
        <v>0</v>
      </c>
      <c r="AI6" s="70">
        <v>12.161</v>
      </c>
      <c r="AJ6" s="87">
        <v>10311</v>
      </c>
      <c r="AK6" s="70">
        <v>1.5760000000000001</v>
      </c>
      <c r="AL6" s="70" t="s">
        <v>77</v>
      </c>
      <c r="AM6" s="70" t="s">
        <v>77</v>
      </c>
      <c r="AN6" s="70" t="s">
        <v>77</v>
      </c>
      <c r="AO6" s="70" t="s">
        <v>77</v>
      </c>
      <c r="AQ6" s="70">
        <v>1</v>
      </c>
      <c r="AT6" s="88">
        <f t="shared" si="0"/>
        <v>26.879056499999997</v>
      </c>
      <c r="AU6" s="89">
        <f t="shared" si="1"/>
        <v>1939.8158994228299</v>
      </c>
      <c r="AW6" s="88">
        <f t="shared" si="2"/>
        <v>27.664261455960002</v>
      </c>
      <c r="AX6" s="89">
        <f t="shared" si="3"/>
        <v>1965.8764901165403</v>
      </c>
    </row>
    <row r="7" spans="1:50" s="70" customFormat="1">
      <c r="A7" s="70">
        <v>41</v>
      </c>
      <c r="B7" s="70" t="s">
        <v>82</v>
      </c>
      <c r="C7" s="86">
        <v>44256.543333333335</v>
      </c>
      <c r="D7" s="70">
        <v>112</v>
      </c>
      <c r="E7" s="70" t="s">
        <v>76</v>
      </c>
      <c r="F7" s="70">
        <v>0</v>
      </c>
      <c r="G7" s="70">
        <v>6.0359999999999996</v>
      </c>
      <c r="H7" s="87">
        <v>11671</v>
      </c>
      <c r="I7" s="70">
        <v>1.6E-2</v>
      </c>
      <c r="J7" s="70" t="s">
        <v>77</v>
      </c>
      <c r="K7" s="70" t="s">
        <v>77</v>
      </c>
      <c r="L7" s="70" t="s">
        <v>77</v>
      </c>
      <c r="M7" s="70" t="s">
        <v>77</v>
      </c>
      <c r="O7" s="70">
        <v>41</v>
      </c>
      <c r="P7" s="70" t="s">
        <v>82</v>
      </c>
      <c r="Q7" s="86">
        <v>44256.543333333335</v>
      </c>
      <c r="R7" s="70">
        <v>112</v>
      </c>
      <c r="S7" s="70" t="s">
        <v>76</v>
      </c>
      <c r="T7" s="70">
        <v>0</v>
      </c>
      <c r="U7" s="70" t="s">
        <v>77</v>
      </c>
      <c r="V7" s="70" t="s">
        <v>77</v>
      </c>
      <c r="W7" s="70" t="s">
        <v>77</v>
      </c>
      <c r="X7" s="70" t="s">
        <v>77</v>
      </c>
      <c r="Y7" s="70" t="s">
        <v>77</v>
      </c>
      <c r="Z7" s="70" t="s">
        <v>77</v>
      </c>
      <c r="AA7" s="70" t="s">
        <v>77</v>
      </c>
      <c r="AC7" s="70">
        <v>41</v>
      </c>
      <c r="AD7" s="70" t="s">
        <v>82</v>
      </c>
      <c r="AE7" s="86">
        <v>44256.543333333335</v>
      </c>
      <c r="AF7" s="70">
        <v>112</v>
      </c>
      <c r="AG7" s="70" t="s">
        <v>76</v>
      </c>
      <c r="AH7" s="70">
        <v>0</v>
      </c>
      <c r="AI7" s="70">
        <v>12.180999999999999</v>
      </c>
      <c r="AJ7" s="87">
        <v>9170</v>
      </c>
      <c r="AK7" s="70">
        <v>1.421</v>
      </c>
      <c r="AL7" s="70" t="s">
        <v>77</v>
      </c>
      <c r="AM7" s="70" t="s">
        <v>77</v>
      </c>
      <c r="AN7" s="70" t="s">
        <v>77</v>
      </c>
      <c r="AO7" s="70" t="s">
        <v>77</v>
      </c>
      <c r="AQ7" s="70">
        <v>1</v>
      </c>
      <c r="AT7" s="88">
        <f t="shared" si="0"/>
        <v>30.093565121249995</v>
      </c>
      <c r="AU7" s="89">
        <f t="shared" si="1"/>
        <v>1729.669739747</v>
      </c>
      <c r="AW7" s="88">
        <f t="shared" si="2"/>
        <v>30.3255169400631</v>
      </c>
      <c r="AX7" s="89">
        <f t="shared" si="3"/>
        <v>1748.0787144860001</v>
      </c>
    </row>
    <row r="8" spans="1:50" s="70" customFormat="1">
      <c r="A8" s="70">
        <v>42</v>
      </c>
      <c r="B8" s="70" t="s">
        <v>83</v>
      </c>
      <c r="C8" s="86">
        <v>44256.564618055556</v>
      </c>
      <c r="D8" s="70">
        <v>72</v>
      </c>
      <c r="E8" s="70" t="s">
        <v>76</v>
      </c>
      <c r="F8" s="70">
        <v>0</v>
      </c>
      <c r="G8" s="70">
        <v>6.024</v>
      </c>
      <c r="H8" s="87">
        <v>11566</v>
      </c>
      <c r="I8" s="70">
        <v>1.4999999999999999E-2</v>
      </c>
      <c r="J8" s="70" t="s">
        <v>77</v>
      </c>
      <c r="K8" s="70" t="s">
        <v>77</v>
      </c>
      <c r="L8" s="70" t="s">
        <v>77</v>
      </c>
      <c r="M8" s="70" t="s">
        <v>77</v>
      </c>
      <c r="O8" s="70">
        <v>42</v>
      </c>
      <c r="P8" s="70" t="s">
        <v>83</v>
      </c>
      <c r="Q8" s="86">
        <v>44256.564618055556</v>
      </c>
      <c r="R8" s="70">
        <v>72</v>
      </c>
      <c r="S8" s="70" t="s">
        <v>76</v>
      </c>
      <c r="T8" s="70">
        <v>0</v>
      </c>
      <c r="U8" s="70" t="s">
        <v>77</v>
      </c>
      <c r="V8" s="70" t="s">
        <v>77</v>
      </c>
      <c r="W8" s="70" t="s">
        <v>77</v>
      </c>
      <c r="X8" s="70" t="s">
        <v>77</v>
      </c>
      <c r="Y8" s="70" t="s">
        <v>77</v>
      </c>
      <c r="Z8" s="70" t="s">
        <v>77</v>
      </c>
      <c r="AA8" s="70" t="s">
        <v>77</v>
      </c>
      <c r="AC8" s="70">
        <v>42</v>
      </c>
      <c r="AD8" s="70" t="s">
        <v>83</v>
      </c>
      <c r="AE8" s="86">
        <v>44256.564618055556</v>
      </c>
      <c r="AF8" s="70">
        <v>72</v>
      </c>
      <c r="AG8" s="70" t="s">
        <v>76</v>
      </c>
      <c r="AH8" s="70">
        <v>0</v>
      </c>
      <c r="AI8" s="70">
        <v>12.164999999999999</v>
      </c>
      <c r="AJ8" s="87">
        <v>9466</v>
      </c>
      <c r="AK8" s="70">
        <v>1.462</v>
      </c>
      <c r="AL8" s="70" t="s">
        <v>77</v>
      </c>
      <c r="AM8" s="70" t="s">
        <v>77</v>
      </c>
      <c r="AN8" s="70" t="s">
        <v>77</v>
      </c>
      <c r="AO8" s="70" t="s">
        <v>77</v>
      </c>
      <c r="AQ8" s="70">
        <v>1</v>
      </c>
      <c r="AT8" s="88">
        <f t="shared" si="0"/>
        <v>29.757692564999999</v>
      </c>
      <c r="AU8" s="89">
        <f t="shared" si="1"/>
        <v>1784.2018843578799</v>
      </c>
      <c r="AW8" s="88">
        <f t="shared" si="2"/>
        <v>30.049136922159601</v>
      </c>
      <c r="AX8" s="89">
        <f t="shared" si="3"/>
        <v>1804.58422016344</v>
      </c>
    </row>
    <row r="9" spans="1:50" s="70" customFormat="1">
      <c r="A9" s="70">
        <v>43</v>
      </c>
      <c r="B9" s="70" t="s">
        <v>84</v>
      </c>
      <c r="C9" s="86">
        <v>44256.585879629631</v>
      </c>
      <c r="D9" s="70">
        <v>68</v>
      </c>
      <c r="E9" s="70" t="s">
        <v>76</v>
      </c>
      <c r="F9" s="70">
        <v>0</v>
      </c>
      <c r="G9" s="70">
        <v>6.0250000000000004</v>
      </c>
      <c r="H9" s="87">
        <v>10363</v>
      </c>
      <c r="I9" s="70">
        <v>1.4E-2</v>
      </c>
      <c r="J9" s="70" t="s">
        <v>77</v>
      </c>
      <c r="K9" s="70" t="s">
        <v>77</v>
      </c>
      <c r="L9" s="70" t="s">
        <v>77</v>
      </c>
      <c r="M9" s="70" t="s">
        <v>77</v>
      </c>
      <c r="O9" s="70">
        <v>43</v>
      </c>
      <c r="P9" s="70" t="s">
        <v>84</v>
      </c>
      <c r="Q9" s="86">
        <v>44256.585879629631</v>
      </c>
      <c r="R9" s="70">
        <v>68</v>
      </c>
      <c r="S9" s="70" t="s">
        <v>76</v>
      </c>
      <c r="T9" s="70">
        <v>0</v>
      </c>
      <c r="U9" s="70" t="s">
        <v>77</v>
      </c>
      <c r="V9" s="70" t="s">
        <v>77</v>
      </c>
      <c r="W9" s="70" t="s">
        <v>77</v>
      </c>
      <c r="X9" s="70" t="s">
        <v>77</v>
      </c>
      <c r="Y9" s="70" t="s">
        <v>77</v>
      </c>
      <c r="Z9" s="70" t="s">
        <v>77</v>
      </c>
      <c r="AA9" s="70" t="s">
        <v>77</v>
      </c>
      <c r="AC9" s="70">
        <v>43</v>
      </c>
      <c r="AD9" s="70" t="s">
        <v>84</v>
      </c>
      <c r="AE9" s="86">
        <v>44256.585879629631</v>
      </c>
      <c r="AF9" s="70">
        <v>68</v>
      </c>
      <c r="AG9" s="70" t="s">
        <v>76</v>
      </c>
      <c r="AH9" s="70">
        <v>0</v>
      </c>
      <c r="AI9" s="70">
        <v>12.164999999999999</v>
      </c>
      <c r="AJ9" s="87">
        <v>8897</v>
      </c>
      <c r="AK9" s="70">
        <v>1.3839999999999999</v>
      </c>
      <c r="AL9" s="70" t="s">
        <v>77</v>
      </c>
      <c r="AM9" s="70" t="s">
        <v>77</v>
      </c>
      <c r="AN9" s="70" t="s">
        <v>77</v>
      </c>
      <c r="AO9" s="70" t="s">
        <v>77</v>
      </c>
      <c r="AQ9" s="70">
        <v>1</v>
      </c>
      <c r="AT9" s="88">
        <f t="shared" si="0"/>
        <v>25.942990091249996</v>
      </c>
      <c r="AU9" s="89">
        <f t="shared" si="1"/>
        <v>1679.3651396530702</v>
      </c>
      <c r="AW9" s="88">
        <f t="shared" si="2"/>
        <v>26.882421335127901</v>
      </c>
      <c r="AX9" s="89">
        <f t="shared" si="3"/>
        <v>1695.9613135376601</v>
      </c>
    </row>
    <row r="10" spans="1:50" s="70" customFormat="1">
      <c r="A10" s="70">
        <v>44</v>
      </c>
      <c r="B10" s="70" t="s">
        <v>85</v>
      </c>
      <c r="C10" s="86">
        <v>44256.607152777775</v>
      </c>
      <c r="D10" s="70">
        <v>182</v>
      </c>
      <c r="E10" s="70" t="s">
        <v>76</v>
      </c>
      <c r="F10" s="70">
        <v>0</v>
      </c>
      <c r="G10" s="70">
        <v>6.0250000000000004</v>
      </c>
      <c r="H10" s="87">
        <v>12876</v>
      </c>
      <c r="I10" s="70">
        <v>1.7000000000000001E-2</v>
      </c>
      <c r="J10" s="70" t="s">
        <v>77</v>
      </c>
      <c r="K10" s="70" t="s">
        <v>77</v>
      </c>
      <c r="L10" s="70" t="s">
        <v>77</v>
      </c>
      <c r="M10" s="70" t="s">
        <v>77</v>
      </c>
      <c r="O10" s="70">
        <v>44</v>
      </c>
      <c r="P10" s="70" t="s">
        <v>85</v>
      </c>
      <c r="Q10" s="86">
        <v>44256.607152777775</v>
      </c>
      <c r="R10" s="70">
        <v>182</v>
      </c>
      <c r="S10" s="70" t="s">
        <v>76</v>
      </c>
      <c r="T10" s="70">
        <v>0</v>
      </c>
      <c r="U10" s="70" t="s">
        <v>77</v>
      </c>
      <c r="V10" s="70" t="s">
        <v>77</v>
      </c>
      <c r="W10" s="70" t="s">
        <v>77</v>
      </c>
      <c r="X10" s="70" t="s">
        <v>77</v>
      </c>
      <c r="Y10" s="70" t="s">
        <v>77</v>
      </c>
      <c r="Z10" s="70" t="s">
        <v>77</v>
      </c>
      <c r="AA10" s="70" t="s">
        <v>77</v>
      </c>
      <c r="AC10" s="70">
        <v>44</v>
      </c>
      <c r="AD10" s="70" t="s">
        <v>85</v>
      </c>
      <c r="AE10" s="86">
        <v>44256.607152777775</v>
      </c>
      <c r="AF10" s="70">
        <v>182</v>
      </c>
      <c r="AG10" s="70" t="s">
        <v>76</v>
      </c>
      <c r="AH10" s="70">
        <v>0</v>
      </c>
      <c r="AI10" s="70">
        <v>12.164</v>
      </c>
      <c r="AJ10" s="87">
        <v>9068</v>
      </c>
      <c r="AK10" s="70">
        <v>1.407</v>
      </c>
      <c r="AL10" s="70" t="s">
        <v>77</v>
      </c>
      <c r="AM10" s="70" t="s">
        <v>77</v>
      </c>
      <c r="AN10" s="70" t="s">
        <v>77</v>
      </c>
      <c r="AO10" s="70" t="s">
        <v>77</v>
      </c>
      <c r="AQ10" s="70">
        <v>1</v>
      </c>
      <c r="AT10" s="88">
        <f t="shared" si="0"/>
        <v>33.981646739999995</v>
      </c>
      <c r="AU10" s="89">
        <f t="shared" si="1"/>
        <v>1710.87570927152</v>
      </c>
      <c r="AW10" s="88">
        <f t="shared" si="2"/>
        <v>33.497115822641604</v>
      </c>
      <c r="AX10" s="89">
        <f t="shared" si="3"/>
        <v>1728.6065625737601</v>
      </c>
    </row>
    <row r="11" spans="1:50" s="70" customFormat="1">
      <c r="A11" s="70">
        <v>45</v>
      </c>
      <c r="B11" s="70" t="s">
        <v>86</v>
      </c>
      <c r="C11" s="86">
        <v>44256.62841435185</v>
      </c>
      <c r="D11" s="70">
        <v>42</v>
      </c>
      <c r="E11" s="70" t="s">
        <v>76</v>
      </c>
      <c r="F11" s="70">
        <v>0</v>
      </c>
      <c r="G11" s="70">
        <v>6.0250000000000004</v>
      </c>
      <c r="H11" s="87">
        <v>11454</v>
      </c>
      <c r="I11" s="70">
        <v>1.4999999999999999E-2</v>
      </c>
      <c r="J11" s="70" t="s">
        <v>77</v>
      </c>
      <c r="K11" s="70" t="s">
        <v>77</v>
      </c>
      <c r="L11" s="70" t="s">
        <v>77</v>
      </c>
      <c r="M11" s="70" t="s">
        <v>77</v>
      </c>
      <c r="O11" s="70">
        <v>45</v>
      </c>
      <c r="P11" s="70" t="s">
        <v>86</v>
      </c>
      <c r="Q11" s="86">
        <v>44256.62841435185</v>
      </c>
      <c r="R11" s="70">
        <v>42</v>
      </c>
      <c r="S11" s="70" t="s">
        <v>76</v>
      </c>
      <c r="T11" s="70">
        <v>0</v>
      </c>
      <c r="U11" s="70" t="s">
        <v>77</v>
      </c>
      <c r="V11" s="70" t="s">
        <v>77</v>
      </c>
      <c r="W11" s="70" t="s">
        <v>77</v>
      </c>
      <c r="X11" s="70" t="s">
        <v>77</v>
      </c>
      <c r="Y11" s="70" t="s">
        <v>77</v>
      </c>
      <c r="Z11" s="70" t="s">
        <v>77</v>
      </c>
      <c r="AA11" s="70" t="s">
        <v>77</v>
      </c>
      <c r="AC11" s="70">
        <v>45</v>
      </c>
      <c r="AD11" s="70" t="s">
        <v>86</v>
      </c>
      <c r="AE11" s="86">
        <v>44256.62841435185</v>
      </c>
      <c r="AF11" s="70">
        <v>42</v>
      </c>
      <c r="AG11" s="70" t="s">
        <v>76</v>
      </c>
      <c r="AH11" s="70">
        <v>0</v>
      </c>
      <c r="AI11" s="70">
        <v>12.170999999999999</v>
      </c>
      <c r="AJ11" s="87">
        <v>9075</v>
      </c>
      <c r="AK11" s="70">
        <v>1.4079999999999999</v>
      </c>
      <c r="AL11" s="70" t="s">
        <v>77</v>
      </c>
      <c r="AM11" s="70" t="s">
        <v>77</v>
      </c>
      <c r="AN11" s="70" t="s">
        <v>77</v>
      </c>
      <c r="AO11" s="70" t="s">
        <v>77</v>
      </c>
      <c r="AQ11" s="70">
        <v>1</v>
      </c>
      <c r="AT11" s="88">
        <f t="shared" si="0"/>
        <v>29.399944964999996</v>
      </c>
      <c r="AU11" s="89">
        <f t="shared" si="1"/>
        <v>1712.1655374187501</v>
      </c>
      <c r="AW11" s="88">
        <f t="shared" si="2"/>
        <v>29.7543286313756</v>
      </c>
      <c r="AX11" s="89">
        <f t="shared" si="3"/>
        <v>1729.9428975375001</v>
      </c>
    </row>
    <row r="12" spans="1:50" s="70" customFormat="1">
      <c r="A12" s="70">
        <v>46</v>
      </c>
      <c r="B12" s="70" t="s">
        <v>87</v>
      </c>
      <c r="C12" s="86">
        <v>44256.649699074071</v>
      </c>
      <c r="D12" s="70">
        <v>214</v>
      </c>
      <c r="E12" s="70" t="s">
        <v>76</v>
      </c>
      <c r="F12" s="70">
        <v>0</v>
      </c>
      <c r="G12" s="70">
        <v>6.1</v>
      </c>
      <c r="H12" s="87">
        <v>2351</v>
      </c>
      <c r="I12" s="70">
        <v>2E-3</v>
      </c>
      <c r="J12" s="70" t="s">
        <v>77</v>
      </c>
      <c r="K12" s="70" t="s">
        <v>77</v>
      </c>
      <c r="L12" s="70" t="s">
        <v>77</v>
      </c>
      <c r="M12" s="70" t="s">
        <v>77</v>
      </c>
      <c r="O12" s="70">
        <v>46</v>
      </c>
      <c r="P12" s="70" t="s">
        <v>87</v>
      </c>
      <c r="Q12" s="86">
        <v>44256.649699074071</v>
      </c>
      <c r="R12" s="70">
        <v>214</v>
      </c>
      <c r="S12" s="70" t="s">
        <v>76</v>
      </c>
      <c r="T12" s="70">
        <v>0</v>
      </c>
      <c r="U12" s="70" t="s">
        <v>77</v>
      </c>
      <c r="V12" s="70" t="s">
        <v>77</v>
      </c>
      <c r="W12" s="70" t="s">
        <v>77</v>
      </c>
      <c r="X12" s="70" t="s">
        <v>77</v>
      </c>
      <c r="Y12" s="70" t="s">
        <v>77</v>
      </c>
      <c r="Z12" s="70" t="s">
        <v>77</v>
      </c>
      <c r="AA12" s="70" t="s">
        <v>77</v>
      </c>
      <c r="AC12" s="70">
        <v>46</v>
      </c>
      <c r="AD12" s="70" t="s">
        <v>87</v>
      </c>
      <c r="AE12" s="86">
        <v>44256.649699074071</v>
      </c>
      <c r="AF12" s="70">
        <v>214</v>
      </c>
      <c r="AG12" s="70" t="s">
        <v>76</v>
      </c>
      <c r="AH12" s="70">
        <v>0</v>
      </c>
      <c r="AI12" s="70">
        <v>12.196999999999999</v>
      </c>
      <c r="AJ12" s="87">
        <v>7767</v>
      </c>
      <c r="AK12" s="70">
        <v>1.2310000000000001</v>
      </c>
      <c r="AL12" s="70" t="s">
        <v>77</v>
      </c>
      <c r="AM12" s="70" t="s">
        <v>77</v>
      </c>
      <c r="AN12" s="70" t="s">
        <v>77</v>
      </c>
      <c r="AO12" s="70" t="s">
        <v>77</v>
      </c>
      <c r="AQ12" s="70">
        <v>1</v>
      </c>
      <c r="AT12" s="88">
        <f t="shared" si="0"/>
        <v>2.1059080212499994</v>
      </c>
      <c r="AU12" s="89">
        <f t="shared" si="1"/>
        <v>1471.04511883947</v>
      </c>
      <c r="AW12" s="88">
        <f t="shared" si="2"/>
        <v>1.9525717020500011</v>
      </c>
      <c r="AX12" s="89">
        <f t="shared" si="3"/>
        <v>1480.21149454086</v>
      </c>
    </row>
    <row r="13" spans="1:50" s="70" customFormat="1">
      <c r="A13" s="70">
        <v>47</v>
      </c>
      <c r="B13" s="70" t="s">
        <v>88</v>
      </c>
      <c r="C13" s="86">
        <v>44256.670983796299</v>
      </c>
      <c r="D13" s="70">
        <v>51</v>
      </c>
      <c r="E13" s="70" t="s">
        <v>76</v>
      </c>
      <c r="F13" s="70">
        <v>0</v>
      </c>
      <c r="G13" s="70">
        <v>6.0419999999999998</v>
      </c>
      <c r="H13" s="87">
        <v>10950</v>
      </c>
      <c r="I13" s="70">
        <v>1.4E-2</v>
      </c>
      <c r="J13" s="70" t="s">
        <v>77</v>
      </c>
      <c r="K13" s="70" t="s">
        <v>77</v>
      </c>
      <c r="L13" s="70" t="s">
        <v>77</v>
      </c>
      <c r="M13" s="70" t="s">
        <v>77</v>
      </c>
      <c r="O13" s="70">
        <v>47</v>
      </c>
      <c r="P13" s="70" t="s">
        <v>88</v>
      </c>
      <c r="Q13" s="86">
        <v>44256.670983796299</v>
      </c>
      <c r="R13" s="70">
        <v>51</v>
      </c>
      <c r="S13" s="70" t="s">
        <v>76</v>
      </c>
      <c r="T13" s="70">
        <v>0</v>
      </c>
      <c r="U13" s="70" t="s">
        <v>77</v>
      </c>
      <c r="V13" s="70" t="s">
        <v>77</v>
      </c>
      <c r="W13" s="70" t="s">
        <v>77</v>
      </c>
      <c r="X13" s="70" t="s">
        <v>77</v>
      </c>
      <c r="Y13" s="70" t="s">
        <v>77</v>
      </c>
      <c r="Z13" s="70" t="s">
        <v>77</v>
      </c>
      <c r="AA13" s="70" t="s">
        <v>77</v>
      </c>
      <c r="AC13" s="70">
        <v>47</v>
      </c>
      <c r="AD13" s="70" t="s">
        <v>88</v>
      </c>
      <c r="AE13" s="86">
        <v>44256.670983796299</v>
      </c>
      <c r="AF13" s="70">
        <v>51</v>
      </c>
      <c r="AG13" s="70" t="s">
        <v>76</v>
      </c>
      <c r="AH13" s="70">
        <v>0</v>
      </c>
      <c r="AI13" s="70">
        <v>12.196</v>
      </c>
      <c r="AJ13" s="87">
        <v>8063</v>
      </c>
      <c r="AK13" s="70">
        <v>1.2709999999999999</v>
      </c>
      <c r="AL13" s="70" t="s">
        <v>77</v>
      </c>
      <c r="AM13" s="70" t="s">
        <v>77</v>
      </c>
      <c r="AN13" s="70" t="s">
        <v>77</v>
      </c>
      <c r="AO13" s="70" t="s">
        <v>77</v>
      </c>
      <c r="AQ13" s="70">
        <v>1</v>
      </c>
      <c r="AT13" s="88">
        <f t="shared" si="0"/>
        <v>27.796678125</v>
      </c>
      <c r="AU13" s="89">
        <f t="shared" si="1"/>
        <v>1525.62939870587</v>
      </c>
      <c r="AW13" s="88">
        <f t="shared" si="2"/>
        <v>28.427653787750003</v>
      </c>
      <c r="AX13" s="89">
        <f t="shared" si="3"/>
        <v>1536.7305053840601</v>
      </c>
    </row>
    <row r="14" spans="1:50" s="70" customFormat="1">
      <c r="A14" s="70">
        <v>48</v>
      </c>
      <c r="B14" s="70" t="s">
        <v>89</v>
      </c>
      <c r="C14" s="86">
        <v>44256.692245370374</v>
      </c>
      <c r="D14" s="70">
        <v>16</v>
      </c>
      <c r="E14" s="70" t="s">
        <v>76</v>
      </c>
      <c r="F14" s="70">
        <v>0</v>
      </c>
      <c r="G14" s="70">
        <v>6.0380000000000003</v>
      </c>
      <c r="H14" s="87">
        <v>11132</v>
      </c>
      <c r="I14" s="70">
        <v>1.4999999999999999E-2</v>
      </c>
      <c r="J14" s="70" t="s">
        <v>77</v>
      </c>
      <c r="K14" s="70" t="s">
        <v>77</v>
      </c>
      <c r="L14" s="70" t="s">
        <v>77</v>
      </c>
      <c r="M14" s="70" t="s">
        <v>77</v>
      </c>
      <c r="O14" s="70">
        <v>48</v>
      </c>
      <c r="P14" s="70" t="s">
        <v>89</v>
      </c>
      <c r="Q14" s="86">
        <v>44256.692245370374</v>
      </c>
      <c r="R14" s="70">
        <v>16</v>
      </c>
      <c r="S14" s="70" t="s">
        <v>76</v>
      </c>
      <c r="T14" s="70">
        <v>0</v>
      </c>
      <c r="U14" s="70" t="s">
        <v>77</v>
      </c>
      <c r="V14" s="70" t="s">
        <v>77</v>
      </c>
      <c r="W14" s="70" t="s">
        <v>77</v>
      </c>
      <c r="X14" s="70" t="s">
        <v>77</v>
      </c>
      <c r="Y14" s="70" t="s">
        <v>77</v>
      </c>
      <c r="Z14" s="70" t="s">
        <v>77</v>
      </c>
      <c r="AA14" s="70" t="s">
        <v>77</v>
      </c>
      <c r="AC14" s="70">
        <v>48</v>
      </c>
      <c r="AD14" s="70" t="s">
        <v>89</v>
      </c>
      <c r="AE14" s="86">
        <v>44256.692245370374</v>
      </c>
      <c r="AF14" s="70">
        <v>16</v>
      </c>
      <c r="AG14" s="70" t="s">
        <v>76</v>
      </c>
      <c r="AH14" s="70">
        <v>0</v>
      </c>
      <c r="AI14" s="70">
        <v>12.192</v>
      </c>
      <c r="AJ14" s="87">
        <v>6910</v>
      </c>
      <c r="AK14" s="70">
        <v>1.1140000000000001</v>
      </c>
      <c r="AL14" s="70" t="s">
        <v>77</v>
      </c>
      <c r="AM14" s="70" t="s">
        <v>77</v>
      </c>
      <c r="AN14" s="70" t="s">
        <v>77</v>
      </c>
      <c r="AO14" s="70" t="s">
        <v>77</v>
      </c>
      <c r="AQ14" s="70">
        <v>1</v>
      </c>
      <c r="AT14" s="88">
        <f t="shared" si="0"/>
        <v>28.374390259999998</v>
      </c>
      <c r="AU14" s="89">
        <f t="shared" si="1"/>
        <v>1312.946851763</v>
      </c>
      <c r="AW14" s="88">
        <f t="shared" si="2"/>
        <v>28.906737899838401</v>
      </c>
      <c r="AX14" s="89">
        <f t="shared" si="3"/>
        <v>1316.557615894</v>
      </c>
    </row>
    <row r="15" spans="1:50" s="70" customFormat="1">
      <c r="A15" s="70">
        <v>49</v>
      </c>
      <c r="B15" s="70" t="s">
        <v>90</v>
      </c>
      <c r="C15" s="86">
        <v>44256.713472222225</v>
      </c>
      <c r="D15" s="70">
        <v>136</v>
      </c>
      <c r="E15" s="70" t="s">
        <v>76</v>
      </c>
      <c r="F15" s="70">
        <v>0</v>
      </c>
      <c r="G15" s="70">
        <v>6.04</v>
      </c>
      <c r="H15" s="87">
        <v>11542</v>
      </c>
      <c r="I15" s="70">
        <v>1.4999999999999999E-2</v>
      </c>
      <c r="J15" s="70" t="s">
        <v>77</v>
      </c>
      <c r="K15" s="70" t="s">
        <v>77</v>
      </c>
      <c r="L15" s="70" t="s">
        <v>77</v>
      </c>
      <c r="M15" s="70" t="s">
        <v>77</v>
      </c>
      <c r="O15" s="70">
        <v>49</v>
      </c>
      <c r="P15" s="70" t="s">
        <v>90</v>
      </c>
      <c r="Q15" s="86">
        <v>44256.713472222225</v>
      </c>
      <c r="R15" s="70">
        <v>136</v>
      </c>
      <c r="S15" s="70" t="s">
        <v>76</v>
      </c>
      <c r="T15" s="70">
        <v>0</v>
      </c>
      <c r="U15" s="70" t="s">
        <v>77</v>
      </c>
      <c r="V15" s="70" t="s">
        <v>77</v>
      </c>
      <c r="W15" s="70" t="s">
        <v>77</v>
      </c>
      <c r="X15" s="70" t="s">
        <v>77</v>
      </c>
      <c r="Y15" s="70" t="s">
        <v>77</v>
      </c>
      <c r="Z15" s="70" t="s">
        <v>77</v>
      </c>
      <c r="AA15" s="70" t="s">
        <v>77</v>
      </c>
      <c r="AC15" s="70">
        <v>49</v>
      </c>
      <c r="AD15" s="70" t="s">
        <v>90</v>
      </c>
      <c r="AE15" s="86">
        <v>44256.713472222225</v>
      </c>
      <c r="AF15" s="70">
        <v>136</v>
      </c>
      <c r="AG15" s="70" t="s">
        <v>76</v>
      </c>
      <c r="AH15" s="70">
        <v>0</v>
      </c>
      <c r="AI15" s="70">
        <v>12.196999999999999</v>
      </c>
      <c r="AJ15" s="87">
        <v>9170</v>
      </c>
      <c r="AK15" s="70">
        <v>1.421</v>
      </c>
      <c r="AL15" s="70" t="s">
        <v>77</v>
      </c>
      <c r="AM15" s="70" t="s">
        <v>77</v>
      </c>
      <c r="AN15" s="70" t="s">
        <v>77</v>
      </c>
      <c r="AO15" s="70" t="s">
        <v>77</v>
      </c>
      <c r="AQ15" s="70">
        <v>1</v>
      </c>
      <c r="AT15" s="88">
        <f t="shared" si="0"/>
        <v>29.680987484999996</v>
      </c>
      <c r="AU15" s="89">
        <f t="shared" si="1"/>
        <v>1729.669739747</v>
      </c>
      <c r="AW15" s="88">
        <f t="shared" si="2"/>
        <v>29.985963972332399</v>
      </c>
      <c r="AX15" s="89">
        <f t="shared" si="3"/>
        <v>1748.0787144860001</v>
      </c>
    </row>
    <row r="16" spans="1:50" s="70" customFormat="1">
      <c r="A16" s="70">
        <v>50</v>
      </c>
      <c r="B16" s="70" t="s">
        <v>91</v>
      </c>
      <c r="C16" s="86">
        <v>44256.73474537037</v>
      </c>
      <c r="D16" s="70">
        <v>73</v>
      </c>
      <c r="E16" s="70" t="s">
        <v>76</v>
      </c>
      <c r="F16" s="70">
        <v>0</v>
      </c>
      <c r="G16" s="70">
        <v>6.0430000000000001</v>
      </c>
      <c r="H16" s="87">
        <v>12000</v>
      </c>
      <c r="I16" s="70">
        <v>1.6E-2</v>
      </c>
      <c r="J16" s="70" t="s">
        <v>77</v>
      </c>
      <c r="K16" s="70" t="s">
        <v>77</v>
      </c>
      <c r="L16" s="70" t="s">
        <v>77</v>
      </c>
      <c r="M16" s="70" t="s">
        <v>77</v>
      </c>
      <c r="O16" s="70">
        <v>50</v>
      </c>
      <c r="P16" s="70" t="s">
        <v>91</v>
      </c>
      <c r="Q16" s="86">
        <v>44256.73474537037</v>
      </c>
      <c r="R16" s="70">
        <v>73</v>
      </c>
      <c r="S16" s="70" t="s">
        <v>76</v>
      </c>
      <c r="T16" s="70">
        <v>0</v>
      </c>
      <c r="U16" s="70" t="s">
        <v>77</v>
      </c>
      <c r="V16" s="70" t="s">
        <v>77</v>
      </c>
      <c r="W16" s="70" t="s">
        <v>77</v>
      </c>
      <c r="X16" s="70" t="s">
        <v>77</v>
      </c>
      <c r="Y16" s="70" t="s">
        <v>77</v>
      </c>
      <c r="Z16" s="70" t="s">
        <v>77</v>
      </c>
      <c r="AA16" s="70" t="s">
        <v>77</v>
      </c>
      <c r="AC16" s="70">
        <v>50</v>
      </c>
      <c r="AD16" s="70" t="s">
        <v>91</v>
      </c>
      <c r="AE16" s="86">
        <v>44256.73474537037</v>
      </c>
      <c r="AF16" s="70">
        <v>73</v>
      </c>
      <c r="AG16" s="70" t="s">
        <v>76</v>
      </c>
      <c r="AH16" s="70">
        <v>0</v>
      </c>
      <c r="AI16" s="70">
        <v>12.196</v>
      </c>
      <c r="AJ16" s="87">
        <v>6002</v>
      </c>
      <c r="AK16" s="70">
        <v>0.99099999999999999</v>
      </c>
      <c r="AL16" s="70" t="s">
        <v>77</v>
      </c>
      <c r="AM16" s="70" t="s">
        <v>77</v>
      </c>
      <c r="AN16" s="70" t="s">
        <v>77</v>
      </c>
      <c r="AO16" s="70" t="s">
        <v>77</v>
      </c>
      <c r="AQ16" s="70">
        <v>1</v>
      </c>
      <c r="AT16" s="88">
        <f t="shared" si="0"/>
        <v>31.149000000000001</v>
      </c>
      <c r="AU16" s="89">
        <f t="shared" si="1"/>
        <v>1145.33957326892</v>
      </c>
      <c r="AW16" s="88">
        <f t="shared" si="2"/>
        <v>31.191490399999999</v>
      </c>
      <c r="AX16" s="89">
        <f t="shared" si="3"/>
        <v>1143.1386496949601</v>
      </c>
    </row>
    <row r="17" spans="1:50" s="70" customFormat="1">
      <c r="A17" s="70">
        <v>51</v>
      </c>
      <c r="B17" s="70" t="s">
        <v>92</v>
      </c>
      <c r="C17" s="86">
        <v>44256.756006944444</v>
      </c>
      <c r="D17" s="70">
        <v>177</v>
      </c>
      <c r="E17" s="70" t="s">
        <v>76</v>
      </c>
      <c r="F17" s="70">
        <v>0</v>
      </c>
      <c r="G17" s="70">
        <v>6.0419999999999998</v>
      </c>
      <c r="H17" s="87">
        <v>12532</v>
      </c>
      <c r="I17" s="70">
        <v>1.7000000000000001E-2</v>
      </c>
      <c r="J17" s="70" t="s">
        <v>77</v>
      </c>
      <c r="K17" s="70" t="s">
        <v>77</v>
      </c>
      <c r="L17" s="70" t="s">
        <v>77</v>
      </c>
      <c r="M17" s="70" t="s">
        <v>77</v>
      </c>
      <c r="O17" s="70">
        <v>51</v>
      </c>
      <c r="P17" s="70" t="s">
        <v>92</v>
      </c>
      <c r="Q17" s="86">
        <v>44256.756006944444</v>
      </c>
      <c r="R17" s="70">
        <v>177</v>
      </c>
      <c r="S17" s="70" t="s">
        <v>76</v>
      </c>
      <c r="T17" s="70">
        <v>0</v>
      </c>
      <c r="U17" s="70" t="s">
        <v>77</v>
      </c>
      <c r="V17" s="70" t="s">
        <v>77</v>
      </c>
      <c r="W17" s="70" t="s">
        <v>77</v>
      </c>
      <c r="X17" s="70" t="s">
        <v>77</v>
      </c>
      <c r="Y17" s="70" t="s">
        <v>77</v>
      </c>
      <c r="Z17" s="70" t="s">
        <v>77</v>
      </c>
      <c r="AA17" s="70" t="s">
        <v>77</v>
      </c>
      <c r="AC17" s="70">
        <v>51</v>
      </c>
      <c r="AD17" s="70" t="s">
        <v>92</v>
      </c>
      <c r="AE17" s="86">
        <v>44256.756006944444</v>
      </c>
      <c r="AF17" s="70">
        <v>177</v>
      </c>
      <c r="AG17" s="70" t="s">
        <v>76</v>
      </c>
      <c r="AH17" s="70">
        <v>0</v>
      </c>
      <c r="AI17" s="70">
        <v>12.196</v>
      </c>
      <c r="AJ17" s="87">
        <v>7447</v>
      </c>
      <c r="AK17" s="70">
        <v>1.1870000000000001</v>
      </c>
      <c r="AL17" s="70" t="s">
        <v>77</v>
      </c>
      <c r="AM17" s="70" t="s">
        <v>77</v>
      </c>
      <c r="AN17" s="70" t="s">
        <v>77</v>
      </c>
      <c r="AO17" s="70" t="s">
        <v>77</v>
      </c>
      <c r="AQ17" s="70">
        <v>1</v>
      </c>
      <c r="AT17" s="88">
        <f t="shared" si="0"/>
        <v>32.865394259999995</v>
      </c>
      <c r="AU17" s="89">
        <f t="shared" si="1"/>
        <v>1412.02271332907</v>
      </c>
      <c r="AW17" s="88">
        <f t="shared" si="2"/>
        <v>32.59173253119841</v>
      </c>
      <c r="AX17" s="89">
        <f t="shared" si="3"/>
        <v>1419.1066560256602</v>
      </c>
    </row>
    <row r="18" spans="1:50" s="70" customFormat="1">
      <c r="A18" s="70">
        <v>52</v>
      </c>
      <c r="B18" s="70" t="s">
        <v>93</v>
      </c>
      <c r="C18" s="86">
        <v>44256.777256944442</v>
      </c>
      <c r="D18" s="70">
        <v>161</v>
      </c>
      <c r="E18" s="70" t="s">
        <v>76</v>
      </c>
      <c r="F18" s="70">
        <v>0</v>
      </c>
      <c r="G18" s="70">
        <v>6.109</v>
      </c>
      <c r="H18" s="87">
        <v>2113</v>
      </c>
      <c r="I18" s="70">
        <v>1E-3</v>
      </c>
      <c r="J18" s="70" t="s">
        <v>77</v>
      </c>
      <c r="K18" s="70" t="s">
        <v>77</v>
      </c>
      <c r="L18" s="70" t="s">
        <v>77</v>
      </c>
      <c r="M18" s="70" t="s">
        <v>77</v>
      </c>
      <c r="O18" s="70">
        <v>52</v>
      </c>
      <c r="P18" s="70" t="s">
        <v>93</v>
      </c>
      <c r="Q18" s="86">
        <v>44256.777256944442</v>
      </c>
      <c r="R18" s="70">
        <v>161</v>
      </c>
      <c r="S18" s="70" t="s">
        <v>76</v>
      </c>
      <c r="T18" s="70">
        <v>0</v>
      </c>
      <c r="U18" s="70" t="s">
        <v>77</v>
      </c>
      <c r="V18" s="70" t="s">
        <v>77</v>
      </c>
      <c r="W18" s="70" t="s">
        <v>77</v>
      </c>
      <c r="X18" s="70" t="s">
        <v>77</v>
      </c>
      <c r="Y18" s="70" t="s">
        <v>77</v>
      </c>
      <c r="Z18" s="70" t="s">
        <v>77</v>
      </c>
      <c r="AA18" s="70" t="s">
        <v>77</v>
      </c>
      <c r="AC18" s="70">
        <v>52</v>
      </c>
      <c r="AD18" s="70" t="s">
        <v>93</v>
      </c>
      <c r="AE18" s="86">
        <v>44256.777256944442</v>
      </c>
      <c r="AF18" s="70">
        <v>161</v>
      </c>
      <c r="AG18" s="70" t="s">
        <v>76</v>
      </c>
      <c r="AH18" s="70">
        <v>0</v>
      </c>
      <c r="AI18" s="70">
        <v>12.211</v>
      </c>
      <c r="AJ18" s="87">
        <v>7415</v>
      </c>
      <c r="AK18" s="70">
        <v>1.1830000000000001</v>
      </c>
      <c r="AL18" s="70" t="s">
        <v>77</v>
      </c>
      <c r="AM18" s="70" t="s">
        <v>77</v>
      </c>
      <c r="AN18" s="70" t="s">
        <v>77</v>
      </c>
      <c r="AO18" s="70" t="s">
        <v>77</v>
      </c>
      <c r="AQ18" s="70">
        <v>1</v>
      </c>
      <c r="AT18" s="88">
        <f t="shared" si="0"/>
        <v>1.4395413412499991</v>
      </c>
      <c r="AU18" s="89">
        <f t="shared" si="1"/>
        <v>1406.11976573675</v>
      </c>
      <c r="AW18" s="88">
        <f t="shared" si="2"/>
        <v>1.1042656364500001</v>
      </c>
      <c r="AX18" s="89">
        <f t="shared" si="3"/>
        <v>1412.9959890215</v>
      </c>
    </row>
    <row r="19" spans="1:50" s="70" customFormat="1">
      <c r="A19" s="70">
        <v>53</v>
      </c>
      <c r="B19" s="70" t="s">
        <v>94</v>
      </c>
      <c r="C19" s="86">
        <v>44256.798518518517</v>
      </c>
      <c r="D19" s="70">
        <v>206</v>
      </c>
      <c r="E19" s="70" t="s">
        <v>76</v>
      </c>
      <c r="F19" s="70">
        <v>0</v>
      </c>
      <c r="G19" s="70">
        <v>6.0279999999999996</v>
      </c>
      <c r="H19" s="87">
        <v>12876</v>
      </c>
      <c r="I19" s="70">
        <v>1.7000000000000001E-2</v>
      </c>
      <c r="J19" s="70" t="s">
        <v>77</v>
      </c>
      <c r="K19" s="70" t="s">
        <v>77</v>
      </c>
      <c r="L19" s="70" t="s">
        <v>77</v>
      </c>
      <c r="M19" s="70" t="s">
        <v>77</v>
      </c>
      <c r="O19" s="70">
        <v>53</v>
      </c>
      <c r="P19" s="70" t="s">
        <v>94</v>
      </c>
      <c r="Q19" s="86">
        <v>44256.798518518517</v>
      </c>
      <c r="R19" s="70">
        <v>206</v>
      </c>
      <c r="S19" s="70" t="s">
        <v>76</v>
      </c>
      <c r="T19" s="70">
        <v>0</v>
      </c>
      <c r="U19" s="70" t="s">
        <v>77</v>
      </c>
      <c r="V19" s="70" t="s">
        <v>77</v>
      </c>
      <c r="W19" s="70" t="s">
        <v>77</v>
      </c>
      <c r="X19" s="70" t="s">
        <v>77</v>
      </c>
      <c r="Y19" s="70" t="s">
        <v>77</v>
      </c>
      <c r="Z19" s="70" t="s">
        <v>77</v>
      </c>
      <c r="AA19" s="70" t="s">
        <v>77</v>
      </c>
      <c r="AC19" s="70">
        <v>53</v>
      </c>
      <c r="AD19" s="70" t="s">
        <v>94</v>
      </c>
      <c r="AE19" s="86">
        <v>44256.798518518517</v>
      </c>
      <c r="AF19" s="70">
        <v>206</v>
      </c>
      <c r="AG19" s="70" t="s">
        <v>76</v>
      </c>
      <c r="AH19" s="70">
        <v>0</v>
      </c>
      <c r="AI19" s="70">
        <v>12.183999999999999</v>
      </c>
      <c r="AJ19" s="87">
        <v>7845</v>
      </c>
      <c r="AK19" s="70">
        <v>1.2410000000000001</v>
      </c>
      <c r="AL19" s="70" t="s">
        <v>77</v>
      </c>
      <c r="AM19" s="70" t="s">
        <v>77</v>
      </c>
      <c r="AN19" s="70" t="s">
        <v>77</v>
      </c>
      <c r="AO19" s="70" t="s">
        <v>77</v>
      </c>
      <c r="AQ19" s="70">
        <v>1</v>
      </c>
      <c r="AT19" s="88">
        <f t="shared" si="0"/>
        <v>33.981646739999995</v>
      </c>
      <c r="AU19" s="89">
        <f t="shared" si="1"/>
        <v>1485.42988155075</v>
      </c>
      <c r="AW19" s="88">
        <f t="shared" si="2"/>
        <v>33.497115822641604</v>
      </c>
      <c r="AX19" s="89">
        <f t="shared" si="3"/>
        <v>1495.1052941535002</v>
      </c>
    </row>
    <row r="20" spans="1:50" s="70" customFormat="1">
      <c r="A20" s="70">
        <v>54</v>
      </c>
      <c r="B20" s="70" t="s">
        <v>95</v>
      </c>
      <c r="C20" s="86">
        <v>44256.819780092592</v>
      </c>
      <c r="D20" s="70">
        <v>205</v>
      </c>
      <c r="E20" s="70" t="s">
        <v>76</v>
      </c>
      <c r="F20" s="70">
        <v>0</v>
      </c>
      <c r="G20" s="70">
        <v>6.0439999999999996</v>
      </c>
      <c r="H20" s="87">
        <v>12262</v>
      </c>
      <c r="I20" s="70">
        <v>1.6E-2</v>
      </c>
      <c r="J20" s="70" t="s">
        <v>77</v>
      </c>
      <c r="K20" s="70" t="s">
        <v>77</v>
      </c>
      <c r="L20" s="70" t="s">
        <v>77</v>
      </c>
      <c r="M20" s="70" t="s">
        <v>77</v>
      </c>
      <c r="O20" s="70">
        <v>54</v>
      </c>
      <c r="P20" s="70" t="s">
        <v>95</v>
      </c>
      <c r="Q20" s="86">
        <v>44256.819780092592</v>
      </c>
      <c r="R20" s="70">
        <v>205</v>
      </c>
      <c r="S20" s="70" t="s">
        <v>76</v>
      </c>
      <c r="T20" s="70">
        <v>0</v>
      </c>
      <c r="U20" s="70" t="s">
        <v>77</v>
      </c>
      <c r="V20" s="70" t="s">
        <v>77</v>
      </c>
      <c r="W20" s="70" t="s">
        <v>77</v>
      </c>
      <c r="X20" s="70" t="s">
        <v>77</v>
      </c>
      <c r="Y20" s="70" t="s">
        <v>77</v>
      </c>
      <c r="Z20" s="70" t="s">
        <v>77</v>
      </c>
      <c r="AA20" s="70" t="s">
        <v>77</v>
      </c>
      <c r="AC20" s="70">
        <v>54</v>
      </c>
      <c r="AD20" s="70" t="s">
        <v>95</v>
      </c>
      <c r="AE20" s="86">
        <v>44256.819780092592</v>
      </c>
      <c r="AF20" s="70">
        <v>205</v>
      </c>
      <c r="AG20" s="70" t="s">
        <v>76</v>
      </c>
      <c r="AH20" s="70">
        <v>0</v>
      </c>
      <c r="AI20" s="70">
        <v>12.209</v>
      </c>
      <c r="AJ20" s="87">
        <v>7916</v>
      </c>
      <c r="AK20" s="70">
        <v>1.2509999999999999</v>
      </c>
      <c r="AL20" s="70" t="s">
        <v>77</v>
      </c>
      <c r="AM20" s="70" t="s">
        <v>77</v>
      </c>
      <c r="AN20" s="70" t="s">
        <v>77</v>
      </c>
      <c r="AO20" s="70" t="s">
        <v>77</v>
      </c>
      <c r="AQ20" s="70">
        <v>1</v>
      </c>
      <c r="AT20" s="88">
        <f t="shared" si="0"/>
        <v>31.992788684999994</v>
      </c>
      <c r="AU20" s="89">
        <f t="shared" si="1"/>
        <v>1498.52303997488</v>
      </c>
      <c r="AW20" s="88">
        <f t="shared" si="2"/>
        <v>31.881091881740399</v>
      </c>
      <c r="AX20" s="89">
        <f t="shared" si="3"/>
        <v>1508.6622987094402</v>
      </c>
    </row>
    <row r="21" spans="1:50" s="70" customFormat="1">
      <c r="A21" s="70">
        <v>39</v>
      </c>
      <c r="B21" s="70" t="s">
        <v>96</v>
      </c>
      <c r="C21" s="86">
        <v>44320.443414351852</v>
      </c>
      <c r="D21" s="70" t="s">
        <v>75</v>
      </c>
      <c r="E21" s="70" t="s">
        <v>76</v>
      </c>
      <c r="F21" s="70">
        <v>0</v>
      </c>
      <c r="G21" s="70">
        <v>6.085</v>
      </c>
      <c r="H21" s="87">
        <v>2352</v>
      </c>
      <c r="I21" s="70">
        <v>0</v>
      </c>
      <c r="J21" s="70" t="s">
        <v>77</v>
      </c>
      <c r="K21" s="70" t="s">
        <v>77</v>
      </c>
      <c r="L21" s="70" t="s">
        <v>77</v>
      </c>
      <c r="M21" s="70" t="s">
        <v>77</v>
      </c>
      <c r="O21" s="70">
        <v>39</v>
      </c>
      <c r="P21" s="70" t="s">
        <v>96</v>
      </c>
      <c r="Q21" s="86">
        <v>44320.443414351852</v>
      </c>
      <c r="R21" s="70" t="s">
        <v>75</v>
      </c>
      <c r="S21" s="70" t="s">
        <v>76</v>
      </c>
      <c r="T21" s="70">
        <v>0</v>
      </c>
      <c r="U21" s="70" t="s">
        <v>77</v>
      </c>
      <c r="V21" s="70" t="s">
        <v>77</v>
      </c>
      <c r="W21" s="70" t="s">
        <v>77</v>
      </c>
      <c r="X21" s="70" t="s">
        <v>77</v>
      </c>
      <c r="Y21" s="70" t="s">
        <v>77</v>
      </c>
      <c r="Z21" s="70" t="s">
        <v>77</v>
      </c>
      <c r="AA21" s="70" t="s">
        <v>77</v>
      </c>
      <c r="AC21" s="70">
        <v>39</v>
      </c>
      <c r="AD21" s="70" t="s">
        <v>96</v>
      </c>
      <c r="AE21" s="86">
        <v>44320.443414351852</v>
      </c>
      <c r="AF21" s="70" t="s">
        <v>75</v>
      </c>
      <c r="AG21" s="70" t="s">
        <v>76</v>
      </c>
      <c r="AH21" s="70">
        <v>0</v>
      </c>
      <c r="AI21" s="70">
        <v>12.234</v>
      </c>
      <c r="AJ21" s="87">
        <v>2855</v>
      </c>
      <c r="AK21" s="70">
        <v>0.57899999999999996</v>
      </c>
      <c r="AL21" s="70" t="s">
        <v>77</v>
      </c>
      <c r="AM21" s="70" t="s">
        <v>77</v>
      </c>
      <c r="AN21" s="70" t="s">
        <v>77</v>
      </c>
      <c r="AO21" s="70" t="s">
        <v>77</v>
      </c>
      <c r="AQ21" s="70">
        <v>1</v>
      </c>
      <c r="AT21" s="88">
        <f t="shared" si="0"/>
        <v>2.1087129600000001</v>
      </c>
      <c r="AU21" s="89">
        <f t="shared" si="1"/>
        <v>563.63536016075</v>
      </c>
    </row>
    <row r="22" spans="1:50" s="70" customFormat="1">
      <c r="A22" s="70">
        <v>40</v>
      </c>
      <c r="B22" s="70" t="s">
        <v>97</v>
      </c>
      <c r="C22" s="86">
        <v>44320.46471064815</v>
      </c>
      <c r="D22" s="70" t="s">
        <v>79</v>
      </c>
      <c r="E22" s="70" t="s">
        <v>76</v>
      </c>
      <c r="F22" s="70">
        <v>0</v>
      </c>
      <c r="G22" s="70">
        <v>6.0030000000000001</v>
      </c>
      <c r="H22" s="87">
        <v>1026679</v>
      </c>
      <c r="I22" s="70">
        <v>2.1379999999999999</v>
      </c>
      <c r="J22" s="70" t="s">
        <v>77</v>
      </c>
      <c r="K22" s="70" t="s">
        <v>77</v>
      </c>
      <c r="L22" s="70" t="s">
        <v>77</v>
      </c>
      <c r="M22" s="70" t="s">
        <v>77</v>
      </c>
      <c r="O22" s="70">
        <v>40</v>
      </c>
      <c r="P22" s="70" t="s">
        <v>97</v>
      </c>
      <c r="Q22" s="86">
        <v>44320.46471064815</v>
      </c>
      <c r="R22" s="70" t="s">
        <v>79</v>
      </c>
      <c r="S22" s="70" t="s">
        <v>76</v>
      </c>
      <c r="T22" s="70">
        <v>0</v>
      </c>
      <c r="U22" s="70">
        <v>5.9589999999999996</v>
      </c>
      <c r="V22" s="87">
        <v>8780</v>
      </c>
      <c r="W22" s="70">
        <v>2.4710000000000001</v>
      </c>
      <c r="X22" s="70" t="s">
        <v>77</v>
      </c>
      <c r="Y22" s="70" t="s">
        <v>77</v>
      </c>
      <c r="Z22" s="70" t="s">
        <v>77</v>
      </c>
      <c r="AA22" s="70" t="s">
        <v>77</v>
      </c>
      <c r="AC22" s="70">
        <v>40</v>
      </c>
      <c r="AD22" s="70" t="s">
        <v>97</v>
      </c>
      <c r="AE22" s="86">
        <v>44320.46471064815</v>
      </c>
      <c r="AF22" s="70" t="s">
        <v>79</v>
      </c>
      <c r="AG22" s="70" t="s">
        <v>76</v>
      </c>
      <c r="AH22" s="70">
        <v>0</v>
      </c>
      <c r="AI22" s="70">
        <v>12.186</v>
      </c>
      <c r="AJ22" s="87">
        <v>10512</v>
      </c>
      <c r="AK22" s="70">
        <v>2.1070000000000002</v>
      </c>
      <c r="AL22" s="70" t="s">
        <v>77</v>
      </c>
      <c r="AM22" s="70" t="s">
        <v>77</v>
      </c>
      <c r="AN22" s="70" t="s">
        <v>77</v>
      </c>
      <c r="AO22" s="70" t="s">
        <v>77</v>
      </c>
      <c r="AQ22" s="70">
        <v>1</v>
      </c>
      <c r="AT22" s="88">
        <f t="shared" si="0"/>
        <v>2227.0752353940002</v>
      </c>
      <c r="AU22" s="89">
        <f t="shared" si="1"/>
        <v>1976.81858042112</v>
      </c>
    </row>
    <row r="23" spans="1:50" s="70" customFormat="1">
      <c r="A23" s="70">
        <v>41</v>
      </c>
      <c r="B23" s="70" t="s">
        <v>98</v>
      </c>
      <c r="C23" s="86">
        <v>44320.48605324074</v>
      </c>
      <c r="D23" s="70">
        <v>147</v>
      </c>
      <c r="E23" s="70" t="s">
        <v>76</v>
      </c>
      <c r="F23" s="70">
        <v>0</v>
      </c>
      <c r="G23" s="70">
        <v>6.04</v>
      </c>
      <c r="H23" s="87">
        <v>6590</v>
      </c>
      <c r="I23" s="70">
        <v>8.9999999999999993E-3</v>
      </c>
      <c r="J23" s="70" t="s">
        <v>77</v>
      </c>
      <c r="K23" s="70" t="s">
        <v>77</v>
      </c>
      <c r="L23" s="70" t="s">
        <v>77</v>
      </c>
      <c r="M23" s="70" t="s">
        <v>77</v>
      </c>
      <c r="O23" s="70">
        <v>41</v>
      </c>
      <c r="P23" s="70" t="s">
        <v>98</v>
      </c>
      <c r="Q23" s="86">
        <v>44320.48605324074</v>
      </c>
      <c r="R23" s="70">
        <v>147</v>
      </c>
      <c r="S23" s="70" t="s">
        <v>76</v>
      </c>
      <c r="T23" s="70">
        <v>0</v>
      </c>
      <c r="U23" s="70" t="s">
        <v>77</v>
      </c>
      <c r="V23" s="70" t="s">
        <v>77</v>
      </c>
      <c r="W23" s="70" t="s">
        <v>77</v>
      </c>
      <c r="X23" s="70" t="s">
        <v>77</v>
      </c>
      <c r="Y23" s="70" t="s">
        <v>77</v>
      </c>
      <c r="Z23" s="70" t="s">
        <v>77</v>
      </c>
      <c r="AA23" s="70" t="s">
        <v>77</v>
      </c>
      <c r="AC23" s="70">
        <v>41</v>
      </c>
      <c r="AD23" s="70" t="s">
        <v>98</v>
      </c>
      <c r="AE23" s="86">
        <v>44320.48605324074</v>
      </c>
      <c r="AF23" s="70">
        <v>147</v>
      </c>
      <c r="AG23" s="70" t="s">
        <v>76</v>
      </c>
      <c r="AH23" s="70">
        <v>0</v>
      </c>
      <c r="AI23" s="70">
        <v>12.176</v>
      </c>
      <c r="AJ23" s="87">
        <v>2869</v>
      </c>
      <c r="AK23" s="70">
        <v>0.58199999999999996</v>
      </c>
      <c r="AL23" s="70" t="s">
        <v>77</v>
      </c>
      <c r="AM23" s="70" t="s">
        <v>77</v>
      </c>
      <c r="AN23" s="70" t="s">
        <v>77</v>
      </c>
      <c r="AO23" s="70" t="s">
        <v>77</v>
      </c>
      <c r="AQ23" s="70">
        <v>1</v>
      </c>
      <c r="AT23" s="88">
        <f t="shared" si="0"/>
        <v>14.377797124999999</v>
      </c>
      <c r="AU23" s="89">
        <f t="shared" si="1"/>
        <v>566.22593002403005</v>
      </c>
    </row>
    <row r="24" spans="1:50" s="70" customFormat="1">
      <c r="A24" s="70">
        <v>42</v>
      </c>
      <c r="B24" s="70" t="s">
        <v>99</v>
      </c>
      <c r="C24" s="86">
        <v>44320.507349537038</v>
      </c>
      <c r="D24" s="70">
        <v>158</v>
      </c>
      <c r="E24" s="70" t="s">
        <v>76</v>
      </c>
      <c r="F24" s="70">
        <v>0</v>
      </c>
      <c r="G24" s="70">
        <v>6.0389999999999997</v>
      </c>
      <c r="H24" s="87">
        <v>6110</v>
      </c>
      <c r="I24" s="70">
        <v>8.0000000000000002E-3</v>
      </c>
      <c r="J24" s="70" t="s">
        <v>77</v>
      </c>
      <c r="K24" s="70" t="s">
        <v>77</v>
      </c>
      <c r="L24" s="70" t="s">
        <v>77</v>
      </c>
      <c r="M24" s="70" t="s">
        <v>77</v>
      </c>
      <c r="O24" s="70">
        <v>42</v>
      </c>
      <c r="P24" s="70" t="s">
        <v>99</v>
      </c>
      <c r="Q24" s="86">
        <v>44320.507349537038</v>
      </c>
      <c r="R24" s="70">
        <v>158</v>
      </c>
      <c r="S24" s="70" t="s">
        <v>76</v>
      </c>
      <c r="T24" s="70">
        <v>0</v>
      </c>
      <c r="U24" s="70" t="s">
        <v>77</v>
      </c>
      <c r="V24" s="70" t="s">
        <v>77</v>
      </c>
      <c r="W24" s="70" t="s">
        <v>77</v>
      </c>
      <c r="X24" s="70" t="s">
        <v>77</v>
      </c>
      <c r="Y24" s="70" t="s">
        <v>77</v>
      </c>
      <c r="Z24" s="70" t="s">
        <v>77</v>
      </c>
      <c r="AA24" s="70" t="s">
        <v>77</v>
      </c>
      <c r="AC24" s="70">
        <v>42</v>
      </c>
      <c r="AD24" s="70" t="s">
        <v>99</v>
      </c>
      <c r="AE24" s="86">
        <v>44320.507349537038</v>
      </c>
      <c r="AF24" s="70">
        <v>158</v>
      </c>
      <c r="AG24" s="70" t="s">
        <v>76</v>
      </c>
      <c r="AH24" s="70">
        <v>0</v>
      </c>
      <c r="AI24" s="70">
        <v>12.173999999999999</v>
      </c>
      <c r="AJ24" s="87">
        <v>4415</v>
      </c>
      <c r="AK24" s="70">
        <v>0.89100000000000001</v>
      </c>
      <c r="AL24" s="70" t="s">
        <v>77</v>
      </c>
      <c r="AM24" s="70" t="s">
        <v>77</v>
      </c>
      <c r="AN24" s="70" t="s">
        <v>77</v>
      </c>
      <c r="AO24" s="70" t="s">
        <v>77</v>
      </c>
      <c r="AQ24" s="70">
        <v>1</v>
      </c>
      <c r="AT24" s="88">
        <f t="shared" si="0"/>
        <v>12.949857124999996</v>
      </c>
      <c r="AU24" s="89">
        <f t="shared" si="1"/>
        <v>852.14747303675006</v>
      </c>
    </row>
    <row r="25" spans="1:50" s="70" customFormat="1">
      <c r="A25" s="70">
        <v>43</v>
      </c>
      <c r="B25" s="70" t="s">
        <v>100</v>
      </c>
      <c r="C25" s="86">
        <v>44320.528657407405</v>
      </c>
      <c r="D25" s="70">
        <v>163</v>
      </c>
      <c r="E25" s="70" t="s">
        <v>76</v>
      </c>
      <c r="F25" s="70">
        <v>0</v>
      </c>
      <c r="G25" s="70">
        <v>6.0270000000000001</v>
      </c>
      <c r="H25" s="87">
        <v>26736</v>
      </c>
      <c r="I25" s="70">
        <v>5.0999999999999997E-2</v>
      </c>
      <c r="J25" s="70" t="s">
        <v>77</v>
      </c>
      <c r="K25" s="70" t="s">
        <v>77</v>
      </c>
      <c r="L25" s="70" t="s">
        <v>77</v>
      </c>
      <c r="M25" s="70" t="s">
        <v>77</v>
      </c>
      <c r="O25" s="70">
        <v>43</v>
      </c>
      <c r="P25" s="70" t="s">
        <v>100</v>
      </c>
      <c r="Q25" s="86">
        <v>44320.528657407405</v>
      </c>
      <c r="R25" s="70">
        <v>163</v>
      </c>
      <c r="S25" s="70" t="s">
        <v>76</v>
      </c>
      <c r="T25" s="70">
        <v>0</v>
      </c>
      <c r="U25" s="70" t="s">
        <v>77</v>
      </c>
      <c r="V25" s="70" t="s">
        <v>77</v>
      </c>
      <c r="W25" s="70" t="s">
        <v>77</v>
      </c>
      <c r="X25" s="70" t="s">
        <v>77</v>
      </c>
      <c r="Y25" s="70" t="s">
        <v>77</v>
      </c>
      <c r="Z25" s="70" t="s">
        <v>77</v>
      </c>
      <c r="AA25" s="70" t="s">
        <v>77</v>
      </c>
      <c r="AC25" s="70">
        <v>43</v>
      </c>
      <c r="AD25" s="70" t="s">
        <v>100</v>
      </c>
      <c r="AE25" s="86">
        <v>44320.528657407405</v>
      </c>
      <c r="AF25" s="70">
        <v>163</v>
      </c>
      <c r="AG25" s="70" t="s">
        <v>76</v>
      </c>
      <c r="AH25" s="70">
        <v>0</v>
      </c>
      <c r="AI25" s="70">
        <v>12.137</v>
      </c>
      <c r="AJ25" s="87">
        <v>42456</v>
      </c>
      <c r="AK25" s="70">
        <v>8.4390000000000001</v>
      </c>
      <c r="AL25" s="70" t="s">
        <v>77</v>
      </c>
      <c r="AM25" s="70" t="s">
        <v>77</v>
      </c>
      <c r="AN25" s="70" t="s">
        <v>77</v>
      </c>
      <c r="AO25" s="70" t="s">
        <v>77</v>
      </c>
      <c r="AQ25" s="70">
        <v>1</v>
      </c>
      <c r="AT25" s="88">
        <f t="shared" si="0"/>
        <v>83.864545061324804</v>
      </c>
      <c r="AU25" s="89">
        <f t="shared" si="1"/>
        <v>7793.0287257772807</v>
      </c>
    </row>
    <row r="26" spans="1:50" s="70" customFormat="1">
      <c r="A26" s="70">
        <v>44</v>
      </c>
      <c r="B26" s="70" t="s">
        <v>101</v>
      </c>
      <c r="C26" s="86">
        <v>44320.54996527778</v>
      </c>
      <c r="D26" s="70">
        <v>87</v>
      </c>
      <c r="E26" s="70" t="s">
        <v>76</v>
      </c>
      <c r="F26" s="70">
        <v>0</v>
      </c>
      <c r="G26" s="70">
        <v>6.0339999999999998</v>
      </c>
      <c r="H26" s="87">
        <v>2889</v>
      </c>
      <c r="I26" s="70">
        <v>1E-3</v>
      </c>
      <c r="J26" s="70" t="s">
        <v>77</v>
      </c>
      <c r="K26" s="70" t="s">
        <v>77</v>
      </c>
      <c r="L26" s="70" t="s">
        <v>77</v>
      </c>
      <c r="M26" s="70" t="s">
        <v>77</v>
      </c>
      <c r="O26" s="70">
        <v>44</v>
      </c>
      <c r="P26" s="70" t="s">
        <v>101</v>
      </c>
      <c r="Q26" s="86">
        <v>44320.54996527778</v>
      </c>
      <c r="R26" s="70">
        <v>87</v>
      </c>
      <c r="S26" s="70" t="s">
        <v>76</v>
      </c>
      <c r="T26" s="70">
        <v>0</v>
      </c>
      <c r="U26" s="70" t="s">
        <v>77</v>
      </c>
      <c r="V26" s="70" t="s">
        <v>77</v>
      </c>
      <c r="W26" s="70" t="s">
        <v>77</v>
      </c>
      <c r="X26" s="70" t="s">
        <v>77</v>
      </c>
      <c r="Y26" s="70" t="s">
        <v>77</v>
      </c>
      <c r="Z26" s="70" t="s">
        <v>77</v>
      </c>
      <c r="AA26" s="70" t="s">
        <v>77</v>
      </c>
      <c r="AC26" s="70">
        <v>44</v>
      </c>
      <c r="AD26" s="70" t="s">
        <v>101</v>
      </c>
      <c r="AE26" s="86">
        <v>44320.54996527778</v>
      </c>
      <c r="AF26" s="70">
        <v>87</v>
      </c>
      <c r="AG26" s="70" t="s">
        <v>76</v>
      </c>
      <c r="AH26" s="70">
        <v>0</v>
      </c>
      <c r="AI26" s="70">
        <v>12.147</v>
      </c>
      <c r="AJ26" s="87">
        <v>22373</v>
      </c>
      <c r="AK26" s="70">
        <v>4.4660000000000002</v>
      </c>
      <c r="AL26" s="70" t="s">
        <v>77</v>
      </c>
      <c r="AM26" s="70" t="s">
        <v>77</v>
      </c>
      <c r="AN26" s="70" t="s">
        <v>77</v>
      </c>
      <c r="AO26" s="70" t="s">
        <v>77</v>
      </c>
      <c r="AQ26" s="70">
        <v>1</v>
      </c>
      <c r="AT26" s="88">
        <f t="shared" si="0"/>
        <v>3.6211043212499989</v>
      </c>
      <c r="AU26" s="89">
        <f t="shared" si="1"/>
        <v>4151.3646056326697</v>
      </c>
    </row>
    <row r="27" spans="1:50" s="70" customFormat="1">
      <c r="A27" s="70">
        <v>45</v>
      </c>
      <c r="B27" s="70" t="s">
        <v>102</v>
      </c>
      <c r="C27" s="86">
        <v>44320.571273148147</v>
      </c>
      <c r="D27" s="70">
        <v>7</v>
      </c>
      <c r="E27" s="70" t="s">
        <v>76</v>
      </c>
      <c r="F27" s="70">
        <v>0</v>
      </c>
      <c r="G27" s="70">
        <v>6.0410000000000004</v>
      </c>
      <c r="H27" s="87">
        <v>6937</v>
      </c>
      <c r="I27" s="70">
        <v>0.01</v>
      </c>
      <c r="J27" s="70" t="s">
        <v>77</v>
      </c>
      <c r="K27" s="70" t="s">
        <v>77</v>
      </c>
      <c r="L27" s="70" t="s">
        <v>77</v>
      </c>
      <c r="M27" s="70" t="s">
        <v>77</v>
      </c>
      <c r="O27" s="70">
        <v>45</v>
      </c>
      <c r="P27" s="70" t="s">
        <v>102</v>
      </c>
      <c r="Q27" s="86">
        <v>44320.571273148147</v>
      </c>
      <c r="R27" s="70">
        <v>7</v>
      </c>
      <c r="S27" s="70" t="s">
        <v>76</v>
      </c>
      <c r="T27" s="70">
        <v>0</v>
      </c>
      <c r="U27" s="70" t="s">
        <v>77</v>
      </c>
      <c r="V27" s="70" t="s">
        <v>77</v>
      </c>
      <c r="W27" s="70" t="s">
        <v>77</v>
      </c>
      <c r="X27" s="70" t="s">
        <v>77</v>
      </c>
      <c r="Y27" s="70" t="s">
        <v>77</v>
      </c>
      <c r="Z27" s="70" t="s">
        <v>77</v>
      </c>
      <c r="AA27" s="70" t="s">
        <v>77</v>
      </c>
      <c r="AC27" s="70">
        <v>45</v>
      </c>
      <c r="AD27" s="70" t="s">
        <v>102</v>
      </c>
      <c r="AE27" s="86">
        <v>44320.571273148147</v>
      </c>
      <c r="AF27" s="70">
        <v>7</v>
      </c>
      <c r="AG27" s="70" t="s">
        <v>76</v>
      </c>
      <c r="AH27" s="70">
        <v>0</v>
      </c>
      <c r="AI27" s="70">
        <v>12.188000000000001</v>
      </c>
      <c r="AJ27" s="87">
        <v>4204</v>
      </c>
      <c r="AK27" s="70">
        <v>0.84899999999999998</v>
      </c>
      <c r="AL27" s="70" t="s">
        <v>77</v>
      </c>
      <c r="AM27" s="70" t="s">
        <v>77</v>
      </c>
      <c r="AN27" s="70" t="s">
        <v>77</v>
      </c>
      <c r="AO27" s="70" t="s">
        <v>77</v>
      </c>
      <c r="AQ27" s="70">
        <v>1</v>
      </c>
      <c r="AT27" s="88">
        <f t="shared" si="0"/>
        <v>15.416176841250001</v>
      </c>
      <c r="AU27" s="89">
        <f t="shared" si="1"/>
        <v>813.14222712368007</v>
      </c>
    </row>
    <row r="28" spans="1:50" s="70" customFormat="1">
      <c r="A28" s="70">
        <v>46</v>
      </c>
      <c r="B28" s="70" t="s">
        <v>103</v>
      </c>
      <c r="C28" s="86">
        <v>44320.592592592591</v>
      </c>
      <c r="D28" s="70">
        <v>17</v>
      </c>
      <c r="E28" s="70" t="s">
        <v>76</v>
      </c>
      <c r="F28" s="70">
        <v>0</v>
      </c>
      <c r="G28" s="70">
        <v>6.0750000000000002</v>
      </c>
      <c r="H28" s="87">
        <v>3522</v>
      </c>
      <c r="I28" s="70">
        <v>3.0000000000000001E-3</v>
      </c>
      <c r="J28" s="70" t="s">
        <v>77</v>
      </c>
      <c r="K28" s="70" t="s">
        <v>77</v>
      </c>
      <c r="L28" s="70" t="s">
        <v>77</v>
      </c>
      <c r="M28" s="70" t="s">
        <v>77</v>
      </c>
      <c r="O28" s="70">
        <v>46</v>
      </c>
      <c r="P28" s="70" t="s">
        <v>103</v>
      </c>
      <c r="Q28" s="86">
        <v>44320.592592592591</v>
      </c>
      <c r="R28" s="70">
        <v>17</v>
      </c>
      <c r="S28" s="70" t="s">
        <v>76</v>
      </c>
      <c r="T28" s="70">
        <v>0</v>
      </c>
      <c r="U28" s="70" t="s">
        <v>77</v>
      </c>
      <c r="V28" s="70" t="s">
        <v>77</v>
      </c>
      <c r="W28" s="70" t="s">
        <v>77</v>
      </c>
      <c r="X28" s="70" t="s">
        <v>77</v>
      </c>
      <c r="Y28" s="70" t="s">
        <v>77</v>
      </c>
      <c r="Z28" s="70" t="s">
        <v>77</v>
      </c>
      <c r="AA28" s="70" t="s">
        <v>77</v>
      </c>
      <c r="AC28" s="70">
        <v>46</v>
      </c>
      <c r="AD28" s="70" t="s">
        <v>103</v>
      </c>
      <c r="AE28" s="86">
        <v>44320.592592592591</v>
      </c>
      <c r="AF28" s="70">
        <v>17</v>
      </c>
      <c r="AG28" s="70" t="s">
        <v>76</v>
      </c>
      <c r="AH28" s="70">
        <v>0</v>
      </c>
      <c r="AI28" s="70">
        <v>12.148</v>
      </c>
      <c r="AJ28" s="87">
        <v>29670</v>
      </c>
      <c r="AK28" s="70">
        <v>5.9119999999999999</v>
      </c>
      <c r="AL28" s="70" t="s">
        <v>77</v>
      </c>
      <c r="AM28" s="70" t="s">
        <v>77</v>
      </c>
      <c r="AN28" s="70" t="s">
        <v>77</v>
      </c>
      <c r="AO28" s="70" t="s">
        <v>77</v>
      </c>
      <c r="AQ28" s="70">
        <v>1</v>
      </c>
      <c r="AT28" s="88">
        <f t="shared" si="0"/>
        <v>5.4196052849999994</v>
      </c>
      <c r="AU28" s="89">
        <f t="shared" si="1"/>
        <v>5480.3910103469998</v>
      </c>
    </row>
    <row r="29" spans="1:50" s="70" customFormat="1">
      <c r="A29" s="70">
        <v>47</v>
      </c>
      <c r="B29" s="70" t="s">
        <v>104</v>
      </c>
      <c r="C29" s="86">
        <v>44320.613912037035</v>
      </c>
      <c r="D29" s="70">
        <v>33</v>
      </c>
      <c r="E29" s="70" t="s">
        <v>76</v>
      </c>
      <c r="F29" s="70">
        <v>0</v>
      </c>
      <c r="G29" s="70">
        <v>6.0359999999999996</v>
      </c>
      <c r="H29" s="87">
        <v>3114</v>
      </c>
      <c r="I29" s="70">
        <v>2E-3</v>
      </c>
      <c r="J29" s="70" t="s">
        <v>77</v>
      </c>
      <c r="K29" s="70" t="s">
        <v>77</v>
      </c>
      <c r="L29" s="70" t="s">
        <v>77</v>
      </c>
      <c r="M29" s="70" t="s">
        <v>77</v>
      </c>
      <c r="O29" s="70">
        <v>47</v>
      </c>
      <c r="P29" s="70" t="s">
        <v>104</v>
      </c>
      <c r="Q29" s="86">
        <v>44320.613912037035</v>
      </c>
      <c r="R29" s="70">
        <v>33</v>
      </c>
      <c r="S29" s="70" t="s">
        <v>76</v>
      </c>
      <c r="T29" s="70">
        <v>0</v>
      </c>
      <c r="U29" s="70" t="s">
        <v>77</v>
      </c>
      <c r="V29" s="70" t="s">
        <v>77</v>
      </c>
      <c r="W29" s="70" t="s">
        <v>77</v>
      </c>
      <c r="X29" s="70" t="s">
        <v>77</v>
      </c>
      <c r="Y29" s="70" t="s">
        <v>77</v>
      </c>
      <c r="Z29" s="70" t="s">
        <v>77</v>
      </c>
      <c r="AA29" s="70" t="s">
        <v>77</v>
      </c>
      <c r="AC29" s="70">
        <v>47</v>
      </c>
      <c r="AD29" s="70" t="s">
        <v>104</v>
      </c>
      <c r="AE29" s="86">
        <v>44320.613912037035</v>
      </c>
      <c r="AF29" s="70">
        <v>33</v>
      </c>
      <c r="AG29" s="70" t="s">
        <v>76</v>
      </c>
      <c r="AH29" s="70">
        <v>0</v>
      </c>
      <c r="AI29" s="70">
        <v>12.16</v>
      </c>
      <c r="AJ29" s="87">
        <v>24839</v>
      </c>
      <c r="AK29" s="70">
        <v>4.9550000000000001</v>
      </c>
      <c r="AL29" s="70" t="s">
        <v>77</v>
      </c>
      <c r="AM29" s="70" t="s">
        <v>77</v>
      </c>
      <c r="AN29" s="70" t="s">
        <v>77</v>
      </c>
      <c r="AO29" s="70" t="s">
        <v>77</v>
      </c>
      <c r="AQ29" s="70">
        <v>1</v>
      </c>
      <c r="AT29" s="88">
        <f t="shared" si="0"/>
        <v>4.2584311649999993</v>
      </c>
      <c r="AU29" s="89">
        <f t="shared" si="1"/>
        <v>4601.2530214388298</v>
      </c>
    </row>
    <row r="30" spans="1:50" s="70" customFormat="1">
      <c r="A30" s="70">
        <v>48</v>
      </c>
      <c r="B30" s="70" t="s">
        <v>105</v>
      </c>
      <c r="C30" s="86">
        <v>44320.635208333333</v>
      </c>
      <c r="D30" s="70">
        <v>175</v>
      </c>
      <c r="E30" s="70" t="s">
        <v>76</v>
      </c>
      <c r="F30" s="70">
        <v>0</v>
      </c>
      <c r="G30" s="70">
        <v>6.0739999999999998</v>
      </c>
      <c r="H30" s="87">
        <v>3256</v>
      </c>
      <c r="I30" s="70">
        <v>2E-3</v>
      </c>
      <c r="J30" s="70" t="s">
        <v>77</v>
      </c>
      <c r="K30" s="70" t="s">
        <v>77</v>
      </c>
      <c r="L30" s="70" t="s">
        <v>77</v>
      </c>
      <c r="M30" s="70" t="s">
        <v>77</v>
      </c>
      <c r="O30" s="70">
        <v>48</v>
      </c>
      <c r="P30" s="70" t="s">
        <v>105</v>
      </c>
      <c r="Q30" s="86">
        <v>44320.635208333333</v>
      </c>
      <c r="R30" s="70">
        <v>175</v>
      </c>
      <c r="S30" s="70" t="s">
        <v>76</v>
      </c>
      <c r="T30" s="70">
        <v>0</v>
      </c>
      <c r="U30" s="70" t="s">
        <v>77</v>
      </c>
      <c r="V30" s="70" t="s">
        <v>77</v>
      </c>
      <c r="W30" s="70" t="s">
        <v>77</v>
      </c>
      <c r="X30" s="70" t="s">
        <v>77</v>
      </c>
      <c r="Y30" s="70" t="s">
        <v>77</v>
      </c>
      <c r="Z30" s="70" t="s">
        <v>77</v>
      </c>
      <c r="AA30" s="70" t="s">
        <v>77</v>
      </c>
      <c r="AC30" s="70">
        <v>48</v>
      </c>
      <c r="AD30" s="70" t="s">
        <v>105</v>
      </c>
      <c r="AE30" s="86">
        <v>44320.635208333333</v>
      </c>
      <c r="AF30" s="70">
        <v>175</v>
      </c>
      <c r="AG30" s="70" t="s">
        <v>76</v>
      </c>
      <c r="AH30" s="70">
        <v>0</v>
      </c>
      <c r="AI30" s="70">
        <v>12.147</v>
      </c>
      <c r="AJ30" s="87">
        <v>30763</v>
      </c>
      <c r="AK30" s="70">
        <v>6.1289999999999996</v>
      </c>
      <c r="AL30" s="70" t="s">
        <v>77</v>
      </c>
      <c r="AM30" s="70" t="s">
        <v>77</v>
      </c>
      <c r="AN30" s="70" t="s">
        <v>77</v>
      </c>
      <c r="AO30" s="70" t="s">
        <v>77</v>
      </c>
      <c r="AQ30" s="70">
        <v>1</v>
      </c>
      <c r="AT30" s="88">
        <f t="shared" si="0"/>
        <v>4.6617626399999992</v>
      </c>
      <c r="AU30" s="89">
        <f t="shared" si="1"/>
        <v>5678.8870466518702</v>
      </c>
    </row>
    <row r="31" spans="1:50" s="70" customFormat="1">
      <c r="A31" s="70">
        <v>49</v>
      </c>
      <c r="B31" s="70" t="s">
        <v>106</v>
      </c>
      <c r="C31" s="86">
        <v>44320.656493055554</v>
      </c>
      <c r="D31" s="70">
        <v>69</v>
      </c>
      <c r="E31" s="70" t="s">
        <v>76</v>
      </c>
      <c r="F31" s="70">
        <v>0</v>
      </c>
      <c r="G31" s="70">
        <v>6.0419999999999998</v>
      </c>
      <c r="H31" s="87">
        <v>7935</v>
      </c>
      <c r="I31" s="70">
        <v>1.2E-2</v>
      </c>
      <c r="J31" s="70" t="s">
        <v>77</v>
      </c>
      <c r="K31" s="70" t="s">
        <v>77</v>
      </c>
      <c r="L31" s="70" t="s">
        <v>77</v>
      </c>
      <c r="M31" s="70" t="s">
        <v>77</v>
      </c>
      <c r="O31" s="70">
        <v>49</v>
      </c>
      <c r="P31" s="70" t="s">
        <v>106</v>
      </c>
      <c r="Q31" s="86">
        <v>44320.656493055554</v>
      </c>
      <c r="R31" s="70">
        <v>69</v>
      </c>
      <c r="S31" s="70" t="s">
        <v>76</v>
      </c>
      <c r="T31" s="70">
        <v>0</v>
      </c>
      <c r="U31" s="70" t="s">
        <v>77</v>
      </c>
      <c r="V31" s="70" t="s">
        <v>77</v>
      </c>
      <c r="W31" s="70" t="s">
        <v>77</v>
      </c>
      <c r="X31" s="70" t="s">
        <v>77</v>
      </c>
      <c r="Y31" s="70" t="s">
        <v>77</v>
      </c>
      <c r="Z31" s="70" t="s">
        <v>77</v>
      </c>
      <c r="AA31" s="70" t="s">
        <v>77</v>
      </c>
      <c r="AC31" s="70">
        <v>49</v>
      </c>
      <c r="AD31" s="70" t="s">
        <v>106</v>
      </c>
      <c r="AE31" s="86">
        <v>44320.656493055554</v>
      </c>
      <c r="AF31" s="70">
        <v>69</v>
      </c>
      <c r="AG31" s="70" t="s">
        <v>76</v>
      </c>
      <c r="AH31" s="70">
        <v>0</v>
      </c>
      <c r="AI31" s="70">
        <v>12.179</v>
      </c>
      <c r="AJ31" s="87">
        <v>3489</v>
      </c>
      <c r="AK31" s="70">
        <v>0.70599999999999996</v>
      </c>
      <c r="AL31" s="70" t="s">
        <v>77</v>
      </c>
      <c r="AM31" s="70" t="s">
        <v>77</v>
      </c>
      <c r="AN31" s="70" t="s">
        <v>77</v>
      </c>
      <c r="AO31" s="70" t="s">
        <v>77</v>
      </c>
      <c r="AQ31" s="70">
        <v>1</v>
      </c>
      <c r="AT31" s="88">
        <f t="shared" si="0"/>
        <v>18.431164781249997</v>
      </c>
      <c r="AU31" s="89">
        <f t="shared" si="1"/>
        <v>680.92649319483007</v>
      </c>
    </row>
    <row r="32" spans="1:50" s="70" customFormat="1">
      <c r="A32" s="70">
        <v>50</v>
      </c>
      <c r="B32" s="70" t="s">
        <v>107</v>
      </c>
      <c r="C32" s="86">
        <v>44320.677789351852</v>
      </c>
      <c r="D32" s="70">
        <v>201</v>
      </c>
      <c r="E32" s="70" t="s">
        <v>76</v>
      </c>
      <c r="F32" s="70">
        <v>0</v>
      </c>
      <c r="G32" s="70">
        <v>6.0090000000000003</v>
      </c>
      <c r="H32" s="87">
        <v>22725</v>
      </c>
      <c r="I32" s="70">
        <v>4.2999999999999997E-2</v>
      </c>
      <c r="J32" s="70" t="s">
        <v>77</v>
      </c>
      <c r="K32" s="70" t="s">
        <v>77</v>
      </c>
      <c r="L32" s="70" t="s">
        <v>77</v>
      </c>
      <c r="M32" s="70" t="s">
        <v>77</v>
      </c>
      <c r="O32" s="70">
        <v>50</v>
      </c>
      <c r="P32" s="70" t="s">
        <v>107</v>
      </c>
      <c r="Q32" s="86">
        <v>44320.677789351852</v>
      </c>
      <c r="R32" s="70">
        <v>201</v>
      </c>
      <c r="S32" s="70" t="s">
        <v>76</v>
      </c>
      <c r="T32" s="70">
        <v>0</v>
      </c>
      <c r="U32" s="70" t="s">
        <v>77</v>
      </c>
      <c r="V32" s="70" t="s">
        <v>77</v>
      </c>
      <c r="W32" s="70" t="s">
        <v>77</v>
      </c>
      <c r="X32" s="70" t="s">
        <v>77</v>
      </c>
      <c r="Y32" s="70" t="s">
        <v>77</v>
      </c>
      <c r="Z32" s="70" t="s">
        <v>77</v>
      </c>
      <c r="AA32" s="70" t="s">
        <v>77</v>
      </c>
      <c r="AC32" s="70">
        <v>50</v>
      </c>
      <c r="AD32" s="70" t="s">
        <v>107</v>
      </c>
      <c r="AE32" s="86">
        <v>44320.677789351852</v>
      </c>
      <c r="AF32" s="70">
        <v>201</v>
      </c>
      <c r="AG32" s="70" t="s">
        <v>76</v>
      </c>
      <c r="AH32" s="70">
        <v>0</v>
      </c>
      <c r="AI32" s="70">
        <v>12.121</v>
      </c>
      <c r="AJ32" s="87">
        <v>44750</v>
      </c>
      <c r="AK32" s="70">
        <v>8.891</v>
      </c>
      <c r="AL32" s="70" t="s">
        <v>77</v>
      </c>
      <c r="AM32" s="70" t="s">
        <v>77</v>
      </c>
      <c r="AN32" s="70" t="s">
        <v>77</v>
      </c>
      <c r="AO32" s="70" t="s">
        <v>77</v>
      </c>
      <c r="AQ32" s="70">
        <v>1</v>
      </c>
      <c r="AT32" s="88">
        <f t="shared" si="0"/>
        <v>71.427918404875015</v>
      </c>
      <c r="AU32" s="89">
        <f t="shared" si="1"/>
        <v>8205.779151875</v>
      </c>
    </row>
    <row r="33" spans="1:50" s="70" customFormat="1">
      <c r="A33" s="90">
        <v>36562</v>
      </c>
      <c r="B33" s="70" t="s">
        <v>108</v>
      </c>
      <c r="C33" s="86">
        <v>44292.535810185182</v>
      </c>
      <c r="D33" s="70" t="s">
        <v>75</v>
      </c>
      <c r="E33" s="70" t="s">
        <v>76</v>
      </c>
      <c r="F33" s="70">
        <v>0</v>
      </c>
      <c r="G33" s="70">
        <v>6.0960000000000001</v>
      </c>
      <c r="H33" s="87">
        <v>1813</v>
      </c>
      <c r="I33" s="70">
        <v>1E-3</v>
      </c>
      <c r="J33" s="70" t="s">
        <v>77</v>
      </c>
      <c r="K33" s="70" t="s">
        <v>77</v>
      </c>
      <c r="L33" s="70" t="s">
        <v>77</v>
      </c>
      <c r="M33" s="70" t="s">
        <v>77</v>
      </c>
      <c r="O33" s="70">
        <v>37</v>
      </c>
      <c r="P33" s="70" t="s">
        <v>108</v>
      </c>
      <c r="Q33" s="86">
        <v>44292.535810185182</v>
      </c>
      <c r="R33" s="70" t="s">
        <v>75</v>
      </c>
      <c r="S33" s="70" t="s">
        <v>76</v>
      </c>
      <c r="T33" s="70">
        <v>0</v>
      </c>
      <c r="U33" s="70" t="s">
        <v>77</v>
      </c>
      <c r="V33" s="87" t="s">
        <v>77</v>
      </c>
      <c r="W33" s="70" t="s">
        <v>77</v>
      </c>
      <c r="X33" s="70" t="s">
        <v>77</v>
      </c>
      <c r="Y33" s="70" t="s">
        <v>77</v>
      </c>
      <c r="Z33" s="70" t="s">
        <v>77</v>
      </c>
      <c r="AA33" s="70" t="s">
        <v>77</v>
      </c>
      <c r="AC33" s="70">
        <v>37</v>
      </c>
      <c r="AD33" s="70" t="s">
        <v>108</v>
      </c>
      <c r="AE33" s="86">
        <v>44292.535810185182</v>
      </c>
      <c r="AF33" s="70" t="s">
        <v>75</v>
      </c>
      <c r="AG33" s="70" t="s">
        <v>76</v>
      </c>
      <c r="AH33" s="70">
        <v>0</v>
      </c>
      <c r="AI33" s="70">
        <v>12.263</v>
      </c>
      <c r="AJ33" s="87">
        <v>2411</v>
      </c>
      <c r="AK33" s="70">
        <v>0.503</v>
      </c>
      <c r="AL33" s="70" t="s">
        <v>77</v>
      </c>
      <c r="AM33" s="70" t="s">
        <v>77</v>
      </c>
      <c r="AN33" s="70" t="s">
        <v>77</v>
      </c>
      <c r="AO33" s="70" t="s">
        <v>77</v>
      </c>
      <c r="AQ33" s="70">
        <v>1</v>
      </c>
      <c r="AT33" s="88">
        <f t="shared" si="0"/>
        <v>0.60301309124999936</v>
      </c>
      <c r="AU33" s="89">
        <f t="shared" si="1"/>
        <v>481.46452294882999</v>
      </c>
      <c r="AW33" s="88">
        <f>IF(H33&lt;10000,((-0.00000005795*H33^2)+(0.003823*H33)+(-6.715)),(IF(H33&lt;700000,((-0.0000000001209*H33^2)+(0.002635*H33)+(-0.4111)), ((-0.00000002007*V33^2)+(0.2564*V33)+(286.1)))))</f>
        <v>2.5619146449999519E-2</v>
      </c>
      <c r="AX33" s="89">
        <f>(-0.00000001626*AJ33^2)+(0.1912*AJ33)+(-3.858)</f>
        <v>457.03068190454002</v>
      </c>
    </row>
    <row r="34" spans="1:50" s="70" customFormat="1">
      <c r="A34" s="90">
        <v>36563</v>
      </c>
      <c r="B34" s="70" t="s">
        <v>109</v>
      </c>
      <c r="C34" s="86">
        <v>44292.557071759256</v>
      </c>
      <c r="D34" s="70" t="s">
        <v>79</v>
      </c>
      <c r="E34" s="70" t="s">
        <v>76</v>
      </c>
      <c r="F34" s="70">
        <v>0</v>
      </c>
      <c r="G34" s="70">
        <v>6.0359999999999996</v>
      </c>
      <c r="H34" s="87">
        <v>933706</v>
      </c>
      <c r="I34" s="70">
        <v>1.39</v>
      </c>
      <c r="J34" s="70" t="s">
        <v>77</v>
      </c>
      <c r="K34" s="70" t="s">
        <v>77</v>
      </c>
      <c r="L34" s="70" t="s">
        <v>77</v>
      </c>
      <c r="M34" s="70" t="s">
        <v>77</v>
      </c>
      <c r="O34" s="70">
        <v>38</v>
      </c>
      <c r="P34" s="70" t="s">
        <v>109</v>
      </c>
      <c r="Q34" s="86">
        <v>44292.557071759256</v>
      </c>
      <c r="R34" s="70" t="s">
        <v>79</v>
      </c>
      <c r="S34" s="70" t="s">
        <v>76</v>
      </c>
      <c r="T34" s="70">
        <v>0</v>
      </c>
      <c r="U34" s="70">
        <v>5.9870000000000001</v>
      </c>
      <c r="V34" s="87">
        <v>7415</v>
      </c>
      <c r="W34" s="70">
        <v>1.96</v>
      </c>
      <c r="X34" s="70" t="s">
        <v>77</v>
      </c>
      <c r="Y34" s="70" t="s">
        <v>77</v>
      </c>
      <c r="Z34" s="70" t="s">
        <v>77</v>
      </c>
      <c r="AA34" s="70" t="s">
        <v>77</v>
      </c>
      <c r="AC34" s="70">
        <v>38</v>
      </c>
      <c r="AD34" s="70" t="s">
        <v>109</v>
      </c>
      <c r="AE34" s="86">
        <v>44292.557071759256</v>
      </c>
      <c r="AF34" s="70" t="s">
        <v>79</v>
      </c>
      <c r="AG34" s="70" t="s">
        <v>76</v>
      </c>
      <c r="AH34" s="70">
        <v>0</v>
      </c>
      <c r="AI34" s="70">
        <v>12.234</v>
      </c>
      <c r="AJ34" s="87">
        <v>11015</v>
      </c>
      <c r="AK34" s="70">
        <v>1.6719999999999999</v>
      </c>
      <c r="AL34" s="70" t="s">
        <v>77</v>
      </c>
      <c r="AM34" s="70" t="s">
        <v>77</v>
      </c>
      <c r="AN34" s="70" t="s">
        <v>77</v>
      </c>
      <c r="AO34" s="70" t="s">
        <v>77</v>
      </c>
      <c r="AQ34" s="70">
        <v>1</v>
      </c>
      <c r="AT34" s="88">
        <f t="shared" si="0"/>
        <v>1967.7891166091251</v>
      </c>
      <c r="AU34" s="89">
        <f t="shared" si="1"/>
        <v>2069.3951017767499</v>
      </c>
      <c r="AW34" s="8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89">
        <f t="shared" ref="AX34:AX59" si="5">(-0.00000001626*AJ34^2)+(0.1912*AJ34)+(-3.858)</f>
        <v>2100.2371705414998</v>
      </c>
    </row>
    <row r="35" spans="1:50" s="70" customFormat="1">
      <c r="A35" s="90">
        <v>36564</v>
      </c>
      <c r="B35" s="70" t="s">
        <v>110</v>
      </c>
      <c r="C35" s="86">
        <v>44292.578379629631</v>
      </c>
      <c r="D35" s="70">
        <v>197</v>
      </c>
      <c r="E35" s="70" t="s">
        <v>76</v>
      </c>
      <c r="F35" s="70">
        <v>0</v>
      </c>
      <c r="G35" s="70">
        <v>6.0289999999999999</v>
      </c>
      <c r="H35" s="87">
        <v>14140</v>
      </c>
      <c r="I35" s="70">
        <v>1.9E-2</v>
      </c>
      <c r="J35" s="70" t="s">
        <v>77</v>
      </c>
      <c r="K35" s="70" t="s">
        <v>77</v>
      </c>
      <c r="L35" s="70" t="s">
        <v>77</v>
      </c>
      <c r="M35" s="70" t="s">
        <v>77</v>
      </c>
      <c r="O35" s="70">
        <v>39</v>
      </c>
      <c r="P35" s="70" t="s">
        <v>110</v>
      </c>
      <c r="Q35" s="86">
        <v>44292.578379629631</v>
      </c>
      <c r="R35" s="70">
        <v>197</v>
      </c>
      <c r="S35" s="70" t="s">
        <v>76</v>
      </c>
      <c r="T35" s="70">
        <v>0</v>
      </c>
      <c r="U35" s="70" t="s">
        <v>77</v>
      </c>
      <c r="V35" s="87" t="s">
        <v>77</v>
      </c>
      <c r="W35" s="70" t="s">
        <v>77</v>
      </c>
      <c r="X35" s="70" t="s">
        <v>77</v>
      </c>
      <c r="Y35" s="70" t="s">
        <v>77</v>
      </c>
      <c r="Z35" s="70" t="s">
        <v>77</v>
      </c>
      <c r="AA35" s="70" t="s">
        <v>77</v>
      </c>
      <c r="AC35" s="70">
        <v>39</v>
      </c>
      <c r="AD35" s="70" t="s">
        <v>110</v>
      </c>
      <c r="AE35" s="86">
        <v>44292.578379629631</v>
      </c>
      <c r="AF35" s="70">
        <v>197</v>
      </c>
      <c r="AG35" s="70" t="s">
        <v>76</v>
      </c>
      <c r="AH35" s="70">
        <v>0</v>
      </c>
      <c r="AI35" s="70">
        <v>12.183</v>
      </c>
      <c r="AJ35" s="87">
        <v>4647</v>
      </c>
      <c r="AK35" s="70">
        <v>0.80700000000000005</v>
      </c>
      <c r="AL35" s="70" t="s">
        <v>77</v>
      </c>
      <c r="AM35" s="70" t="s">
        <v>77</v>
      </c>
      <c r="AN35" s="70" t="s">
        <v>77</v>
      </c>
      <c r="AO35" s="70" t="s">
        <v>77</v>
      </c>
      <c r="AQ35" s="70">
        <v>1</v>
      </c>
      <c r="AT35" s="88">
        <f t="shared" si="0"/>
        <v>38.126416499999998</v>
      </c>
      <c r="AU35" s="89">
        <f t="shared" si="1"/>
        <v>895.02830639307001</v>
      </c>
      <c r="AW35" s="88">
        <f t="shared" si="4"/>
        <v>36.823627302360009</v>
      </c>
      <c r="AX35" s="89">
        <f t="shared" si="5"/>
        <v>884.29727165766008</v>
      </c>
    </row>
    <row r="36" spans="1:50" s="70" customFormat="1">
      <c r="A36" s="90">
        <v>36565</v>
      </c>
      <c r="B36" s="70" t="s">
        <v>111</v>
      </c>
      <c r="C36" s="86">
        <v>44292.599664351852</v>
      </c>
      <c r="D36" s="70">
        <v>14</v>
      </c>
      <c r="E36" s="70" t="s">
        <v>76</v>
      </c>
      <c r="F36" s="70">
        <v>0</v>
      </c>
      <c r="G36" s="70">
        <v>6.0469999999999997</v>
      </c>
      <c r="H36" s="87">
        <v>11821</v>
      </c>
      <c r="I36" s="70">
        <v>1.6E-2</v>
      </c>
      <c r="J36" s="70" t="s">
        <v>77</v>
      </c>
      <c r="K36" s="70" t="s">
        <v>77</v>
      </c>
      <c r="L36" s="70" t="s">
        <v>77</v>
      </c>
      <c r="M36" s="70" t="s">
        <v>77</v>
      </c>
      <c r="O36" s="70">
        <v>40</v>
      </c>
      <c r="P36" s="70" t="s">
        <v>111</v>
      </c>
      <c r="Q36" s="86">
        <v>44292.599664351852</v>
      </c>
      <c r="R36" s="70">
        <v>14</v>
      </c>
      <c r="S36" s="70" t="s">
        <v>76</v>
      </c>
      <c r="T36" s="70">
        <v>0</v>
      </c>
      <c r="U36" s="70" t="s">
        <v>77</v>
      </c>
      <c r="V36" s="70" t="s">
        <v>77</v>
      </c>
      <c r="W36" s="70" t="s">
        <v>77</v>
      </c>
      <c r="X36" s="70" t="s">
        <v>77</v>
      </c>
      <c r="Y36" s="70" t="s">
        <v>77</v>
      </c>
      <c r="Z36" s="70" t="s">
        <v>77</v>
      </c>
      <c r="AA36" s="70" t="s">
        <v>77</v>
      </c>
      <c r="AC36" s="70">
        <v>40</v>
      </c>
      <c r="AD36" s="70" t="s">
        <v>111</v>
      </c>
      <c r="AE36" s="86">
        <v>44292.599664351852</v>
      </c>
      <c r="AF36" s="70">
        <v>14</v>
      </c>
      <c r="AG36" s="70" t="s">
        <v>76</v>
      </c>
      <c r="AH36" s="70">
        <v>0</v>
      </c>
      <c r="AI36" s="70">
        <v>12.207000000000001</v>
      </c>
      <c r="AJ36" s="87">
        <v>4610</v>
      </c>
      <c r="AK36" s="70">
        <v>0.80200000000000005</v>
      </c>
      <c r="AL36" s="70" t="s">
        <v>77</v>
      </c>
      <c r="AM36" s="70" t="s">
        <v>77</v>
      </c>
      <c r="AN36" s="70" t="s">
        <v>77</v>
      </c>
      <c r="AO36" s="70" t="s">
        <v>77</v>
      </c>
      <c r="AQ36" s="70">
        <v>1</v>
      </c>
      <c r="AT36" s="88">
        <f t="shared" si="0"/>
        <v>30.574195871249998</v>
      </c>
      <c r="AU36" s="89">
        <f t="shared" si="1"/>
        <v>888.19000568300009</v>
      </c>
      <c r="AW36" s="88">
        <f t="shared" si="4"/>
        <v>30.720340912643103</v>
      </c>
      <c r="AX36" s="89">
        <f t="shared" si="5"/>
        <v>877.22844085400004</v>
      </c>
    </row>
    <row r="37" spans="1:50" s="70" customFormat="1">
      <c r="A37" s="90">
        <v>36566</v>
      </c>
      <c r="B37" s="70" t="s">
        <v>112</v>
      </c>
      <c r="C37" s="86">
        <v>44292.620983796296</v>
      </c>
      <c r="D37" s="70">
        <v>74</v>
      </c>
      <c r="E37" s="70" t="s">
        <v>76</v>
      </c>
      <c r="F37" s="70">
        <v>0</v>
      </c>
      <c r="G37" s="70">
        <v>6.0309999999999997</v>
      </c>
      <c r="H37" s="87">
        <v>13953</v>
      </c>
      <c r="I37" s="70">
        <v>1.9E-2</v>
      </c>
      <c r="J37" s="70" t="s">
        <v>77</v>
      </c>
      <c r="K37" s="70" t="s">
        <v>77</v>
      </c>
      <c r="L37" s="70" t="s">
        <v>77</v>
      </c>
      <c r="M37" s="70" t="s">
        <v>77</v>
      </c>
      <c r="O37" s="70">
        <v>41</v>
      </c>
      <c r="P37" s="70" t="s">
        <v>112</v>
      </c>
      <c r="Q37" s="86">
        <v>44292.620983796296</v>
      </c>
      <c r="R37" s="70">
        <v>74</v>
      </c>
      <c r="S37" s="70" t="s">
        <v>76</v>
      </c>
      <c r="T37" s="70">
        <v>0</v>
      </c>
      <c r="U37" s="70" t="s">
        <v>77</v>
      </c>
      <c r="V37" s="87" t="s">
        <v>77</v>
      </c>
      <c r="W37" s="70" t="s">
        <v>77</v>
      </c>
      <c r="X37" s="70" t="s">
        <v>77</v>
      </c>
      <c r="Y37" s="70" t="s">
        <v>77</v>
      </c>
      <c r="Z37" s="70" t="s">
        <v>77</v>
      </c>
      <c r="AA37" s="70" t="s">
        <v>77</v>
      </c>
      <c r="AC37" s="70">
        <v>41</v>
      </c>
      <c r="AD37" s="70" t="s">
        <v>112</v>
      </c>
      <c r="AE37" s="86">
        <v>44292.620983796296</v>
      </c>
      <c r="AF37" s="70">
        <v>74</v>
      </c>
      <c r="AG37" s="70" t="s">
        <v>76</v>
      </c>
      <c r="AH37" s="70">
        <v>0</v>
      </c>
      <c r="AI37" s="70">
        <v>12.194000000000001</v>
      </c>
      <c r="AJ37" s="87">
        <v>4527</v>
      </c>
      <c r="AK37" s="70">
        <v>0.79</v>
      </c>
      <c r="AL37" s="70" t="s">
        <v>77</v>
      </c>
      <c r="AM37" s="70" t="s">
        <v>77</v>
      </c>
      <c r="AN37" s="70" t="s">
        <v>77</v>
      </c>
      <c r="AO37" s="70" t="s">
        <v>77</v>
      </c>
      <c r="AQ37" s="70">
        <v>1</v>
      </c>
      <c r="AT37" s="88">
        <f t="shared" si="0"/>
        <v>37.508946941250002</v>
      </c>
      <c r="AU37" s="89">
        <f t="shared" si="1"/>
        <v>872.84940863067015</v>
      </c>
      <c r="AW37" s="88">
        <f t="shared" si="4"/>
        <v>36.331517437331904</v>
      </c>
      <c r="AX37" s="89">
        <f t="shared" si="5"/>
        <v>861.37117196646011</v>
      </c>
    </row>
    <row r="38" spans="1:50" s="70" customFormat="1">
      <c r="A38" s="90">
        <v>36567</v>
      </c>
      <c r="B38" s="70" t="s">
        <v>113</v>
      </c>
      <c r="C38" s="86">
        <v>44292.642245370371</v>
      </c>
      <c r="D38" s="70">
        <v>37</v>
      </c>
      <c r="E38" s="70" t="s">
        <v>76</v>
      </c>
      <c r="F38" s="70">
        <v>0</v>
      </c>
      <c r="G38" s="70">
        <v>6.0439999999999996</v>
      </c>
      <c r="H38" s="87">
        <v>40546</v>
      </c>
      <c r="I38" s="70">
        <v>5.8999999999999997E-2</v>
      </c>
      <c r="J38" s="70" t="s">
        <v>77</v>
      </c>
      <c r="K38" s="70" t="s">
        <v>77</v>
      </c>
      <c r="L38" s="70" t="s">
        <v>77</v>
      </c>
      <c r="M38" s="70" t="s">
        <v>77</v>
      </c>
      <c r="O38" s="70">
        <v>42</v>
      </c>
      <c r="P38" s="70" t="s">
        <v>113</v>
      </c>
      <c r="Q38" s="86">
        <v>44292.642245370371</v>
      </c>
      <c r="R38" s="70">
        <v>37</v>
      </c>
      <c r="S38" s="70" t="s">
        <v>76</v>
      </c>
      <c r="T38" s="70">
        <v>0</v>
      </c>
      <c r="U38" s="70" t="s">
        <v>77</v>
      </c>
      <c r="V38" s="70" t="s">
        <v>77</v>
      </c>
      <c r="W38" s="70" t="s">
        <v>77</v>
      </c>
      <c r="X38" s="70" t="s">
        <v>77</v>
      </c>
      <c r="Y38" s="70" t="s">
        <v>77</v>
      </c>
      <c r="Z38" s="70" t="s">
        <v>77</v>
      </c>
      <c r="AA38" s="70" t="s">
        <v>77</v>
      </c>
      <c r="AC38" s="70">
        <v>42</v>
      </c>
      <c r="AD38" s="70" t="s">
        <v>113</v>
      </c>
      <c r="AE38" s="86">
        <v>44292.642245370371</v>
      </c>
      <c r="AF38" s="70">
        <v>37</v>
      </c>
      <c r="AG38" s="70" t="s">
        <v>76</v>
      </c>
      <c r="AH38" s="70">
        <v>0</v>
      </c>
      <c r="AI38" s="70">
        <v>12.218</v>
      </c>
      <c r="AJ38" s="87">
        <v>9823</v>
      </c>
      <c r="AK38" s="70">
        <v>1.51</v>
      </c>
      <c r="AL38" s="70" t="s">
        <v>77</v>
      </c>
      <c r="AM38" s="70" t="s">
        <v>77</v>
      </c>
      <c r="AN38" s="70" t="s">
        <v>77</v>
      </c>
      <c r="AO38" s="70" t="s">
        <v>77</v>
      </c>
      <c r="AQ38" s="70">
        <v>1</v>
      </c>
      <c r="AT38" s="88">
        <f t="shared" si="0"/>
        <v>126.48337106172082</v>
      </c>
      <c r="AU38" s="89">
        <f t="shared" si="1"/>
        <v>1849.9574392786701</v>
      </c>
      <c r="AW38" s="88">
        <f t="shared" si="4"/>
        <v>106.22885304577561</v>
      </c>
      <c r="AX38" s="89">
        <f t="shared" si="5"/>
        <v>1872.7306509904602</v>
      </c>
    </row>
    <row r="39" spans="1:50" s="70" customFormat="1">
      <c r="A39" s="90">
        <v>36568</v>
      </c>
      <c r="B39" s="70" t="s">
        <v>114</v>
      </c>
      <c r="C39" s="86">
        <v>44292.663564814815</v>
      </c>
      <c r="D39" s="70">
        <v>107</v>
      </c>
      <c r="E39" s="70" t="s">
        <v>76</v>
      </c>
      <c r="F39" s="70">
        <v>0</v>
      </c>
      <c r="G39" s="70">
        <v>6.0469999999999997</v>
      </c>
      <c r="H39" s="87">
        <v>14949</v>
      </c>
      <c r="I39" s="70">
        <v>0.02</v>
      </c>
      <c r="J39" s="70" t="s">
        <v>77</v>
      </c>
      <c r="K39" s="70" t="s">
        <v>77</v>
      </c>
      <c r="L39" s="70" t="s">
        <v>77</v>
      </c>
      <c r="M39" s="70" t="s">
        <v>77</v>
      </c>
      <c r="O39" s="70">
        <v>43</v>
      </c>
      <c r="P39" s="70" t="s">
        <v>114</v>
      </c>
      <c r="Q39" s="86">
        <v>44292.663564814815</v>
      </c>
      <c r="R39" s="70">
        <v>107</v>
      </c>
      <c r="S39" s="70" t="s">
        <v>76</v>
      </c>
      <c r="T39" s="70">
        <v>0</v>
      </c>
      <c r="U39" s="70" t="s">
        <v>77</v>
      </c>
      <c r="V39" s="87" t="s">
        <v>77</v>
      </c>
      <c r="W39" s="70" t="s">
        <v>77</v>
      </c>
      <c r="X39" s="70" t="s">
        <v>77</v>
      </c>
      <c r="Y39" s="70" t="s">
        <v>77</v>
      </c>
      <c r="Z39" s="70" t="s">
        <v>77</v>
      </c>
      <c r="AA39" s="70" t="s">
        <v>77</v>
      </c>
      <c r="AC39" s="70">
        <v>43</v>
      </c>
      <c r="AD39" s="70" t="s">
        <v>114</v>
      </c>
      <c r="AE39" s="86">
        <v>44292.663564814815</v>
      </c>
      <c r="AF39" s="70">
        <v>107</v>
      </c>
      <c r="AG39" s="70" t="s">
        <v>76</v>
      </c>
      <c r="AH39" s="70">
        <v>0</v>
      </c>
      <c r="AI39" s="70">
        <v>12.234999999999999</v>
      </c>
      <c r="AJ39" s="87">
        <v>4049</v>
      </c>
      <c r="AK39" s="70">
        <v>0.72599999999999998</v>
      </c>
      <c r="AL39" s="70" t="s">
        <v>77</v>
      </c>
      <c r="AM39" s="70" t="s">
        <v>77</v>
      </c>
      <c r="AN39" s="70" t="s">
        <v>77</v>
      </c>
      <c r="AO39" s="70" t="s">
        <v>77</v>
      </c>
      <c r="AQ39" s="70">
        <v>1</v>
      </c>
      <c r="AT39" s="88">
        <f t="shared" si="0"/>
        <v>40.814837771249998</v>
      </c>
      <c r="AU39" s="89">
        <f t="shared" si="1"/>
        <v>784.48552344923007</v>
      </c>
      <c r="AW39" s="88">
        <f t="shared" si="4"/>
        <v>38.952497162539103</v>
      </c>
      <c r="AX39" s="89">
        <f t="shared" si="5"/>
        <v>770.04422703974012</v>
      </c>
    </row>
    <row r="40" spans="1:50" s="70" customFormat="1">
      <c r="A40" s="90">
        <v>36569</v>
      </c>
      <c r="B40" s="70" t="s">
        <v>115</v>
      </c>
      <c r="C40" s="86">
        <v>44292.684953703705</v>
      </c>
      <c r="D40" s="70">
        <v>18</v>
      </c>
      <c r="E40" s="70" t="s">
        <v>76</v>
      </c>
      <c r="F40" s="70">
        <v>0</v>
      </c>
      <c r="G40" s="70">
        <v>6.0540000000000003</v>
      </c>
      <c r="H40" s="87">
        <v>14498</v>
      </c>
      <c r="I40" s="70">
        <v>0.02</v>
      </c>
      <c r="J40" s="70" t="s">
        <v>77</v>
      </c>
      <c r="K40" s="70" t="s">
        <v>77</v>
      </c>
      <c r="L40" s="70" t="s">
        <v>77</v>
      </c>
      <c r="M40" s="70" t="s">
        <v>77</v>
      </c>
      <c r="O40" s="70">
        <v>44</v>
      </c>
      <c r="P40" s="70" t="s">
        <v>115</v>
      </c>
      <c r="Q40" s="86">
        <v>44292.684953703705</v>
      </c>
      <c r="R40" s="70">
        <v>18</v>
      </c>
      <c r="S40" s="70" t="s">
        <v>76</v>
      </c>
      <c r="T40" s="70">
        <v>0</v>
      </c>
      <c r="U40" s="70" t="s">
        <v>77</v>
      </c>
      <c r="V40" s="87" t="s">
        <v>77</v>
      </c>
      <c r="W40" s="70" t="s">
        <v>77</v>
      </c>
      <c r="X40" s="70" t="s">
        <v>77</v>
      </c>
      <c r="Y40" s="70" t="s">
        <v>77</v>
      </c>
      <c r="Z40" s="70" t="s">
        <v>77</v>
      </c>
      <c r="AA40" s="70" t="s">
        <v>77</v>
      </c>
      <c r="AC40" s="70">
        <v>44</v>
      </c>
      <c r="AD40" s="70" t="s">
        <v>115</v>
      </c>
      <c r="AE40" s="86">
        <v>44292.684953703705</v>
      </c>
      <c r="AF40" s="70">
        <v>18</v>
      </c>
      <c r="AG40" s="70" t="s">
        <v>76</v>
      </c>
      <c r="AH40" s="70">
        <v>0</v>
      </c>
      <c r="AI40" s="70">
        <v>12.243</v>
      </c>
      <c r="AJ40" s="87">
        <v>4184</v>
      </c>
      <c r="AK40" s="70">
        <v>0.74399999999999999</v>
      </c>
      <c r="AL40" s="70" t="s">
        <v>77</v>
      </c>
      <c r="AM40" s="70" t="s">
        <v>77</v>
      </c>
      <c r="AN40" s="70" t="s">
        <v>77</v>
      </c>
      <c r="AO40" s="70" t="s">
        <v>77</v>
      </c>
      <c r="AQ40" s="70">
        <v>1</v>
      </c>
      <c r="AT40" s="88">
        <f t="shared" si="0"/>
        <v>39.312670084999993</v>
      </c>
      <c r="AU40" s="89">
        <f t="shared" si="1"/>
        <v>809.44475741888004</v>
      </c>
      <c r="AW40" s="88">
        <f t="shared" si="4"/>
        <v>37.765717786716401</v>
      </c>
      <c r="AX40" s="89">
        <f t="shared" si="5"/>
        <v>795.83815478144015</v>
      </c>
    </row>
    <row r="41" spans="1:50" s="70" customFormat="1">
      <c r="A41" s="90">
        <v>36570</v>
      </c>
      <c r="B41" s="70" t="s">
        <v>116</v>
      </c>
      <c r="C41" s="86">
        <v>44292.706261574072</v>
      </c>
      <c r="D41" s="70">
        <v>173</v>
      </c>
      <c r="E41" s="70" t="s">
        <v>76</v>
      </c>
      <c r="F41" s="70">
        <v>0</v>
      </c>
      <c r="G41" s="70">
        <v>6.0739999999999998</v>
      </c>
      <c r="H41" s="87">
        <v>26050</v>
      </c>
      <c r="I41" s="70">
        <v>3.6999999999999998E-2</v>
      </c>
      <c r="J41" s="70" t="s">
        <v>77</v>
      </c>
      <c r="K41" s="70" t="s">
        <v>77</v>
      </c>
      <c r="L41" s="70" t="s">
        <v>77</v>
      </c>
      <c r="M41" s="70" t="s">
        <v>77</v>
      </c>
      <c r="O41" s="70">
        <v>45</v>
      </c>
      <c r="P41" s="70" t="s">
        <v>116</v>
      </c>
      <c r="Q41" s="86">
        <v>44292.706261574072</v>
      </c>
      <c r="R41" s="70">
        <v>173</v>
      </c>
      <c r="S41" s="70" t="s">
        <v>76</v>
      </c>
      <c r="T41" s="70">
        <v>0</v>
      </c>
      <c r="U41" s="70" t="s">
        <v>77</v>
      </c>
      <c r="V41" s="87" t="s">
        <v>77</v>
      </c>
      <c r="W41" s="70" t="s">
        <v>77</v>
      </c>
      <c r="X41" s="70" t="s">
        <v>77</v>
      </c>
      <c r="Y41" s="70" t="s">
        <v>77</v>
      </c>
      <c r="Z41" s="70" t="s">
        <v>77</v>
      </c>
      <c r="AA41" s="70" t="s">
        <v>77</v>
      </c>
      <c r="AC41" s="70">
        <v>45</v>
      </c>
      <c r="AD41" s="70" t="s">
        <v>116</v>
      </c>
      <c r="AE41" s="86">
        <v>44292.706261574072</v>
      </c>
      <c r="AF41" s="70">
        <v>173</v>
      </c>
      <c r="AG41" s="70" t="s">
        <v>76</v>
      </c>
      <c r="AH41" s="70">
        <v>0</v>
      </c>
      <c r="AI41" s="70">
        <v>12.247</v>
      </c>
      <c r="AJ41" s="87">
        <v>7380</v>
      </c>
      <c r="AK41" s="70">
        <v>1.1779999999999999</v>
      </c>
      <c r="AL41" s="70" t="s">
        <v>77</v>
      </c>
      <c r="AM41" s="70" t="s">
        <v>77</v>
      </c>
      <c r="AN41" s="70" t="s">
        <v>77</v>
      </c>
      <c r="AO41" s="70" t="s">
        <v>77</v>
      </c>
      <c r="AQ41" s="70">
        <v>1</v>
      </c>
      <c r="AT41" s="88">
        <f t="shared" si="0"/>
        <v>81.739374639500014</v>
      </c>
      <c r="AU41" s="89">
        <f t="shared" si="1"/>
        <v>1399.663269612</v>
      </c>
      <c r="AW41" s="88">
        <f t="shared" si="4"/>
        <v>68.14860695774999</v>
      </c>
      <c r="AX41" s="89">
        <f t="shared" si="5"/>
        <v>1406.312408856</v>
      </c>
    </row>
    <row r="42" spans="1:50" s="70" customFormat="1">
      <c r="A42" s="90">
        <v>36571</v>
      </c>
      <c r="B42" s="70" t="s">
        <v>117</v>
      </c>
      <c r="C42" s="86">
        <v>44292.727523148147</v>
      </c>
      <c r="D42" s="70">
        <v>135</v>
      </c>
      <c r="E42" s="70" t="s">
        <v>76</v>
      </c>
      <c r="F42" s="70">
        <v>0</v>
      </c>
      <c r="G42" s="70">
        <v>6.0439999999999996</v>
      </c>
      <c r="H42" s="87">
        <v>41710</v>
      </c>
      <c r="I42" s="70">
        <v>0.06</v>
      </c>
      <c r="J42" s="70" t="s">
        <v>77</v>
      </c>
      <c r="K42" s="70" t="s">
        <v>77</v>
      </c>
      <c r="L42" s="70" t="s">
        <v>77</v>
      </c>
      <c r="M42" s="70" t="s">
        <v>77</v>
      </c>
      <c r="O42" s="70">
        <v>46</v>
      </c>
      <c r="P42" s="70" t="s">
        <v>117</v>
      </c>
      <c r="Q42" s="86">
        <v>44292.727523148147</v>
      </c>
      <c r="R42" s="70">
        <v>135</v>
      </c>
      <c r="S42" s="70" t="s">
        <v>76</v>
      </c>
      <c r="T42" s="70">
        <v>0</v>
      </c>
      <c r="U42" s="70" t="s">
        <v>77</v>
      </c>
      <c r="V42" s="87" t="s">
        <v>77</v>
      </c>
      <c r="W42" s="70" t="s">
        <v>77</v>
      </c>
      <c r="X42" s="70" t="s">
        <v>77</v>
      </c>
      <c r="Y42" s="70" t="s">
        <v>77</v>
      </c>
      <c r="Z42" s="70" t="s">
        <v>77</v>
      </c>
      <c r="AA42" s="70" t="s">
        <v>77</v>
      </c>
      <c r="AC42" s="70">
        <v>46</v>
      </c>
      <c r="AD42" s="70" t="s">
        <v>117</v>
      </c>
      <c r="AE42" s="86">
        <v>44292.727523148147</v>
      </c>
      <c r="AF42" s="70">
        <v>135</v>
      </c>
      <c r="AG42" s="70" t="s">
        <v>76</v>
      </c>
      <c r="AH42" s="70">
        <v>0</v>
      </c>
      <c r="AI42" s="70">
        <v>12.21</v>
      </c>
      <c r="AJ42" s="87">
        <v>8259</v>
      </c>
      <c r="AK42" s="70">
        <v>1.2969999999999999</v>
      </c>
      <c r="AL42" s="70" t="s">
        <v>77</v>
      </c>
      <c r="AM42" s="70" t="s">
        <v>77</v>
      </c>
      <c r="AN42" s="70" t="s">
        <v>77</v>
      </c>
      <c r="AO42" s="70" t="s">
        <v>77</v>
      </c>
      <c r="AQ42" s="70">
        <v>1</v>
      </c>
      <c r="AT42" s="88">
        <f t="shared" si="0"/>
        <v>130.06134718958</v>
      </c>
      <c r="AU42" s="89">
        <f t="shared" si="1"/>
        <v>1561.76699044563</v>
      </c>
      <c r="AW42" s="88">
        <f t="shared" si="4"/>
        <v>109.28441735631</v>
      </c>
      <c r="AX42" s="89">
        <f t="shared" si="5"/>
        <v>1574.1536878229401</v>
      </c>
    </row>
    <row r="43" spans="1:50" s="70" customFormat="1">
      <c r="A43" s="90">
        <v>36572</v>
      </c>
      <c r="B43" s="70" t="s">
        <v>118</v>
      </c>
      <c r="C43" s="86">
        <v>44292.748900462961</v>
      </c>
      <c r="D43" s="70">
        <v>59</v>
      </c>
      <c r="E43" s="70" t="s">
        <v>76</v>
      </c>
      <c r="F43" s="70">
        <v>0</v>
      </c>
      <c r="G43" s="70">
        <v>6.03</v>
      </c>
      <c r="H43" s="87">
        <v>17951</v>
      </c>
      <c r="I43" s="70">
        <v>2.5000000000000001E-2</v>
      </c>
      <c r="J43" s="70" t="s">
        <v>77</v>
      </c>
      <c r="K43" s="70" t="s">
        <v>77</v>
      </c>
      <c r="L43" s="70" t="s">
        <v>77</v>
      </c>
      <c r="M43" s="70" t="s">
        <v>77</v>
      </c>
      <c r="O43" s="70">
        <v>47</v>
      </c>
      <c r="P43" s="70" t="s">
        <v>118</v>
      </c>
      <c r="Q43" s="86">
        <v>44292.748900462961</v>
      </c>
      <c r="R43" s="70">
        <v>59</v>
      </c>
      <c r="S43" s="70" t="s">
        <v>76</v>
      </c>
      <c r="T43" s="70">
        <v>0</v>
      </c>
      <c r="U43" s="70" t="s">
        <v>77</v>
      </c>
      <c r="V43" s="87" t="s">
        <v>77</v>
      </c>
      <c r="W43" s="70" t="s">
        <v>77</v>
      </c>
      <c r="X43" s="70" t="s">
        <v>77</v>
      </c>
      <c r="Y43" s="70" t="s">
        <v>77</v>
      </c>
      <c r="Z43" s="70" t="s">
        <v>77</v>
      </c>
      <c r="AA43" s="70" t="s">
        <v>77</v>
      </c>
      <c r="AC43" s="70">
        <v>47</v>
      </c>
      <c r="AD43" s="70" t="s">
        <v>118</v>
      </c>
      <c r="AE43" s="86">
        <v>44292.748900462961</v>
      </c>
      <c r="AF43" s="70">
        <v>59</v>
      </c>
      <c r="AG43" s="70" t="s">
        <v>76</v>
      </c>
      <c r="AH43" s="70">
        <v>0</v>
      </c>
      <c r="AI43" s="70">
        <v>12.198</v>
      </c>
      <c r="AJ43" s="87">
        <v>3956</v>
      </c>
      <c r="AK43" s="70">
        <v>0.71299999999999997</v>
      </c>
      <c r="AL43" s="70" t="s">
        <v>77</v>
      </c>
      <c r="AM43" s="70" t="s">
        <v>77</v>
      </c>
      <c r="AN43" s="70" t="s">
        <v>77</v>
      </c>
      <c r="AO43" s="70" t="s">
        <v>77</v>
      </c>
      <c r="AQ43" s="70">
        <v>1</v>
      </c>
      <c r="AT43" s="88">
        <f t="shared" si="0"/>
        <v>56.591280017103806</v>
      </c>
      <c r="AU43" s="89">
        <f t="shared" si="1"/>
        <v>767.29005351728006</v>
      </c>
      <c r="AW43" s="88">
        <f t="shared" si="4"/>
        <v>46.850826377319102</v>
      </c>
      <c r="AX43" s="89">
        <f t="shared" si="5"/>
        <v>752.27473204064006</v>
      </c>
    </row>
    <row r="44" spans="1:50" s="70" customFormat="1">
      <c r="A44" s="90">
        <v>36573</v>
      </c>
      <c r="B44" s="70" t="s">
        <v>119</v>
      </c>
      <c r="C44" s="86">
        <v>44292.770173611112</v>
      </c>
      <c r="D44" s="70">
        <v>141</v>
      </c>
      <c r="E44" s="70" t="s">
        <v>76</v>
      </c>
      <c r="F44" s="70">
        <v>0</v>
      </c>
      <c r="G44" s="70">
        <v>6.03</v>
      </c>
      <c r="H44" s="87">
        <v>25205</v>
      </c>
      <c r="I44" s="70">
        <v>3.5999999999999997E-2</v>
      </c>
      <c r="J44" s="70" t="s">
        <v>77</v>
      </c>
      <c r="K44" s="70" t="s">
        <v>77</v>
      </c>
      <c r="L44" s="70" t="s">
        <v>77</v>
      </c>
      <c r="M44" s="70" t="s">
        <v>77</v>
      </c>
      <c r="O44" s="70">
        <v>48</v>
      </c>
      <c r="P44" s="70" t="s">
        <v>119</v>
      </c>
      <c r="Q44" s="86">
        <v>44292.770173611112</v>
      </c>
      <c r="R44" s="70">
        <v>141</v>
      </c>
      <c r="S44" s="70" t="s">
        <v>76</v>
      </c>
      <c r="T44" s="70">
        <v>0</v>
      </c>
      <c r="U44" s="70" t="s">
        <v>77</v>
      </c>
      <c r="V44" s="87" t="s">
        <v>77</v>
      </c>
      <c r="W44" s="70" t="s">
        <v>77</v>
      </c>
      <c r="X44" s="70" t="s">
        <v>77</v>
      </c>
      <c r="Y44" s="70" t="s">
        <v>77</v>
      </c>
      <c r="Z44" s="70" t="s">
        <v>77</v>
      </c>
      <c r="AA44" s="70" t="s">
        <v>77</v>
      </c>
      <c r="AC44" s="70">
        <v>48</v>
      </c>
      <c r="AD44" s="70" t="s">
        <v>119</v>
      </c>
      <c r="AE44" s="86">
        <v>44292.770173611112</v>
      </c>
      <c r="AF44" s="70">
        <v>141</v>
      </c>
      <c r="AG44" s="70" t="s">
        <v>76</v>
      </c>
      <c r="AH44" s="70">
        <v>0</v>
      </c>
      <c r="AI44" s="70">
        <v>12.196999999999999</v>
      </c>
      <c r="AJ44" s="87">
        <v>6809</v>
      </c>
      <c r="AK44" s="70">
        <v>1.101</v>
      </c>
      <c r="AL44" s="70" t="s">
        <v>77</v>
      </c>
      <c r="AM44" s="70" t="s">
        <v>77</v>
      </c>
      <c r="AN44" s="70" t="s">
        <v>77</v>
      </c>
      <c r="AO44" s="70" t="s">
        <v>77</v>
      </c>
      <c r="AQ44" s="70">
        <v>1</v>
      </c>
      <c r="AT44" s="88">
        <f t="shared" si="0"/>
        <v>79.120579649195008</v>
      </c>
      <c r="AU44" s="89">
        <f t="shared" si="1"/>
        <v>1294.30842706763</v>
      </c>
      <c r="AW44" s="88">
        <f t="shared" si="4"/>
        <v>65.927268194177501</v>
      </c>
      <c r="AX44" s="89">
        <f t="shared" si="5"/>
        <v>1297.2689460589402</v>
      </c>
    </row>
    <row r="45" spans="1:50" s="70" customFormat="1">
      <c r="A45" s="70">
        <v>39</v>
      </c>
      <c r="B45" s="70" t="s">
        <v>120</v>
      </c>
      <c r="C45" s="86">
        <v>44323.459027777775</v>
      </c>
      <c r="D45" s="70" t="s">
        <v>75</v>
      </c>
      <c r="E45" s="70" t="s">
        <v>76</v>
      </c>
      <c r="F45" s="70">
        <v>0</v>
      </c>
      <c r="G45" s="70">
        <v>6.1180000000000003</v>
      </c>
      <c r="H45" s="87">
        <v>2545</v>
      </c>
      <c r="I45" s="70">
        <v>1E-3</v>
      </c>
      <c r="J45" s="70" t="s">
        <v>77</v>
      </c>
      <c r="K45" s="70" t="s">
        <v>77</v>
      </c>
      <c r="L45" s="70" t="s">
        <v>77</v>
      </c>
      <c r="M45" s="70" t="s">
        <v>77</v>
      </c>
      <c r="O45" s="70">
        <v>39</v>
      </c>
      <c r="P45" s="70" t="s">
        <v>120</v>
      </c>
      <c r="Q45" s="86">
        <v>44323.459027777775</v>
      </c>
      <c r="R45" s="70" t="s">
        <v>75</v>
      </c>
      <c r="S45" s="70" t="s">
        <v>76</v>
      </c>
      <c r="T45" s="70">
        <v>0</v>
      </c>
      <c r="U45" s="70" t="s">
        <v>77</v>
      </c>
      <c r="V45" s="70" t="s">
        <v>77</v>
      </c>
      <c r="W45" s="70" t="s">
        <v>77</v>
      </c>
      <c r="X45" s="70" t="s">
        <v>77</v>
      </c>
      <c r="Y45" s="70" t="s">
        <v>77</v>
      </c>
      <c r="Z45" s="70" t="s">
        <v>77</v>
      </c>
      <c r="AA45" s="70" t="s">
        <v>77</v>
      </c>
      <c r="AC45" s="70">
        <v>39</v>
      </c>
      <c r="AD45" s="70" t="s">
        <v>120</v>
      </c>
      <c r="AE45" s="86">
        <v>44323.459027777775</v>
      </c>
      <c r="AF45" s="70" t="s">
        <v>75</v>
      </c>
      <c r="AG45" s="70" t="s">
        <v>76</v>
      </c>
      <c r="AH45" s="70">
        <v>0</v>
      </c>
      <c r="AI45" s="70">
        <v>12.271000000000001</v>
      </c>
      <c r="AJ45" s="87">
        <v>3193</v>
      </c>
      <c r="AK45" s="70">
        <v>0.64700000000000002</v>
      </c>
      <c r="AL45" s="70" t="s">
        <v>77</v>
      </c>
      <c r="AM45" s="70" t="s">
        <v>77</v>
      </c>
      <c r="AN45" s="70" t="s">
        <v>77</v>
      </c>
      <c r="AO45" s="70" t="s">
        <v>77</v>
      </c>
      <c r="AQ45" s="70">
        <v>1</v>
      </c>
      <c r="AT45" s="88">
        <f t="shared" si="0"/>
        <v>2.6508617812499997</v>
      </c>
      <c r="AU45" s="89">
        <f t="shared" si="1"/>
        <v>626.17224422027004</v>
      </c>
      <c r="AW45" s="88">
        <f t="shared" si="4"/>
        <v>2.6391914012500006</v>
      </c>
      <c r="AX45" s="89">
        <f t="shared" si="5"/>
        <v>606.47782525126013</v>
      </c>
    </row>
    <row r="46" spans="1:50" s="70" customFormat="1">
      <c r="A46" s="70">
        <v>40</v>
      </c>
      <c r="B46" s="70" t="s">
        <v>121</v>
      </c>
      <c r="C46" s="86">
        <v>44323.48033564815</v>
      </c>
      <c r="D46" s="70" t="s">
        <v>79</v>
      </c>
      <c r="E46" s="70" t="s">
        <v>76</v>
      </c>
      <c r="F46" s="70">
        <v>0</v>
      </c>
      <c r="G46" s="70">
        <v>6.0369999999999999</v>
      </c>
      <c r="H46" s="87">
        <v>447947</v>
      </c>
      <c r="I46" s="70">
        <v>0.92900000000000005</v>
      </c>
      <c r="J46" s="70" t="s">
        <v>77</v>
      </c>
      <c r="K46" s="70" t="s">
        <v>77</v>
      </c>
      <c r="L46" s="70" t="s">
        <v>77</v>
      </c>
      <c r="M46" s="70" t="s">
        <v>77</v>
      </c>
      <c r="O46" s="70">
        <v>40</v>
      </c>
      <c r="P46" s="70" t="s">
        <v>121</v>
      </c>
      <c r="Q46" s="86">
        <v>44323.48033564815</v>
      </c>
      <c r="R46" s="70" t="s">
        <v>79</v>
      </c>
      <c r="S46" s="70" t="s">
        <v>76</v>
      </c>
      <c r="T46" s="70">
        <v>0</v>
      </c>
      <c r="U46" s="70">
        <v>5.9870000000000001</v>
      </c>
      <c r="V46" s="87">
        <v>4248</v>
      </c>
      <c r="W46" s="70">
        <v>1.2549999999999999</v>
      </c>
      <c r="X46" s="70" t="s">
        <v>77</v>
      </c>
      <c r="Y46" s="70" t="s">
        <v>77</v>
      </c>
      <c r="Z46" s="70" t="s">
        <v>77</v>
      </c>
      <c r="AA46" s="70" t="s">
        <v>77</v>
      </c>
      <c r="AC46" s="70">
        <v>40</v>
      </c>
      <c r="AD46" s="70" t="s">
        <v>121</v>
      </c>
      <c r="AE46" s="86">
        <v>44323.48033564815</v>
      </c>
      <c r="AF46" s="70" t="s">
        <v>79</v>
      </c>
      <c r="AG46" s="70" t="s">
        <v>76</v>
      </c>
      <c r="AH46" s="70">
        <v>0</v>
      </c>
      <c r="AI46" s="70">
        <v>12.237</v>
      </c>
      <c r="AJ46" s="87">
        <v>6440</v>
      </c>
      <c r="AK46" s="70">
        <v>1.2949999999999999</v>
      </c>
      <c r="AL46" s="70" t="s">
        <v>77</v>
      </c>
      <c r="AM46" s="70" t="s">
        <v>77</v>
      </c>
      <c r="AN46" s="70" t="s">
        <v>77</v>
      </c>
      <c r="AO46" s="70" t="s">
        <v>77</v>
      </c>
      <c r="AQ46" s="70">
        <v>1</v>
      </c>
      <c r="AT46" s="88">
        <f t="shared" si="0"/>
        <v>1243.6958796128943</v>
      </c>
      <c r="AU46" s="89">
        <f t="shared" si="1"/>
        <v>1226.2027021280001</v>
      </c>
      <c r="AW46" s="88">
        <f t="shared" si="4"/>
        <v>1155.6698723595919</v>
      </c>
      <c r="AX46" s="89">
        <f t="shared" si="5"/>
        <v>1226.7956392640001</v>
      </c>
    </row>
    <row r="47" spans="1:50" s="70" customFormat="1">
      <c r="A47" s="70">
        <v>41</v>
      </c>
      <c r="B47" s="70" t="s">
        <v>122</v>
      </c>
      <c r="C47" s="86">
        <v>44323.501655092594</v>
      </c>
      <c r="D47" s="70">
        <v>92</v>
      </c>
      <c r="E47" s="70" t="s">
        <v>76</v>
      </c>
      <c r="F47" s="70">
        <v>0</v>
      </c>
      <c r="G47" s="70">
        <v>6.13</v>
      </c>
      <c r="H47" s="87">
        <v>2254</v>
      </c>
      <c r="I47" s="70">
        <v>0</v>
      </c>
      <c r="J47" s="70" t="s">
        <v>77</v>
      </c>
      <c r="K47" s="70" t="s">
        <v>77</v>
      </c>
      <c r="L47" s="70" t="s">
        <v>77</v>
      </c>
      <c r="M47" s="70" t="s">
        <v>77</v>
      </c>
      <c r="O47" s="70">
        <v>41</v>
      </c>
      <c r="P47" s="70" t="s">
        <v>122</v>
      </c>
      <c r="Q47" s="86">
        <v>44323.501655092594</v>
      </c>
      <c r="R47" s="70">
        <v>92</v>
      </c>
      <c r="S47" s="70" t="s">
        <v>76</v>
      </c>
      <c r="T47" s="70">
        <v>0</v>
      </c>
      <c r="U47" s="70" t="s">
        <v>77</v>
      </c>
      <c r="V47" s="70" t="s">
        <v>77</v>
      </c>
      <c r="W47" s="70" t="s">
        <v>77</v>
      </c>
      <c r="X47" s="70" t="s">
        <v>77</v>
      </c>
      <c r="Y47" s="70" t="s">
        <v>77</v>
      </c>
      <c r="Z47" s="70" t="s">
        <v>77</v>
      </c>
      <c r="AA47" s="70" t="s">
        <v>77</v>
      </c>
      <c r="AC47" s="70">
        <v>41</v>
      </c>
      <c r="AD47" s="70" t="s">
        <v>122</v>
      </c>
      <c r="AE47" s="86">
        <v>44323.501655092594</v>
      </c>
      <c r="AF47" s="70">
        <v>92</v>
      </c>
      <c r="AG47" s="70" t="s">
        <v>76</v>
      </c>
      <c r="AH47" s="70">
        <v>0</v>
      </c>
      <c r="AI47" s="70">
        <v>12.167999999999999</v>
      </c>
      <c r="AJ47" s="87">
        <v>48415</v>
      </c>
      <c r="AK47" s="70">
        <v>9.6129999999999995</v>
      </c>
      <c r="AL47" s="70" t="s">
        <v>77</v>
      </c>
      <c r="AM47" s="70" t="s">
        <v>77</v>
      </c>
      <c r="AN47" s="70" t="s">
        <v>77</v>
      </c>
      <c r="AO47" s="70" t="s">
        <v>77</v>
      </c>
      <c r="AQ47" s="70">
        <v>1</v>
      </c>
      <c r="AT47" s="88">
        <f t="shared" si="0"/>
        <v>1.8340309649999993</v>
      </c>
      <c r="AU47" s="89">
        <f t="shared" si="1"/>
        <v>8863.8373526367504</v>
      </c>
      <c r="AW47" s="88">
        <f t="shared" si="4"/>
        <v>1.607626097799999</v>
      </c>
      <c r="AX47" s="89">
        <f t="shared" si="5"/>
        <v>9214.9763612214992</v>
      </c>
    </row>
    <row r="48" spans="1:50" s="70" customFormat="1">
      <c r="A48" s="70">
        <v>42</v>
      </c>
      <c r="B48" s="70" t="s">
        <v>123</v>
      </c>
      <c r="C48" s="86">
        <v>44323.522951388892</v>
      </c>
      <c r="D48" s="70">
        <v>57</v>
      </c>
      <c r="E48" s="70" t="s">
        <v>76</v>
      </c>
      <c r="F48" s="70">
        <v>0</v>
      </c>
      <c r="G48" s="70">
        <v>6.0449999999999999</v>
      </c>
      <c r="H48" s="87">
        <v>29196</v>
      </c>
      <c r="I48" s="70">
        <v>5.6000000000000001E-2</v>
      </c>
      <c r="J48" s="70" t="s">
        <v>77</v>
      </c>
      <c r="K48" s="70" t="s">
        <v>77</v>
      </c>
      <c r="L48" s="70" t="s">
        <v>77</v>
      </c>
      <c r="M48" s="70" t="s">
        <v>77</v>
      </c>
      <c r="O48" s="70">
        <v>42</v>
      </c>
      <c r="P48" s="70" t="s">
        <v>123</v>
      </c>
      <c r="Q48" s="86">
        <v>44323.522951388892</v>
      </c>
      <c r="R48" s="70">
        <v>57</v>
      </c>
      <c r="S48" s="70" t="s">
        <v>76</v>
      </c>
      <c r="T48" s="70">
        <v>0</v>
      </c>
      <c r="U48" s="70" t="s">
        <v>77</v>
      </c>
      <c r="V48" s="70" t="s">
        <v>77</v>
      </c>
      <c r="W48" s="70" t="s">
        <v>77</v>
      </c>
      <c r="X48" s="70" t="s">
        <v>77</v>
      </c>
      <c r="Y48" s="70" t="s">
        <v>77</v>
      </c>
      <c r="Z48" s="70" t="s">
        <v>77</v>
      </c>
      <c r="AA48" s="70" t="s">
        <v>77</v>
      </c>
      <c r="AC48" s="70">
        <v>42</v>
      </c>
      <c r="AD48" s="70" t="s">
        <v>123</v>
      </c>
      <c r="AE48" s="86">
        <v>44323.522951388892</v>
      </c>
      <c r="AF48" s="70">
        <v>57</v>
      </c>
      <c r="AG48" s="70" t="s">
        <v>76</v>
      </c>
      <c r="AH48" s="70">
        <v>0</v>
      </c>
      <c r="AI48" s="70">
        <v>12.217000000000001</v>
      </c>
      <c r="AJ48" s="87">
        <v>5797</v>
      </c>
      <c r="AK48" s="70">
        <v>1.167</v>
      </c>
      <c r="AL48" s="70" t="s">
        <v>77</v>
      </c>
      <c r="AM48" s="70" t="s">
        <v>77</v>
      </c>
      <c r="AN48" s="70" t="s">
        <v>77</v>
      </c>
      <c r="AO48" s="70" t="s">
        <v>77</v>
      </c>
      <c r="AQ48" s="70">
        <v>1</v>
      </c>
      <c r="AT48" s="88">
        <f t="shared" si="0"/>
        <v>91.47910188326081</v>
      </c>
      <c r="AU48" s="89">
        <f t="shared" si="1"/>
        <v>1107.4844010310699</v>
      </c>
      <c r="AW48" s="88">
        <f t="shared" si="4"/>
        <v>76.417304064305597</v>
      </c>
      <c r="AX48" s="89">
        <f t="shared" si="5"/>
        <v>1103.9819793016602</v>
      </c>
    </row>
    <row r="49" spans="1:50" s="70" customFormat="1">
      <c r="A49" s="70">
        <v>43</v>
      </c>
      <c r="B49" s="70" t="s">
        <v>124</v>
      </c>
      <c r="C49" s="86">
        <v>44323.544270833336</v>
      </c>
      <c r="D49" s="70">
        <v>187</v>
      </c>
      <c r="E49" s="70" t="s">
        <v>76</v>
      </c>
      <c r="F49" s="70">
        <v>0</v>
      </c>
      <c r="G49" s="70">
        <v>6.1340000000000003</v>
      </c>
      <c r="H49" s="87">
        <v>2448</v>
      </c>
      <c r="I49" s="70">
        <v>0</v>
      </c>
      <c r="J49" s="70" t="s">
        <v>77</v>
      </c>
      <c r="K49" s="70" t="s">
        <v>77</v>
      </c>
      <c r="L49" s="70" t="s">
        <v>77</v>
      </c>
      <c r="M49" s="70" t="s">
        <v>77</v>
      </c>
      <c r="O49" s="70">
        <v>43</v>
      </c>
      <c r="P49" s="70" t="s">
        <v>124</v>
      </c>
      <c r="Q49" s="86">
        <v>44323.544270833336</v>
      </c>
      <c r="R49" s="70">
        <v>187</v>
      </c>
      <c r="S49" s="70" t="s">
        <v>76</v>
      </c>
      <c r="T49" s="70">
        <v>0</v>
      </c>
      <c r="U49" s="70" t="s">
        <v>77</v>
      </c>
      <c r="V49" s="70" t="s">
        <v>77</v>
      </c>
      <c r="W49" s="70" t="s">
        <v>77</v>
      </c>
      <c r="X49" s="70" t="s">
        <v>77</v>
      </c>
      <c r="Y49" s="70" t="s">
        <v>77</v>
      </c>
      <c r="Z49" s="70" t="s">
        <v>77</v>
      </c>
      <c r="AA49" s="70" t="s">
        <v>77</v>
      </c>
      <c r="AC49" s="70">
        <v>43</v>
      </c>
      <c r="AD49" s="70" t="s">
        <v>124</v>
      </c>
      <c r="AE49" s="86">
        <v>44323.544270833336</v>
      </c>
      <c r="AF49" s="70">
        <v>187</v>
      </c>
      <c r="AG49" s="70" t="s">
        <v>76</v>
      </c>
      <c r="AH49" s="70">
        <v>0</v>
      </c>
      <c r="AI49" s="70">
        <v>12.157</v>
      </c>
      <c r="AJ49" s="87">
        <v>59956</v>
      </c>
      <c r="AK49" s="70">
        <v>11.881</v>
      </c>
      <c r="AL49" s="70" t="s">
        <v>77</v>
      </c>
      <c r="AM49" s="70" t="s">
        <v>77</v>
      </c>
      <c r="AN49" s="70" t="s">
        <v>77</v>
      </c>
      <c r="AO49" s="70" t="s">
        <v>77</v>
      </c>
      <c r="AQ49" s="70">
        <v>1</v>
      </c>
      <c r="AT49" s="88">
        <f t="shared" si="0"/>
        <v>2.3781849599999996</v>
      </c>
      <c r="AU49" s="89">
        <f t="shared" si="1"/>
        <v>10925.031704077281</v>
      </c>
      <c r="AW49" s="88">
        <f t="shared" si="4"/>
        <v>2.2964268031999993</v>
      </c>
      <c r="AX49" s="89">
        <f t="shared" si="5"/>
        <v>11401.279021320639</v>
      </c>
    </row>
    <row r="50" spans="1:50" s="70" customFormat="1">
      <c r="A50" s="70">
        <v>44</v>
      </c>
      <c r="B50" s="70" t="s">
        <v>125</v>
      </c>
      <c r="C50" s="86">
        <v>44323.565567129626</v>
      </c>
      <c r="D50" s="70">
        <v>108</v>
      </c>
      <c r="E50" s="70" t="s">
        <v>76</v>
      </c>
      <c r="F50" s="70">
        <v>0</v>
      </c>
      <c r="G50" s="70">
        <v>6.1139999999999999</v>
      </c>
      <c r="H50" s="87">
        <v>2637</v>
      </c>
      <c r="I50" s="70">
        <v>1E-3</v>
      </c>
      <c r="J50" s="70" t="s">
        <v>77</v>
      </c>
      <c r="K50" s="70" t="s">
        <v>77</v>
      </c>
      <c r="L50" s="70" t="s">
        <v>77</v>
      </c>
      <c r="M50" s="70" t="s">
        <v>77</v>
      </c>
      <c r="O50" s="70">
        <v>44</v>
      </c>
      <c r="P50" s="70" t="s">
        <v>125</v>
      </c>
      <c r="Q50" s="86">
        <v>44323.565567129626</v>
      </c>
      <c r="R50" s="70">
        <v>108</v>
      </c>
      <c r="S50" s="70" t="s">
        <v>76</v>
      </c>
      <c r="T50" s="70">
        <v>0</v>
      </c>
      <c r="U50" s="70" t="s">
        <v>77</v>
      </c>
      <c r="V50" s="70" t="s">
        <v>77</v>
      </c>
      <c r="W50" s="70" t="s">
        <v>77</v>
      </c>
      <c r="X50" s="70" t="s">
        <v>77</v>
      </c>
      <c r="Y50" s="70" t="s">
        <v>77</v>
      </c>
      <c r="Z50" s="70" t="s">
        <v>77</v>
      </c>
      <c r="AA50" s="70" t="s">
        <v>77</v>
      </c>
      <c r="AC50" s="70">
        <v>44</v>
      </c>
      <c r="AD50" s="70" t="s">
        <v>125</v>
      </c>
      <c r="AE50" s="86">
        <v>44323.565567129626</v>
      </c>
      <c r="AF50" s="70">
        <v>108</v>
      </c>
      <c r="AG50" s="70" t="s">
        <v>76</v>
      </c>
      <c r="AH50" s="70">
        <v>0</v>
      </c>
      <c r="AI50" s="70">
        <v>12.173999999999999</v>
      </c>
      <c r="AJ50" s="87">
        <v>5628</v>
      </c>
      <c r="AK50" s="70">
        <v>1.133</v>
      </c>
      <c r="AL50" s="70" t="s">
        <v>77</v>
      </c>
      <c r="AM50" s="70" t="s">
        <v>77</v>
      </c>
      <c r="AN50" s="70" t="s">
        <v>77</v>
      </c>
      <c r="AO50" s="70" t="s">
        <v>77</v>
      </c>
      <c r="AQ50" s="70">
        <v>1</v>
      </c>
      <c r="AT50" s="88">
        <f t="shared" si="0"/>
        <v>2.9098525912499991</v>
      </c>
      <c r="AU50" s="89">
        <f t="shared" si="1"/>
        <v>1076.2729989163199</v>
      </c>
      <c r="AW50" s="88">
        <f t="shared" si="4"/>
        <v>2.9632800864500002</v>
      </c>
      <c r="AX50" s="89">
        <f t="shared" si="5"/>
        <v>1071.70057451616</v>
      </c>
    </row>
    <row r="51" spans="1:50" s="70" customFormat="1">
      <c r="A51" s="70">
        <v>45</v>
      </c>
      <c r="B51" s="70" t="s">
        <v>126</v>
      </c>
      <c r="C51" s="86">
        <v>44323.586863425924</v>
      </c>
      <c r="D51" s="70">
        <v>153</v>
      </c>
      <c r="E51" s="70" t="s">
        <v>76</v>
      </c>
      <c r="F51" s="70">
        <v>0</v>
      </c>
      <c r="G51" s="70">
        <v>6.0460000000000003</v>
      </c>
      <c r="H51" s="87">
        <v>5950</v>
      </c>
      <c r="I51" s="70">
        <v>8.0000000000000002E-3</v>
      </c>
      <c r="J51" s="70" t="s">
        <v>77</v>
      </c>
      <c r="K51" s="70" t="s">
        <v>77</v>
      </c>
      <c r="L51" s="70" t="s">
        <v>77</v>
      </c>
      <c r="M51" s="70" t="s">
        <v>77</v>
      </c>
      <c r="O51" s="70">
        <v>45</v>
      </c>
      <c r="P51" s="70" t="s">
        <v>126</v>
      </c>
      <c r="Q51" s="86">
        <v>44323.586863425924</v>
      </c>
      <c r="R51" s="70">
        <v>153</v>
      </c>
      <c r="S51" s="70" t="s">
        <v>76</v>
      </c>
      <c r="T51" s="70">
        <v>0</v>
      </c>
      <c r="U51" s="70" t="s">
        <v>77</v>
      </c>
      <c r="V51" s="70" t="s">
        <v>77</v>
      </c>
      <c r="W51" s="70" t="s">
        <v>77</v>
      </c>
      <c r="X51" s="70" t="s">
        <v>77</v>
      </c>
      <c r="Y51" s="70" t="s">
        <v>77</v>
      </c>
      <c r="Z51" s="70" t="s">
        <v>77</v>
      </c>
      <c r="AA51" s="70" t="s">
        <v>77</v>
      </c>
      <c r="AC51" s="70">
        <v>45</v>
      </c>
      <c r="AD51" s="70" t="s">
        <v>126</v>
      </c>
      <c r="AE51" s="86">
        <v>44323.586863425924</v>
      </c>
      <c r="AF51" s="70">
        <v>153</v>
      </c>
      <c r="AG51" s="70" t="s">
        <v>76</v>
      </c>
      <c r="AH51" s="70">
        <v>0</v>
      </c>
      <c r="AI51" s="70">
        <v>12.166</v>
      </c>
      <c r="AJ51" s="87">
        <v>23532</v>
      </c>
      <c r="AK51" s="70">
        <v>4.6959999999999997</v>
      </c>
      <c r="AL51" s="70" t="s">
        <v>77</v>
      </c>
      <c r="AM51" s="70" t="s">
        <v>77</v>
      </c>
      <c r="AN51" s="70" t="s">
        <v>77</v>
      </c>
      <c r="AO51" s="70" t="s">
        <v>77</v>
      </c>
      <c r="AQ51" s="70">
        <v>1</v>
      </c>
      <c r="AT51" s="88">
        <f t="shared" si="0"/>
        <v>12.476053125000002</v>
      </c>
      <c r="AU51" s="89">
        <f t="shared" si="1"/>
        <v>4362.9035971435196</v>
      </c>
      <c r="AW51" s="88">
        <f t="shared" si="4"/>
        <v>13.980275124999999</v>
      </c>
      <c r="AX51" s="89">
        <f t="shared" si="5"/>
        <v>4486.4563433097601</v>
      </c>
    </row>
    <row r="52" spans="1:50" s="70" customFormat="1">
      <c r="A52" s="70">
        <v>46</v>
      </c>
      <c r="B52" s="70" t="s">
        <v>127</v>
      </c>
      <c r="C52" s="86">
        <v>44323.608171296299</v>
      </c>
      <c r="D52" s="70">
        <v>186</v>
      </c>
      <c r="E52" s="70" t="s">
        <v>76</v>
      </c>
      <c r="F52" s="70">
        <v>0</v>
      </c>
      <c r="G52" s="70">
        <v>6.125</v>
      </c>
      <c r="H52" s="87">
        <v>1971</v>
      </c>
      <c r="I52" s="70">
        <v>-1E-3</v>
      </c>
      <c r="J52" s="70" t="s">
        <v>77</v>
      </c>
      <c r="K52" s="70" t="s">
        <v>77</v>
      </c>
      <c r="L52" s="70" t="s">
        <v>77</v>
      </c>
      <c r="M52" s="70" t="s">
        <v>77</v>
      </c>
      <c r="O52" s="70">
        <v>46</v>
      </c>
      <c r="P52" s="70" t="s">
        <v>127</v>
      </c>
      <c r="Q52" s="86">
        <v>44323.608171296299</v>
      </c>
      <c r="R52" s="70">
        <v>186</v>
      </c>
      <c r="S52" s="70" t="s">
        <v>76</v>
      </c>
      <c r="T52" s="70">
        <v>0</v>
      </c>
      <c r="U52" s="70" t="s">
        <v>77</v>
      </c>
      <c r="V52" s="70" t="s">
        <v>77</v>
      </c>
      <c r="W52" s="70" t="s">
        <v>77</v>
      </c>
      <c r="X52" s="70" t="s">
        <v>77</v>
      </c>
      <c r="Y52" s="70" t="s">
        <v>77</v>
      </c>
      <c r="Z52" s="70" t="s">
        <v>77</v>
      </c>
      <c r="AA52" s="70" t="s">
        <v>77</v>
      </c>
      <c r="AC52" s="70">
        <v>46</v>
      </c>
      <c r="AD52" s="70" t="s">
        <v>127</v>
      </c>
      <c r="AE52" s="86">
        <v>44323.608171296299</v>
      </c>
      <c r="AF52" s="70">
        <v>186</v>
      </c>
      <c r="AG52" s="70" t="s">
        <v>76</v>
      </c>
      <c r="AH52" s="70">
        <v>0</v>
      </c>
      <c r="AI52" s="70">
        <v>12.169</v>
      </c>
      <c r="AJ52" s="87">
        <v>43450</v>
      </c>
      <c r="AK52" s="70">
        <v>8.6349999999999998</v>
      </c>
      <c r="AL52" s="70" t="s">
        <v>77</v>
      </c>
      <c r="AM52" s="70" t="s">
        <v>77</v>
      </c>
      <c r="AN52" s="70" t="s">
        <v>77</v>
      </c>
      <c r="AO52" s="70" t="s">
        <v>77</v>
      </c>
      <c r="AQ52" s="70">
        <v>1</v>
      </c>
      <c r="AT52" s="88">
        <f t="shared" si="0"/>
        <v>1.0431078712499993</v>
      </c>
      <c r="AU52" s="89">
        <f t="shared" si="1"/>
        <v>7971.9563600749998</v>
      </c>
      <c r="AW52" s="88">
        <f t="shared" si="4"/>
        <v>0.59500646404999991</v>
      </c>
      <c r="AX52" s="89">
        <f t="shared" si="5"/>
        <v>8273.0847053500001</v>
      </c>
    </row>
    <row r="53" spans="1:50" s="70" customFormat="1">
      <c r="A53" s="70">
        <v>47</v>
      </c>
      <c r="B53" s="70" t="s">
        <v>128</v>
      </c>
      <c r="C53" s="86">
        <v>44323.629467592589</v>
      </c>
      <c r="D53" s="70">
        <v>46</v>
      </c>
      <c r="E53" s="70" t="s">
        <v>76</v>
      </c>
      <c r="F53" s="70">
        <v>0</v>
      </c>
      <c r="G53" s="70">
        <v>6.0289999999999999</v>
      </c>
      <c r="H53" s="87">
        <v>17300</v>
      </c>
      <c r="I53" s="70">
        <v>3.1E-2</v>
      </c>
      <c r="J53" s="70" t="s">
        <v>77</v>
      </c>
      <c r="K53" s="70" t="s">
        <v>77</v>
      </c>
      <c r="L53" s="70" t="s">
        <v>77</v>
      </c>
      <c r="M53" s="70" t="s">
        <v>77</v>
      </c>
      <c r="O53" s="70">
        <v>47</v>
      </c>
      <c r="P53" s="70" t="s">
        <v>128</v>
      </c>
      <c r="Q53" s="86">
        <v>44323.629467592589</v>
      </c>
      <c r="R53" s="70">
        <v>46</v>
      </c>
      <c r="S53" s="70" t="s">
        <v>76</v>
      </c>
      <c r="T53" s="70">
        <v>0</v>
      </c>
      <c r="U53" s="70" t="s">
        <v>77</v>
      </c>
      <c r="V53" s="70" t="s">
        <v>77</v>
      </c>
      <c r="W53" s="70" t="s">
        <v>77</v>
      </c>
      <c r="X53" s="70" t="s">
        <v>77</v>
      </c>
      <c r="Y53" s="70" t="s">
        <v>77</v>
      </c>
      <c r="Z53" s="70" t="s">
        <v>77</v>
      </c>
      <c r="AA53" s="70" t="s">
        <v>77</v>
      </c>
      <c r="AC53" s="70">
        <v>47</v>
      </c>
      <c r="AD53" s="70" t="s">
        <v>128</v>
      </c>
      <c r="AE53" s="86">
        <v>44323.629467592589</v>
      </c>
      <c r="AF53" s="70">
        <v>46</v>
      </c>
      <c r="AG53" s="70" t="s">
        <v>76</v>
      </c>
      <c r="AH53" s="70">
        <v>0</v>
      </c>
      <c r="AI53" s="70">
        <v>12.173</v>
      </c>
      <c r="AJ53" s="87">
        <v>10554</v>
      </c>
      <c r="AK53" s="70">
        <v>2.1150000000000002</v>
      </c>
      <c r="AL53" s="70" t="s">
        <v>77</v>
      </c>
      <c r="AM53" s="70" t="s">
        <v>77</v>
      </c>
      <c r="AN53" s="70" t="s">
        <v>77</v>
      </c>
      <c r="AO53" s="70" t="s">
        <v>77</v>
      </c>
      <c r="AQ53" s="70">
        <v>1</v>
      </c>
      <c r="AT53" s="88">
        <f t="shared" si="0"/>
        <v>54.565219501999998</v>
      </c>
      <c r="AU53" s="89">
        <f t="shared" si="1"/>
        <v>1984.5498432826801</v>
      </c>
      <c r="AW53" s="88">
        <f t="shared" si="4"/>
        <v>45.138215839000004</v>
      </c>
      <c r="AX53" s="89">
        <f t="shared" si="5"/>
        <v>2012.2556487458401</v>
      </c>
    </row>
    <row r="54" spans="1:50" s="70" customFormat="1">
      <c r="A54" s="70">
        <v>48</v>
      </c>
      <c r="B54" s="70" t="s">
        <v>129</v>
      </c>
      <c r="C54" s="86">
        <v>44323.650752314818</v>
      </c>
      <c r="D54" s="70">
        <v>131</v>
      </c>
      <c r="E54" s="70" t="s">
        <v>76</v>
      </c>
      <c r="F54" s="70">
        <v>0</v>
      </c>
      <c r="G54" s="70">
        <v>6.0259999999999998</v>
      </c>
      <c r="H54" s="87">
        <v>16501</v>
      </c>
      <c r="I54" s="70">
        <v>0.03</v>
      </c>
      <c r="J54" s="70" t="s">
        <v>77</v>
      </c>
      <c r="K54" s="70" t="s">
        <v>77</v>
      </c>
      <c r="L54" s="70" t="s">
        <v>77</v>
      </c>
      <c r="M54" s="70" t="s">
        <v>77</v>
      </c>
      <c r="O54" s="70">
        <v>48</v>
      </c>
      <c r="P54" s="70" t="s">
        <v>129</v>
      </c>
      <c r="Q54" s="86">
        <v>44323.650752314818</v>
      </c>
      <c r="R54" s="70">
        <v>131</v>
      </c>
      <c r="S54" s="70" t="s">
        <v>76</v>
      </c>
      <c r="T54" s="70">
        <v>0</v>
      </c>
      <c r="U54" s="70" t="s">
        <v>77</v>
      </c>
      <c r="V54" s="70" t="s">
        <v>77</v>
      </c>
      <c r="W54" s="70" t="s">
        <v>77</v>
      </c>
      <c r="X54" s="70" t="s">
        <v>77</v>
      </c>
      <c r="Y54" s="70" t="s">
        <v>77</v>
      </c>
      <c r="Z54" s="70" t="s">
        <v>77</v>
      </c>
      <c r="AA54" s="70" t="s">
        <v>77</v>
      </c>
      <c r="AC54" s="70">
        <v>48</v>
      </c>
      <c r="AD54" s="70" t="s">
        <v>129</v>
      </c>
      <c r="AE54" s="86">
        <v>44323.650752314818</v>
      </c>
      <c r="AF54" s="70">
        <v>131</v>
      </c>
      <c r="AG54" s="70" t="s">
        <v>76</v>
      </c>
      <c r="AH54" s="70">
        <v>0</v>
      </c>
      <c r="AI54" s="70">
        <v>12.173999999999999</v>
      </c>
      <c r="AJ54" s="87">
        <v>10931</v>
      </c>
      <c r="AK54" s="70">
        <v>2.1909999999999998</v>
      </c>
      <c r="AL54" s="70" t="s">
        <v>77</v>
      </c>
      <c r="AM54" s="70" t="s">
        <v>77</v>
      </c>
      <c r="AN54" s="70" t="s">
        <v>77</v>
      </c>
      <c r="AO54" s="70" t="s">
        <v>77</v>
      </c>
      <c r="AQ54" s="70">
        <v>1</v>
      </c>
      <c r="AT54" s="88">
        <f t="shared" si="0"/>
        <v>52.077603614583801</v>
      </c>
      <c r="AU54" s="89">
        <f t="shared" si="1"/>
        <v>2053.9372160120301</v>
      </c>
      <c r="AW54" s="88">
        <f t="shared" si="4"/>
        <v>43.036115985179109</v>
      </c>
      <c r="AX54" s="89">
        <f t="shared" si="5"/>
        <v>2084.20634526614</v>
      </c>
    </row>
    <row r="55" spans="1:50" s="70" customFormat="1">
      <c r="A55" s="70">
        <v>49</v>
      </c>
      <c r="B55" s="70" t="s">
        <v>130</v>
      </c>
      <c r="C55" s="86">
        <v>44323.672060185185</v>
      </c>
      <c r="D55" s="70">
        <v>181</v>
      </c>
      <c r="E55" s="70" t="s">
        <v>76</v>
      </c>
      <c r="F55" s="70">
        <v>0</v>
      </c>
      <c r="G55" s="70">
        <v>6.0439999999999996</v>
      </c>
      <c r="H55" s="87">
        <v>31839</v>
      </c>
      <c r="I55" s="70">
        <v>6.2E-2</v>
      </c>
      <c r="J55" s="70" t="s">
        <v>77</v>
      </c>
      <c r="K55" s="70" t="s">
        <v>77</v>
      </c>
      <c r="L55" s="70" t="s">
        <v>77</v>
      </c>
      <c r="M55" s="70" t="s">
        <v>77</v>
      </c>
      <c r="O55" s="70">
        <v>49</v>
      </c>
      <c r="P55" s="70" t="s">
        <v>130</v>
      </c>
      <c r="Q55" s="86">
        <v>44323.672060185185</v>
      </c>
      <c r="R55" s="70">
        <v>181</v>
      </c>
      <c r="S55" s="70" t="s">
        <v>76</v>
      </c>
      <c r="T55" s="70">
        <v>0</v>
      </c>
      <c r="U55" s="70" t="s">
        <v>77</v>
      </c>
      <c r="V55" s="70" t="s">
        <v>77</v>
      </c>
      <c r="W55" s="70" t="s">
        <v>77</v>
      </c>
      <c r="X55" s="70" t="s">
        <v>77</v>
      </c>
      <c r="Y55" s="70" t="s">
        <v>77</v>
      </c>
      <c r="Z55" s="70" t="s">
        <v>77</v>
      </c>
      <c r="AA55" s="70" t="s">
        <v>77</v>
      </c>
      <c r="AC55" s="70">
        <v>49</v>
      </c>
      <c r="AD55" s="70" t="s">
        <v>130</v>
      </c>
      <c r="AE55" s="86">
        <v>44323.672060185185</v>
      </c>
      <c r="AF55" s="70">
        <v>181</v>
      </c>
      <c r="AG55" s="70" t="s">
        <v>76</v>
      </c>
      <c r="AH55" s="70">
        <v>0</v>
      </c>
      <c r="AI55" s="70">
        <v>12.212</v>
      </c>
      <c r="AJ55" s="87">
        <v>5414</v>
      </c>
      <c r="AK55" s="70">
        <v>1.0900000000000001</v>
      </c>
      <c r="AL55" s="70" t="s">
        <v>77</v>
      </c>
      <c r="AM55" s="70" t="s">
        <v>77</v>
      </c>
      <c r="AN55" s="70" t="s">
        <v>77</v>
      </c>
      <c r="AO55" s="70" t="s">
        <v>77</v>
      </c>
      <c r="AQ55" s="70">
        <v>1</v>
      </c>
      <c r="AT55" s="88">
        <f t="shared" si="0"/>
        <v>99.6490991680798</v>
      </c>
      <c r="AU55" s="89">
        <f t="shared" si="1"/>
        <v>1036.74572367308</v>
      </c>
      <c r="AW55" s="88">
        <f t="shared" si="4"/>
        <v>83.36210601975111</v>
      </c>
      <c r="AX55" s="89">
        <f t="shared" si="5"/>
        <v>1030.82219670104</v>
      </c>
    </row>
    <row r="56" spans="1:50" s="70" customFormat="1">
      <c r="A56" s="70">
        <v>50</v>
      </c>
      <c r="B56" s="70" t="s">
        <v>131</v>
      </c>
      <c r="C56" s="86">
        <v>44323.693356481483</v>
      </c>
      <c r="D56" s="70">
        <v>111</v>
      </c>
      <c r="E56" s="70" t="s">
        <v>76</v>
      </c>
      <c r="F56" s="70">
        <v>0</v>
      </c>
      <c r="G56" s="70">
        <v>6.12</v>
      </c>
      <c r="H56" s="87">
        <v>2361</v>
      </c>
      <c r="I56" s="70">
        <v>0</v>
      </c>
      <c r="J56" s="70" t="s">
        <v>77</v>
      </c>
      <c r="K56" s="70" t="s">
        <v>77</v>
      </c>
      <c r="L56" s="70" t="s">
        <v>77</v>
      </c>
      <c r="M56" s="70" t="s">
        <v>77</v>
      </c>
      <c r="O56" s="70">
        <v>50</v>
      </c>
      <c r="P56" s="70" t="s">
        <v>131</v>
      </c>
      <c r="Q56" s="86">
        <v>44323.693356481483</v>
      </c>
      <c r="R56" s="70">
        <v>111</v>
      </c>
      <c r="S56" s="70" t="s">
        <v>76</v>
      </c>
      <c r="T56" s="70">
        <v>0</v>
      </c>
      <c r="U56" s="70" t="s">
        <v>77</v>
      </c>
      <c r="V56" s="70" t="s">
        <v>77</v>
      </c>
      <c r="W56" s="70" t="s">
        <v>77</v>
      </c>
      <c r="X56" s="70" t="s">
        <v>77</v>
      </c>
      <c r="Y56" s="70" t="s">
        <v>77</v>
      </c>
      <c r="Z56" s="70" t="s">
        <v>77</v>
      </c>
      <c r="AA56" s="70" t="s">
        <v>77</v>
      </c>
      <c r="AC56" s="70">
        <v>50</v>
      </c>
      <c r="AD56" s="70" t="s">
        <v>131</v>
      </c>
      <c r="AE56" s="86">
        <v>44323.693356481483</v>
      </c>
      <c r="AF56" s="70">
        <v>111</v>
      </c>
      <c r="AG56" s="70" t="s">
        <v>76</v>
      </c>
      <c r="AH56" s="70">
        <v>0</v>
      </c>
      <c r="AI56" s="70">
        <v>12.2</v>
      </c>
      <c r="AJ56" s="87">
        <v>72516</v>
      </c>
      <c r="AK56" s="70">
        <v>14.339</v>
      </c>
      <c r="AL56" s="70" t="s">
        <v>77</v>
      </c>
      <c r="AM56" s="70" t="s">
        <v>77</v>
      </c>
      <c r="AN56" s="70" t="s">
        <v>77</v>
      </c>
      <c r="AO56" s="70" t="s">
        <v>77</v>
      </c>
      <c r="AQ56" s="70">
        <v>1</v>
      </c>
      <c r="AT56" s="88">
        <f t="shared" si="0"/>
        <v>2.133959321249999</v>
      </c>
      <c r="AU56" s="89">
        <f t="shared" si="1"/>
        <v>13149.215945030881</v>
      </c>
      <c r="AW56" s="88">
        <f t="shared" si="4"/>
        <v>1.9880710980500016</v>
      </c>
      <c r="AX56" s="89">
        <f t="shared" si="5"/>
        <v>13775.69684763744</v>
      </c>
    </row>
    <row r="57" spans="1:50" s="70" customFormat="1">
      <c r="A57" s="70">
        <v>51</v>
      </c>
      <c r="B57" s="70" t="s">
        <v>132</v>
      </c>
      <c r="C57" s="86">
        <v>44323.71465277778</v>
      </c>
      <c r="D57" s="70">
        <v>154</v>
      </c>
      <c r="E57" s="70" t="s">
        <v>76</v>
      </c>
      <c r="F57" s="70">
        <v>0</v>
      </c>
      <c r="G57" s="70">
        <v>6.13</v>
      </c>
      <c r="H57" s="87">
        <v>2362</v>
      </c>
      <c r="I57" s="70">
        <v>0</v>
      </c>
      <c r="J57" s="70" t="s">
        <v>77</v>
      </c>
      <c r="K57" s="70" t="s">
        <v>77</v>
      </c>
      <c r="L57" s="70" t="s">
        <v>77</v>
      </c>
      <c r="M57" s="70" t="s">
        <v>77</v>
      </c>
      <c r="O57" s="70">
        <v>51</v>
      </c>
      <c r="P57" s="70" t="s">
        <v>132</v>
      </c>
      <c r="Q57" s="86">
        <v>44323.71465277778</v>
      </c>
      <c r="R57" s="70">
        <v>154</v>
      </c>
      <c r="S57" s="70" t="s">
        <v>76</v>
      </c>
      <c r="T57" s="70">
        <v>0</v>
      </c>
      <c r="U57" s="70" t="s">
        <v>77</v>
      </c>
      <c r="V57" s="70" t="s">
        <v>77</v>
      </c>
      <c r="W57" s="70" t="s">
        <v>77</v>
      </c>
      <c r="X57" s="70" t="s">
        <v>77</v>
      </c>
      <c r="Y57" s="70" t="s">
        <v>77</v>
      </c>
      <c r="Z57" s="70" t="s">
        <v>77</v>
      </c>
      <c r="AA57" s="70" t="s">
        <v>77</v>
      </c>
      <c r="AC57" s="70">
        <v>51</v>
      </c>
      <c r="AD57" s="70" t="s">
        <v>132</v>
      </c>
      <c r="AE57" s="86">
        <v>44323.71465277778</v>
      </c>
      <c r="AF57" s="70">
        <v>154</v>
      </c>
      <c r="AG57" s="70" t="s">
        <v>76</v>
      </c>
      <c r="AH57" s="70">
        <v>0</v>
      </c>
      <c r="AI57" s="70">
        <v>12.161</v>
      </c>
      <c r="AJ57" s="87">
        <v>51376</v>
      </c>
      <c r="AK57" s="70">
        <v>10.196</v>
      </c>
      <c r="AL57" s="70" t="s">
        <v>77</v>
      </c>
      <c r="AM57" s="70" t="s">
        <v>77</v>
      </c>
      <c r="AN57" s="70" t="s">
        <v>77</v>
      </c>
      <c r="AO57" s="70" t="s">
        <v>77</v>
      </c>
      <c r="AQ57" s="70">
        <v>1</v>
      </c>
      <c r="AT57" s="88">
        <f t="shared" si="0"/>
        <v>2.1367646850000002</v>
      </c>
      <c r="AU57" s="89">
        <f t="shared" si="1"/>
        <v>9394.25940078848</v>
      </c>
      <c r="AW57" s="88">
        <f t="shared" si="4"/>
        <v>1.9916204002000004</v>
      </c>
      <c r="AX57" s="89">
        <f t="shared" si="5"/>
        <v>9776.3150377062411</v>
      </c>
    </row>
    <row r="58" spans="1:50" s="70" customFormat="1">
      <c r="A58" s="70">
        <v>52</v>
      </c>
      <c r="B58" s="70" t="s">
        <v>133</v>
      </c>
      <c r="C58" s="86">
        <v>44323.735972222225</v>
      </c>
      <c r="D58" s="70">
        <v>94</v>
      </c>
      <c r="E58" s="70" t="s">
        <v>76</v>
      </c>
      <c r="F58" s="70">
        <v>0</v>
      </c>
      <c r="G58" s="70">
        <v>6.1029999999999998</v>
      </c>
      <c r="H58" s="87">
        <v>2693</v>
      </c>
      <c r="I58" s="70">
        <v>1E-3</v>
      </c>
      <c r="J58" s="70" t="s">
        <v>77</v>
      </c>
      <c r="K58" s="70" t="s">
        <v>77</v>
      </c>
      <c r="L58" s="70" t="s">
        <v>77</v>
      </c>
      <c r="M58" s="70" t="s">
        <v>77</v>
      </c>
      <c r="O58" s="70">
        <v>52</v>
      </c>
      <c r="P58" s="70" t="s">
        <v>133</v>
      </c>
      <c r="Q58" s="86">
        <v>44323.735972222225</v>
      </c>
      <c r="R58" s="70">
        <v>94</v>
      </c>
      <c r="S58" s="70" t="s">
        <v>76</v>
      </c>
      <c r="T58" s="70">
        <v>0</v>
      </c>
      <c r="U58" s="70" t="s">
        <v>77</v>
      </c>
      <c r="V58" s="70" t="s">
        <v>77</v>
      </c>
      <c r="W58" s="70" t="s">
        <v>77</v>
      </c>
      <c r="X58" s="70" t="s">
        <v>77</v>
      </c>
      <c r="Y58" s="70" t="s">
        <v>77</v>
      </c>
      <c r="Z58" s="70" t="s">
        <v>77</v>
      </c>
      <c r="AA58" s="70" t="s">
        <v>77</v>
      </c>
      <c r="AC58" s="70">
        <v>52</v>
      </c>
      <c r="AD58" s="70" t="s">
        <v>133</v>
      </c>
      <c r="AE58" s="86">
        <v>44323.735972222225</v>
      </c>
      <c r="AF58" s="70">
        <v>94</v>
      </c>
      <c r="AG58" s="70" t="s">
        <v>76</v>
      </c>
      <c r="AH58" s="70">
        <v>0</v>
      </c>
      <c r="AI58" s="70">
        <v>12.215</v>
      </c>
      <c r="AJ58" s="87">
        <v>5964</v>
      </c>
      <c r="AK58" s="70">
        <v>1.2</v>
      </c>
      <c r="AL58" s="70" t="s">
        <v>77</v>
      </c>
      <c r="AM58" s="70" t="s">
        <v>77</v>
      </c>
      <c r="AN58" s="70" t="s">
        <v>77</v>
      </c>
      <c r="AO58" s="70" t="s">
        <v>77</v>
      </c>
      <c r="AQ58" s="70">
        <v>1</v>
      </c>
      <c r="AT58" s="88">
        <f t="shared" si="0"/>
        <v>3.0676752912499996</v>
      </c>
      <c r="AU58" s="89">
        <f t="shared" si="1"/>
        <v>1138.3229152900799</v>
      </c>
      <c r="AW58" s="88">
        <f t="shared" si="4"/>
        <v>3.1600711704500011</v>
      </c>
      <c r="AX58" s="89">
        <f t="shared" si="5"/>
        <v>1135.8804432470401</v>
      </c>
    </row>
    <row r="59" spans="1:50" s="70" customFormat="1">
      <c r="A59" s="70">
        <v>53</v>
      </c>
      <c r="B59" s="70" t="s">
        <v>134</v>
      </c>
      <c r="C59" s="86">
        <v>44323.757280092592</v>
      </c>
      <c r="D59" s="70">
        <v>140</v>
      </c>
      <c r="E59" s="70" t="s">
        <v>76</v>
      </c>
      <c r="F59" s="70">
        <v>0</v>
      </c>
      <c r="G59" s="70">
        <v>6.0250000000000004</v>
      </c>
      <c r="H59" s="87">
        <v>37625</v>
      </c>
      <c r="I59" s="70">
        <v>7.3999999999999996E-2</v>
      </c>
      <c r="J59" s="70" t="s">
        <v>77</v>
      </c>
      <c r="K59" s="70" t="s">
        <v>77</v>
      </c>
      <c r="L59" s="70" t="s">
        <v>77</v>
      </c>
      <c r="M59" s="70" t="s">
        <v>77</v>
      </c>
      <c r="O59" s="70">
        <v>53</v>
      </c>
      <c r="P59" s="70" t="s">
        <v>134</v>
      </c>
      <c r="Q59" s="86">
        <v>44323.757280092592</v>
      </c>
      <c r="R59" s="70">
        <v>140</v>
      </c>
      <c r="S59" s="70" t="s">
        <v>76</v>
      </c>
      <c r="T59" s="70">
        <v>0</v>
      </c>
      <c r="U59" s="70" t="s">
        <v>77</v>
      </c>
      <c r="V59" s="70" t="s">
        <v>77</v>
      </c>
      <c r="W59" s="70" t="s">
        <v>77</v>
      </c>
      <c r="X59" s="70" t="s">
        <v>77</v>
      </c>
      <c r="Y59" s="70" t="s">
        <v>77</v>
      </c>
      <c r="Z59" s="70" t="s">
        <v>77</v>
      </c>
      <c r="AA59" s="70" t="s">
        <v>77</v>
      </c>
      <c r="AC59" s="70">
        <v>53</v>
      </c>
      <c r="AD59" s="70" t="s">
        <v>134</v>
      </c>
      <c r="AE59" s="86">
        <v>44323.757280092592</v>
      </c>
      <c r="AF59" s="70">
        <v>140</v>
      </c>
      <c r="AG59" s="70" t="s">
        <v>76</v>
      </c>
      <c r="AH59" s="70">
        <v>0</v>
      </c>
      <c r="AI59" s="70">
        <v>12.186</v>
      </c>
      <c r="AJ59" s="87">
        <v>5370</v>
      </c>
      <c r="AK59" s="70">
        <v>1.0820000000000001</v>
      </c>
      <c r="AL59" s="70" t="s">
        <v>77</v>
      </c>
      <c r="AM59" s="70" t="s">
        <v>77</v>
      </c>
      <c r="AN59" s="70" t="s">
        <v>77</v>
      </c>
      <c r="AO59" s="70" t="s">
        <v>77</v>
      </c>
      <c r="AQ59" s="70">
        <v>1</v>
      </c>
      <c r="AT59" s="88">
        <f t="shared" si="0"/>
        <v>117.49487912187502</v>
      </c>
      <c r="AU59" s="89">
        <f t="shared" si="1"/>
        <v>1028.6179077870001</v>
      </c>
      <c r="AW59" s="88">
        <f t="shared" si="4"/>
        <v>98.559624048437513</v>
      </c>
      <c r="AX59" s="89">
        <f t="shared" si="5"/>
        <v>1022.4171120060003</v>
      </c>
    </row>
    <row r="60" spans="1:50" s="70" customFormat="1">
      <c r="A60" s="70">
        <v>37</v>
      </c>
      <c r="B60" s="70" t="s">
        <v>135</v>
      </c>
      <c r="C60" s="86">
        <v>44236.479155092595</v>
      </c>
      <c r="D60" s="70" t="s">
        <v>75</v>
      </c>
      <c r="E60" s="70" t="s">
        <v>76</v>
      </c>
      <c r="F60" s="70">
        <v>0</v>
      </c>
      <c r="G60" s="70">
        <v>6.1040000000000001</v>
      </c>
      <c r="H60" s="87">
        <v>2068</v>
      </c>
      <c r="I60" s="70">
        <v>1E-3</v>
      </c>
      <c r="J60" s="70" t="s">
        <v>77</v>
      </c>
      <c r="K60" s="70" t="s">
        <v>77</v>
      </c>
      <c r="L60" s="70" t="s">
        <v>77</v>
      </c>
      <c r="M60" s="70" t="s">
        <v>77</v>
      </c>
      <c r="O60" s="70">
        <v>37</v>
      </c>
      <c r="P60" s="70" t="s">
        <v>135</v>
      </c>
      <c r="Q60" s="86">
        <v>44236.479155092595</v>
      </c>
      <c r="R60" s="70" t="s">
        <v>75</v>
      </c>
      <c r="S60" s="70" t="s">
        <v>76</v>
      </c>
      <c r="T60" s="70">
        <v>0</v>
      </c>
      <c r="U60" s="70" t="s">
        <v>77</v>
      </c>
      <c r="V60" s="70" t="s">
        <v>77</v>
      </c>
      <c r="W60" s="70" t="s">
        <v>77</v>
      </c>
      <c r="X60" s="70" t="s">
        <v>77</v>
      </c>
      <c r="Y60" s="70" t="s">
        <v>77</v>
      </c>
      <c r="Z60" s="70" t="s">
        <v>77</v>
      </c>
      <c r="AA60" s="70" t="s">
        <v>77</v>
      </c>
      <c r="AC60" s="70">
        <v>37</v>
      </c>
      <c r="AD60" s="70" t="s">
        <v>135</v>
      </c>
      <c r="AE60" s="86">
        <v>44236.479155092595</v>
      </c>
      <c r="AF60" s="70" t="s">
        <v>75</v>
      </c>
      <c r="AG60" s="70" t="s">
        <v>76</v>
      </c>
      <c r="AH60" s="70">
        <v>0</v>
      </c>
      <c r="AI60" s="70">
        <v>12.266999999999999</v>
      </c>
      <c r="AJ60" s="87">
        <v>3146</v>
      </c>
      <c r="AK60" s="70">
        <v>0.60299999999999998</v>
      </c>
      <c r="AL60" s="70" t="s">
        <v>77</v>
      </c>
      <c r="AM60" s="70" t="s">
        <v>77</v>
      </c>
      <c r="AN60" s="70" t="s">
        <v>77</v>
      </c>
      <c r="AO60" s="70" t="s">
        <v>77</v>
      </c>
      <c r="AQ60" s="70">
        <v>1</v>
      </c>
      <c r="AT60" s="88">
        <f t="shared" si="0"/>
        <v>1.3138182599999997</v>
      </c>
      <c r="AU60" s="89">
        <f t="shared" si="1"/>
        <v>617.47714547468013</v>
      </c>
      <c r="AW60" s="88">
        <f>IF(H60&lt;10000,((-0.00000005795*H60^2)+(0.003823*H60)+(-6.715)),(IF(H60&lt;700000,((-0.0000000001209*H60^2)+(0.002635*H60)+(-0.4111)), ((-0.00000002007*V60^2)+(0.2564*V60)+(286.1)))))</f>
        <v>0.94313363920000004</v>
      </c>
      <c r="AX60" s="89">
        <f>(-0.00000001626*AJ60^2)+(0.1912*AJ60)+(-3.858)</f>
        <v>597.49626964184006</v>
      </c>
    </row>
    <row r="61" spans="1:50" s="70" customFormat="1">
      <c r="A61" s="70">
        <v>48</v>
      </c>
      <c r="B61" s="70" t="s">
        <v>136</v>
      </c>
      <c r="C61" s="86">
        <v>44236.500428240739</v>
      </c>
      <c r="D61" s="70" t="s">
        <v>79</v>
      </c>
      <c r="E61" s="70" t="s">
        <v>76</v>
      </c>
      <c r="F61" s="70">
        <v>0</v>
      </c>
      <c r="G61" s="70">
        <v>6.0359999999999996</v>
      </c>
      <c r="H61" s="87">
        <v>776477</v>
      </c>
      <c r="I61" s="70">
        <v>1.155</v>
      </c>
      <c r="J61" s="70" t="s">
        <v>77</v>
      </c>
      <c r="K61" s="70" t="s">
        <v>77</v>
      </c>
      <c r="L61" s="70" t="s">
        <v>77</v>
      </c>
      <c r="M61" s="70" t="s">
        <v>77</v>
      </c>
      <c r="O61" s="70">
        <v>48</v>
      </c>
      <c r="P61" s="70" t="s">
        <v>136</v>
      </c>
      <c r="Q61" s="86">
        <v>44236.500428240739</v>
      </c>
      <c r="R61" s="70" t="s">
        <v>79</v>
      </c>
      <c r="S61" s="70" t="s">
        <v>76</v>
      </c>
      <c r="T61" s="70">
        <v>0</v>
      </c>
      <c r="U61" s="70">
        <v>5.9880000000000004</v>
      </c>
      <c r="V61" s="87">
        <v>6406</v>
      </c>
      <c r="W61" s="70">
        <v>1.774</v>
      </c>
      <c r="X61" s="70" t="s">
        <v>77</v>
      </c>
      <c r="Y61" s="70" t="s">
        <v>77</v>
      </c>
      <c r="Z61" s="70" t="s">
        <v>77</v>
      </c>
      <c r="AA61" s="70" t="s">
        <v>77</v>
      </c>
      <c r="AC61" s="70">
        <v>48</v>
      </c>
      <c r="AD61" s="70" t="s">
        <v>136</v>
      </c>
      <c r="AE61" s="86">
        <v>44236.500428240739</v>
      </c>
      <c r="AF61" s="70" t="s">
        <v>79</v>
      </c>
      <c r="AG61" s="70" t="s">
        <v>76</v>
      </c>
      <c r="AH61" s="70">
        <v>0</v>
      </c>
      <c r="AI61" s="70">
        <v>12.241</v>
      </c>
      <c r="AJ61" s="87">
        <v>8647</v>
      </c>
      <c r="AK61" s="70">
        <v>1.35</v>
      </c>
      <c r="AL61" s="70" t="s">
        <v>77</v>
      </c>
      <c r="AM61" s="70" t="s">
        <v>77</v>
      </c>
      <c r="AN61" s="70" t="s">
        <v>77</v>
      </c>
      <c r="AO61" s="70" t="s">
        <v>77</v>
      </c>
      <c r="AQ61" s="70">
        <v>1</v>
      </c>
      <c r="AT61" s="88">
        <f t="shared" si="0"/>
        <v>1776.1342060062602</v>
      </c>
      <c r="AU61" s="89">
        <f t="shared" si="1"/>
        <v>1633.2904488730699</v>
      </c>
      <c r="AW61" s="8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89">
        <f t="shared" ref="AX61:AX75" si="7">(-0.00000001626*AJ61^2)+(0.1912*AJ61)+(-3.858)</f>
        <v>1648.2326298976602</v>
      </c>
    </row>
    <row r="62" spans="1:50" s="70" customFormat="1">
      <c r="A62" s="70">
        <v>47</v>
      </c>
      <c r="B62" s="70" t="s">
        <v>137</v>
      </c>
      <c r="C62" s="86">
        <v>44236.52171296296</v>
      </c>
      <c r="D62" s="70">
        <v>71</v>
      </c>
      <c r="E62" s="70" t="s">
        <v>76</v>
      </c>
      <c r="F62" s="70">
        <v>0</v>
      </c>
      <c r="G62" s="70">
        <v>6.0410000000000004</v>
      </c>
      <c r="H62" s="87">
        <v>12482</v>
      </c>
      <c r="I62" s="70">
        <v>1.7000000000000001E-2</v>
      </c>
      <c r="J62" s="70" t="s">
        <v>77</v>
      </c>
      <c r="K62" s="70" t="s">
        <v>77</v>
      </c>
      <c r="L62" s="70" t="s">
        <v>77</v>
      </c>
      <c r="M62" s="70" t="s">
        <v>77</v>
      </c>
      <c r="O62" s="70">
        <v>47</v>
      </c>
      <c r="P62" s="70" t="s">
        <v>137</v>
      </c>
      <c r="Q62" s="86">
        <v>44236.52171296296</v>
      </c>
      <c r="R62" s="70">
        <v>71</v>
      </c>
      <c r="S62" s="70" t="s">
        <v>76</v>
      </c>
      <c r="T62" s="70">
        <v>0</v>
      </c>
      <c r="U62" s="70" t="s">
        <v>77</v>
      </c>
      <c r="V62" s="70" t="s">
        <v>77</v>
      </c>
      <c r="W62" s="70" t="s">
        <v>77</v>
      </c>
      <c r="X62" s="70" t="s">
        <v>77</v>
      </c>
      <c r="Y62" s="70" t="s">
        <v>77</v>
      </c>
      <c r="Z62" s="70" t="s">
        <v>77</v>
      </c>
      <c r="AA62" s="70" t="s">
        <v>77</v>
      </c>
      <c r="AC62" s="70">
        <v>47</v>
      </c>
      <c r="AD62" s="70" t="s">
        <v>137</v>
      </c>
      <c r="AE62" s="86">
        <v>44236.52171296296</v>
      </c>
      <c r="AF62" s="70">
        <v>71</v>
      </c>
      <c r="AG62" s="70" t="s">
        <v>76</v>
      </c>
      <c r="AH62" s="70">
        <v>0</v>
      </c>
      <c r="AI62" s="70">
        <v>12.212999999999999</v>
      </c>
      <c r="AJ62" s="87">
        <v>6897</v>
      </c>
      <c r="AK62" s="70">
        <v>1.1120000000000001</v>
      </c>
      <c r="AL62" s="70" t="s">
        <v>77</v>
      </c>
      <c r="AM62" s="70" t="s">
        <v>77</v>
      </c>
      <c r="AN62" s="70" t="s">
        <v>77</v>
      </c>
      <c r="AO62" s="70" t="s">
        <v>77</v>
      </c>
      <c r="AQ62" s="70">
        <v>1</v>
      </c>
      <c r="AT62" s="88">
        <f t="shared" si="0"/>
        <v>32.703566884999994</v>
      </c>
      <c r="AU62" s="89">
        <f t="shared" si="1"/>
        <v>1310.54791841307</v>
      </c>
      <c r="AW62" s="88">
        <f t="shared" si="6"/>
        <v>32.460133740828404</v>
      </c>
      <c r="AX62" s="89">
        <f t="shared" si="7"/>
        <v>1314.0749344176602</v>
      </c>
    </row>
    <row r="63" spans="1:50" s="70" customFormat="1">
      <c r="A63" s="70">
        <v>46</v>
      </c>
      <c r="B63" s="70" t="s">
        <v>138</v>
      </c>
      <c r="C63" s="86">
        <v>44236.542986111112</v>
      </c>
      <c r="D63" s="70">
        <v>10</v>
      </c>
      <c r="E63" s="70" t="s">
        <v>76</v>
      </c>
      <c r="F63" s="70">
        <v>0</v>
      </c>
      <c r="G63" s="70">
        <v>6.0359999999999996</v>
      </c>
      <c r="H63" s="87">
        <v>13260</v>
      </c>
      <c r="I63" s="70">
        <v>1.7999999999999999E-2</v>
      </c>
      <c r="J63" s="70" t="s">
        <v>77</v>
      </c>
      <c r="K63" s="70" t="s">
        <v>77</v>
      </c>
      <c r="L63" s="70" t="s">
        <v>77</v>
      </c>
      <c r="M63" s="70" t="s">
        <v>77</v>
      </c>
      <c r="O63" s="70">
        <v>46</v>
      </c>
      <c r="P63" s="70" t="s">
        <v>138</v>
      </c>
      <c r="Q63" s="86">
        <v>44236.542986111112</v>
      </c>
      <c r="R63" s="70">
        <v>10</v>
      </c>
      <c r="S63" s="70" t="s">
        <v>76</v>
      </c>
      <c r="T63" s="70">
        <v>0</v>
      </c>
      <c r="U63" s="70" t="s">
        <v>77</v>
      </c>
      <c r="V63" s="70" t="s">
        <v>77</v>
      </c>
      <c r="W63" s="70" t="s">
        <v>77</v>
      </c>
      <c r="X63" s="70" t="s">
        <v>77</v>
      </c>
      <c r="Y63" s="70" t="s">
        <v>77</v>
      </c>
      <c r="Z63" s="70" t="s">
        <v>77</v>
      </c>
      <c r="AA63" s="70" t="s">
        <v>77</v>
      </c>
      <c r="AC63" s="70">
        <v>46</v>
      </c>
      <c r="AD63" s="70" t="s">
        <v>138</v>
      </c>
      <c r="AE63" s="86">
        <v>44236.542986111112</v>
      </c>
      <c r="AF63" s="70">
        <v>10</v>
      </c>
      <c r="AG63" s="70" t="s">
        <v>76</v>
      </c>
      <c r="AH63" s="70">
        <v>0</v>
      </c>
      <c r="AI63" s="70">
        <v>12.199</v>
      </c>
      <c r="AJ63" s="87">
        <v>8742</v>
      </c>
      <c r="AK63" s="70">
        <v>1.363</v>
      </c>
      <c r="AL63" s="70" t="s">
        <v>77</v>
      </c>
      <c r="AM63" s="70" t="s">
        <v>77</v>
      </c>
      <c r="AN63" s="70" t="s">
        <v>77</v>
      </c>
      <c r="AO63" s="70" t="s">
        <v>77</v>
      </c>
      <c r="AQ63" s="70">
        <v>1</v>
      </c>
      <c r="AT63" s="88">
        <f t="shared" si="0"/>
        <v>35.233636499999996</v>
      </c>
      <c r="AU63" s="89">
        <f t="shared" si="1"/>
        <v>1650.79975565772</v>
      </c>
      <c r="AW63" s="88">
        <f t="shared" si="6"/>
        <v>34.507742443160005</v>
      </c>
      <c r="AX63" s="89">
        <f t="shared" si="7"/>
        <v>1666.3697691093603</v>
      </c>
    </row>
    <row r="64" spans="1:50" s="70" customFormat="1">
      <c r="A64" s="70">
        <v>45</v>
      </c>
      <c r="B64" s="70" t="s">
        <v>139</v>
      </c>
      <c r="C64" s="86">
        <v>44236.564247685186</v>
      </c>
      <c r="D64" s="70">
        <v>160</v>
      </c>
      <c r="E64" s="70" t="s">
        <v>76</v>
      </c>
      <c r="F64" s="70">
        <v>0</v>
      </c>
      <c r="G64" s="70">
        <v>6.05</v>
      </c>
      <c r="H64" s="87">
        <v>12805</v>
      </c>
      <c r="I64" s="70">
        <v>1.7000000000000001E-2</v>
      </c>
      <c r="J64" s="70" t="s">
        <v>77</v>
      </c>
      <c r="K64" s="70" t="s">
        <v>77</v>
      </c>
      <c r="L64" s="70" t="s">
        <v>77</v>
      </c>
      <c r="M64" s="70" t="s">
        <v>77</v>
      </c>
      <c r="O64" s="70">
        <v>45</v>
      </c>
      <c r="P64" s="70" t="s">
        <v>139</v>
      </c>
      <c r="Q64" s="86">
        <v>44236.564247685186</v>
      </c>
      <c r="R64" s="70">
        <v>160</v>
      </c>
      <c r="S64" s="70" t="s">
        <v>76</v>
      </c>
      <c r="T64" s="70">
        <v>0</v>
      </c>
      <c r="U64" s="70" t="s">
        <v>77</v>
      </c>
      <c r="V64" s="70" t="s">
        <v>77</v>
      </c>
      <c r="W64" s="70" t="s">
        <v>77</v>
      </c>
      <c r="X64" s="70" t="s">
        <v>77</v>
      </c>
      <c r="Y64" s="70" t="s">
        <v>77</v>
      </c>
      <c r="Z64" s="70" t="s">
        <v>77</v>
      </c>
      <c r="AA64" s="70" t="s">
        <v>77</v>
      </c>
      <c r="AC64" s="70">
        <v>45</v>
      </c>
      <c r="AD64" s="70" t="s">
        <v>139</v>
      </c>
      <c r="AE64" s="86">
        <v>44236.564247685186</v>
      </c>
      <c r="AF64" s="70">
        <v>160</v>
      </c>
      <c r="AG64" s="70" t="s">
        <v>76</v>
      </c>
      <c r="AH64" s="70">
        <v>0</v>
      </c>
      <c r="AI64" s="70">
        <v>12.218999999999999</v>
      </c>
      <c r="AJ64" s="87">
        <v>7285</v>
      </c>
      <c r="AK64" s="70">
        <v>1.165</v>
      </c>
      <c r="AL64" s="70" t="s">
        <v>77</v>
      </c>
      <c r="AM64" s="70" t="s">
        <v>77</v>
      </c>
      <c r="AN64" s="70" t="s">
        <v>77</v>
      </c>
      <c r="AO64" s="70" t="s">
        <v>77</v>
      </c>
      <c r="AQ64" s="70">
        <v>1</v>
      </c>
      <c r="AT64" s="88">
        <f t="shared" si="0"/>
        <v>33.750845531249993</v>
      </c>
      <c r="AU64" s="89">
        <f t="shared" si="1"/>
        <v>1382.13771920675</v>
      </c>
      <c r="AW64" s="88">
        <f t="shared" si="6"/>
        <v>33.310251265777509</v>
      </c>
      <c r="AX64" s="89">
        <f t="shared" si="7"/>
        <v>1388.1710618815</v>
      </c>
    </row>
    <row r="65" spans="1:50" s="70" customFormat="1">
      <c r="A65" s="70">
        <v>44</v>
      </c>
      <c r="B65" s="70" t="s">
        <v>140</v>
      </c>
      <c r="C65" s="86">
        <v>44236.585532407407</v>
      </c>
      <c r="D65" s="70">
        <v>128</v>
      </c>
      <c r="E65" s="70" t="s">
        <v>76</v>
      </c>
      <c r="F65" s="70">
        <v>0</v>
      </c>
      <c r="G65" s="70">
        <v>6.0350000000000001</v>
      </c>
      <c r="H65" s="87">
        <v>14926</v>
      </c>
      <c r="I65" s="70">
        <v>0.02</v>
      </c>
      <c r="J65" s="70" t="s">
        <v>77</v>
      </c>
      <c r="K65" s="70" t="s">
        <v>77</v>
      </c>
      <c r="L65" s="70" t="s">
        <v>77</v>
      </c>
      <c r="M65" s="70" t="s">
        <v>77</v>
      </c>
      <c r="O65" s="70">
        <v>44</v>
      </c>
      <c r="P65" s="70" t="s">
        <v>140</v>
      </c>
      <c r="Q65" s="86">
        <v>44236.585532407407</v>
      </c>
      <c r="R65" s="70">
        <v>128</v>
      </c>
      <c r="S65" s="70" t="s">
        <v>76</v>
      </c>
      <c r="T65" s="70">
        <v>0</v>
      </c>
      <c r="U65" s="70" t="s">
        <v>77</v>
      </c>
      <c r="V65" s="70" t="s">
        <v>77</v>
      </c>
      <c r="W65" s="70" t="s">
        <v>77</v>
      </c>
      <c r="X65" s="70" t="s">
        <v>77</v>
      </c>
      <c r="Y65" s="70" t="s">
        <v>77</v>
      </c>
      <c r="Z65" s="70" t="s">
        <v>77</v>
      </c>
      <c r="AA65" s="70" t="s">
        <v>77</v>
      </c>
      <c r="AC65" s="70">
        <v>44</v>
      </c>
      <c r="AD65" s="70" t="s">
        <v>140</v>
      </c>
      <c r="AE65" s="86">
        <v>44236.585532407407</v>
      </c>
      <c r="AF65" s="70">
        <v>128</v>
      </c>
      <c r="AG65" s="70" t="s">
        <v>76</v>
      </c>
      <c r="AH65" s="70">
        <v>0</v>
      </c>
      <c r="AI65" s="70">
        <v>12.206</v>
      </c>
      <c r="AJ65" s="87">
        <v>7440</v>
      </c>
      <c r="AK65" s="70">
        <v>1.1859999999999999</v>
      </c>
      <c r="AL65" s="70" t="s">
        <v>77</v>
      </c>
      <c r="AM65" s="70" t="s">
        <v>77</v>
      </c>
      <c r="AN65" s="70" t="s">
        <v>77</v>
      </c>
      <c r="AO65" s="70" t="s">
        <v>77</v>
      </c>
      <c r="AQ65" s="70">
        <v>1</v>
      </c>
      <c r="AT65" s="88">
        <f t="shared" si="0"/>
        <v>40.738021364999994</v>
      </c>
      <c r="AU65" s="89">
        <f t="shared" si="1"/>
        <v>1410.7314545279999</v>
      </c>
      <c r="AW65" s="88">
        <f t="shared" si="6"/>
        <v>38.891975235951605</v>
      </c>
      <c r="AX65" s="89">
        <f t="shared" si="7"/>
        <v>1417.769950464</v>
      </c>
    </row>
    <row r="66" spans="1:50" s="70" customFormat="1">
      <c r="A66" s="70">
        <v>43</v>
      </c>
      <c r="B66" s="70" t="s">
        <v>141</v>
      </c>
      <c r="C66" s="86">
        <v>44236.606817129628</v>
      </c>
      <c r="D66" s="70">
        <v>143</v>
      </c>
      <c r="E66" s="70" t="s">
        <v>76</v>
      </c>
      <c r="F66" s="70">
        <v>0</v>
      </c>
      <c r="G66" s="70">
        <v>6.0510000000000002</v>
      </c>
      <c r="H66" s="87">
        <v>15385</v>
      </c>
      <c r="I66" s="70">
        <v>2.1000000000000001E-2</v>
      </c>
      <c r="J66" s="70" t="s">
        <v>77</v>
      </c>
      <c r="K66" s="70" t="s">
        <v>77</v>
      </c>
      <c r="L66" s="70" t="s">
        <v>77</v>
      </c>
      <c r="M66" s="70" t="s">
        <v>77</v>
      </c>
      <c r="O66" s="70">
        <v>43</v>
      </c>
      <c r="P66" s="70" t="s">
        <v>141</v>
      </c>
      <c r="Q66" s="86">
        <v>44236.606817129628</v>
      </c>
      <c r="R66" s="70">
        <v>143</v>
      </c>
      <c r="S66" s="70" t="s">
        <v>76</v>
      </c>
      <c r="T66" s="70">
        <v>0</v>
      </c>
      <c r="U66" s="70" t="s">
        <v>77</v>
      </c>
      <c r="V66" s="70" t="s">
        <v>77</v>
      </c>
      <c r="W66" s="70" t="s">
        <v>77</v>
      </c>
      <c r="X66" s="70" t="s">
        <v>77</v>
      </c>
      <c r="Y66" s="70" t="s">
        <v>77</v>
      </c>
      <c r="Z66" s="70" t="s">
        <v>77</v>
      </c>
      <c r="AA66" s="70" t="s">
        <v>77</v>
      </c>
      <c r="AC66" s="70">
        <v>43</v>
      </c>
      <c r="AD66" s="70" t="s">
        <v>141</v>
      </c>
      <c r="AE66" s="86">
        <v>44236.606817129628</v>
      </c>
      <c r="AF66" s="70">
        <v>143</v>
      </c>
      <c r="AG66" s="70" t="s">
        <v>76</v>
      </c>
      <c r="AH66" s="70">
        <v>0</v>
      </c>
      <c r="AI66" s="70">
        <v>12.221</v>
      </c>
      <c r="AJ66" s="87">
        <v>6928</v>
      </c>
      <c r="AK66" s="70">
        <v>1.117</v>
      </c>
      <c r="AL66" s="70" t="s">
        <v>77</v>
      </c>
      <c r="AM66" s="70" t="s">
        <v>77</v>
      </c>
      <c r="AN66" s="70" t="s">
        <v>77</v>
      </c>
      <c r="AO66" s="70" t="s">
        <v>77</v>
      </c>
      <c r="AQ66" s="70">
        <v>1</v>
      </c>
      <c r="AT66" s="88">
        <f t="shared" si="0"/>
        <v>48.601291908755002</v>
      </c>
      <c r="AU66" s="89">
        <f t="shared" si="1"/>
        <v>1316.26841676032</v>
      </c>
      <c r="AW66" s="88">
        <f t="shared" si="6"/>
        <v>40.099758184597505</v>
      </c>
      <c r="AX66" s="89">
        <f t="shared" si="7"/>
        <v>1319.9951657881602</v>
      </c>
    </row>
    <row r="67" spans="1:50" s="70" customFormat="1">
      <c r="A67" s="70">
        <v>42</v>
      </c>
      <c r="B67" s="70" t="s">
        <v>142</v>
      </c>
      <c r="C67" s="86">
        <v>44236.62809027778</v>
      </c>
      <c r="D67" s="70">
        <v>188</v>
      </c>
      <c r="E67" s="70" t="s">
        <v>76</v>
      </c>
      <c r="F67" s="70">
        <v>0</v>
      </c>
      <c r="G67" s="70">
        <v>6.0430000000000001</v>
      </c>
      <c r="H67" s="87">
        <v>17539</v>
      </c>
      <c r="I67" s="70">
        <v>2.4E-2</v>
      </c>
      <c r="J67" s="70" t="s">
        <v>77</v>
      </c>
      <c r="K67" s="70" t="s">
        <v>77</v>
      </c>
      <c r="L67" s="70" t="s">
        <v>77</v>
      </c>
      <c r="M67" s="70" t="s">
        <v>77</v>
      </c>
      <c r="O67" s="70">
        <v>42</v>
      </c>
      <c r="P67" s="70" t="s">
        <v>142</v>
      </c>
      <c r="Q67" s="86">
        <v>44236.62809027778</v>
      </c>
      <c r="R67" s="70">
        <v>188</v>
      </c>
      <c r="S67" s="70" t="s">
        <v>76</v>
      </c>
      <c r="T67" s="70">
        <v>0</v>
      </c>
      <c r="U67" s="70" t="s">
        <v>77</v>
      </c>
      <c r="V67" s="70" t="s">
        <v>77</v>
      </c>
      <c r="W67" s="70" t="s">
        <v>77</v>
      </c>
      <c r="X67" s="70" t="s">
        <v>77</v>
      </c>
      <c r="Y67" s="70" t="s">
        <v>77</v>
      </c>
      <c r="Z67" s="70" t="s">
        <v>77</v>
      </c>
      <c r="AA67" s="70" t="s">
        <v>77</v>
      </c>
      <c r="AC67" s="70">
        <v>42</v>
      </c>
      <c r="AD67" s="70" t="s">
        <v>142</v>
      </c>
      <c r="AE67" s="86">
        <v>44236.62809027778</v>
      </c>
      <c r="AF67" s="70">
        <v>188</v>
      </c>
      <c r="AG67" s="70" t="s">
        <v>76</v>
      </c>
      <c r="AH67" s="70">
        <v>0</v>
      </c>
      <c r="AI67" s="70">
        <v>12.209</v>
      </c>
      <c r="AJ67" s="87">
        <v>7727</v>
      </c>
      <c r="AK67" s="70">
        <v>1.2250000000000001</v>
      </c>
      <c r="AL67" s="70" t="s">
        <v>77</v>
      </c>
      <c r="AM67" s="70" t="s">
        <v>77</v>
      </c>
      <c r="AN67" s="70" t="s">
        <v>77</v>
      </c>
      <c r="AO67" s="70" t="s">
        <v>77</v>
      </c>
      <c r="AQ67" s="70">
        <v>1</v>
      </c>
      <c r="AT67" s="8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89">
        <f t="shared" ref="AU67:AU130" si="9">((-0.00000006277*AJ67^2)+(0.1854*AJ67)+(34.83))</f>
        <v>1463.66802117467</v>
      </c>
      <c r="AW67" s="88">
        <f t="shared" si="6"/>
        <v>45.766974162611106</v>
      </c>
      <c r="AX67" s="89">
        <f t="shared" si="7"/>
        <v>1472.5735718384601</v>
      </c>
    </row>
    <row r="68" spans="1:50" s="70" customFormat="1">
      <c r="A68" s="70">
        <v>41</v>
      </c>
      <c r="B68" s="70" t="s">
        <v>143</v>
      </c>
      <c r="C68" s="86">
        <v>44236.649328703701</v>
      </c>
      <c r="D68" s="70">
        <v>104</v>
      </c>
      <c r="E68" s="70" t="s">
        <v>76</v>
      </c>
      <c r="F68" s="70">
        <v>0</v>
      </c>
      <c r="G68" s="70">
        <v>6.0510000000000002</v>
      </c>
      <c r="H68" s="87">
        <v>14885</v>
      </c>
      <c r="I68" s="70">
        <v>0.02</v>
      </c>
      <c r="J68" s="70" t="s">
        <v>77</v>
      </c>
      <c r="K68" s="70" t="s">
        <v>77</v>
      </c>
      <c r="L68" s="70" t="s">
        <v>77</v>
      </c>
      <c r="M68" s="70" t="s">
        <v>77</v>
      </c>
      <c r="O68" s="70">
        <v>41</v>
      </c>
      <c r="P68" s="70" t="s">
        <v>143</v>
      </c>
      <c r="Q68" s="86">
        <v>44236.649328703701</v>
      </c>
      <c r="R68" s="70">
        <v>104</v>
      </c>
      <c r="S68" s="70" t="s">
        <v>76</v>
      </c>
      <c r="T68" s="70">
        <v>0</v>
      </c>
      <c r="U68" s="70" t="s">
        <v>77</v>
      </c>
      <c r="V68" s="70" t="s">
        <v>77</v>
      </c>
      <c r="W68" s="70" t="s">
        <v>77</v>
      </c>
      <c r="X68" s="70" t="s">
        <v>77</v>
      </c>
      <c r="Y68" s="70" t="s">
        <v>77</v>
      </c>
      <c r="Z68" s="70" t="s">
        <v>77</v>
      </c>
      <c r="AA68" s="70" t="s">
        <v>77</v>
      </c>
      <c r="AC68" s="70">
        <v>41</v>
      </c>
      <c r="AD68" s="70" t="s">
        <v>143</v>
      </c>
      <c r="AE68" s="86">
        <v>44236.649328703701</v>
      </c>
      <c r="AF68" s="70">
        <v>104</v>
      </c>
      <c r="AG68" s="70" t="s">
        <v>76</v>
      </c>
      <c r="AH68" s="70">
        <v>0</v>
      </c>
      <c r="AI68" s="70">
        <v>12.223000000000001</v>
      </c>
      <c r="AJ68" s="87">
        <v>6131</v>
      </c>
      <c r="AK68" s="70">
        <v>1.008</v>
      </c>
      <c r="AL68" s="70" t="s">
        <v>77</v>
      </c>
      <c r="AM68" s="70" t="s">
        <v>77</v>
      </c>
      <c r="AN68" s="70" t="s">
        <v>77</v>
      </c>
      <c r="AO68" s="70" t="s">
        <v>77</v>
      </c>
      <c r="AQ68" s="70">
        <v>1</v>
      </c>
      <c r="AT68" s="88">
        <f t="shared" si="8"/>
        <v>40.601143531249996</v>
      </c>
      <c r="AU68" s="89">
        <f t="shared" si="9"/>
        <v>1169.1579283640299</v>
      </c>
      <c r="AW68" s="88">
        <f t="shared" si="6"/>
        <v>38.784088006097505</v>
      </c>
      <c r="AX68" s="89">
        <f t="shared" si="7"/>
        <v>1167.77800024214</v>
      </c>
    </row>
    <row r="69" spans="1:50" s="70" customFormat="1">
      <c r="A69" s="70">
        <v>40</v>
      </c>
      <c r="B69" s="70" t="s">
        <v>144</v>
      </c>
      <c r="C69" s="86">
        <v>44236.670601851853</v>
      </c>
      <c r="D69" s="70">
        <v>213</v>
      </c>
      <c r="E69" s="70" t="s">
        <v>76</v>
      </c>
      <c r="F69" s="70">
        <v>0</v>
      </c>
      <c r="G69" s="70">
        <v>6.0469999999999997</v>
      </c>
      <c r="H69" s="87">
        <v>16036</v>
      </c>
      <c r="I69" s="70">
        <v>2.1999999999999999E-2</v>
      </c>
      <c r="J69" s="70" t="s">
        <v>77</v>
      </c>
      <c r="K69" s="70" t="s">
        <v>77</v>
      </c>
      <c r="L69" s="70" t="s">
        <v>77</v>
      </c>
      <c r="M69" s="70" t="s">
        <v>77</v>
      </c>
      <c r="O69" s="70">
        <v>40</v>
      </c>
      <c r="P69" s="70" t="s">
        <v>144</v>
      </c>
      <c r="Q69" s="86">
        <v>44236.670601851853</v>
      </c>
      <c r="R69" s="70">
        <v>213</v>
      </c>
      <c r="S69" s="70" t="s">
        <v>76</v>
      </c>
      <c r="T69" s="70">
        <v>0</v>
      </c>
      <c r="U69" s="70" t="s">
        <v>77</v>
      </c>
      <c r="V69" s="70" t="s">
        <v>77</v>
      </c>
      <c r="W69" s="70" t="s">
        <v>77</v>
      </c>
      <c r="X69" s="70" t="s">
        <v>77</v>
      </c>
      <c r="Y69" s="70" t="s">
        <v>77</v>
      </c>
      <c r="Z69" s="70" t="s">
        <v>77</v>
      </c>
      <c r="AA69" s="70" t="s">
        <v>77</v>
      </c>
      <c r="AC69" s="70">
        <v>40</v>
      </c>
      <c r="AD69" s="70" t="s">
        <v>144</v>
      </c>
      <c r="AE69" s="86">
        <v>44236.670601851853</v>
      </c>
      <c r="AF69" s="70">
        <v>213</v>
      </c>
      <c r="AG69" s="70" t="s">
        <v>76</v>
      </c>
      <c r="AH69" s="70">
        <v>0</v>
      </c>
      <c r="AI69" s="70">
        <v>12.218</v>
      </c>
      <c r="AJ69" s="87">
        <v>8514</v>
      </c>
      <c r="AK69" s="70">
        <v>1.3320000000000001</v>
      </c>
      <c r="AL69" s="70" t="s">
        <v>77</v>
      </c>
      <c r="AM69" s="70" t="s">
        <v>77</v>
      </c>
      <c r="AN69" s="70" t="s">
        <v>77</v>
      </c>
      <c r="AO69" s="70" t="s">
        <v>77</v>
      </c>
      <c r="AQ69" s="70">
        <v>1</v>
      </c>
      <c r="AT69" s="88">
        <f t="shared" si="8"/>
        <v>50.629387479804798</v>
      </c>
      <c r="AU69" s="89">
        <f t="shared" si="9"/>
        <v>1608.7755159370799</v>
      </c>
      <c r="AW69" s="88">
        <f t="shared" si="6"/>
        <v>41.812670166513605</v>
      </c>
      <c r="AX69" s="89">
        <f t="shared" si="7"/>
        <v>1622.8401419330401</v>
      </c>
    </row>
    <row r="70" spans="1:50" s="70" customFormat="1">
      <c r="A70" s="70">
        <v>39</v>
      </c>
      <c r="B70" s="70" t="s">
        <v>145</v>
      </c>
      <c r="C70" s="86">
        <v>44236.691863425927</v>
      </c>
      <c r="D70" s="70">
        <v>93</v>
      </c>
      <c r="E70" s="70" t="s">
        <v>76</v>
      </c>
      <c r="F70" s="70">
        <v>0</v>
      </c>
      <c r="G70" s="70">
        <v>6.0529999999999999</v>
      </c>
      <c r="H70" s="87">
        <v>12447</v>
      </c>
      <c r="I70" s="70">
        <v>1.7000000000000001E-2</v>
      </c>
      <c r="J70" s="70" t="s">
        <v>77</v>
      </c>
      <c r="K70" s="70" t="s">
        <v>77</v>
      </c>
      <c r="L70" s="70" t="s">
        <v>77</v>
      </c>
      <c r="M70" s="70" t="s">
        <v>77</v>
      </c>
      <c r="O70" s="70">
        <v>39</v>
      </c>
      <c r="P70" s="70" t="s">
        <v>145</v>
      </c>
      <c r="Q70" s="86">
        <v>44236.691863425927</v>
      </c>
      <c r="R70" s="70">
        <v>93</v>
      </c>
      <c r="S70" s="70" t="s">
        <v>76</v>
      </c>
      <c r="T70" s="70">
        <v>0</v>
      </c>
      <c r="U70" s="70" t="s">
        <v>77</v>
      </c>
      <c r="V70" s="70" t="s">
        <v>77</v>
      </c>
      <c r="W70" s="70" t="s">
        <v>77</v>
      </c>
      <c r="X70" s="70" t="s">
        <v>77</v>
      </c>
      <c r="Y70" s="70" t="s">
        <v>77</v>
      </c>
      <c r="Z70" s="70" t="s">
        <v>77</v>
      </c>
      <c r="AA70" s="70" t="s">
        <v>77</v>
      </c>
      <c r="AC70" s="70">
        <v>39</v>
      </c>
      <c r="AD70" s="70" t="s">
        <v>145</v>
      </c>
      <c r="AE70" s="86">
        <v>44236.691863425927</v>
      </c>
      <c r="AF70" s="70">
        <v>93</v>
      </c>
      <c r="AG70" s="70" t="s">
        <v>76</v>
      </c>
      <c r="AH70" s="70">
        <v>0</v>
      </c>
      <c r="AI70" s="70">
        <v>12.228999999999999</v>
      </c>
      <c r="AJ70" s="87">
        <v>6348</v>
      </c>
      <c r="AK70" s="70">
        <v>1.038</v>
      </c>
      <c r="AL70" s="70" t="s">
        <v>77</v>
      </c>
      <c r="AM70" s="70" t="s">
        <v>77</v>
      </c>
      <c r="AN70" s="70" t="s">
        <v>77</v>
      </c>
      <c r="AO70" s="70" t="s">
        <v>77</v>
      </c>
      <c r="AQ70" s="70">
        <v>1</v>
      </c>
      <c r="AT70" s="88">
        <f t="shared" si="8"/>
        <v>32.590350941249994</v>
      </c>
      <c r="AU70" s="89">
        <f t="shared" si="9"/>
        <v>1209.2197507819201</v>
      </c>
      <c r="AW70" s="88">
        <f t="shared" si="6"/>
        <v>32.368014227891905</v>
      </c>
      <c r="AX70" s="89">
        <f t="shared" si="7"/>
        <v>1209.2243690889602</v>
      </c>
    </row>
    <row r="71" spans="1:50" s="70" customFormat="1">
      <c r="A71" s="70">
        <v>38</v>
      </c>
      <c r="B71" s="70" t="s">
        <v>146</v>
      </c>
      <c r="C71" s="86">
        <v>44236.713125000002</v>
      </c>
      <c r="D71" s="70">
        <v>97</v>
      </c>
      <c r="E71" s="70" t="s">
        <v>76</v>
      </c>
      <c r="F71" s="70">
        <v>0</v>
      </c>
      <c r="G71" s="70">
        <v>6.0490000000000004</v>
      </c>
      <c r="H71" s="87">
        <v>16369</v>
      </c>
      <c r="I71" s="70">
        <v>2.3E-2</v>
      </c>
      <c r="J71" s="70" t="s">
        <v>77</v>
      </c>
      <c r="K71" s="70" t="s">
        <v>77</v>
      </c>
      <c r="L71" s="70" t="s">
        <v>77</v>
      </c>
      <c r="M71" s="70" t="s">
        <v>77</v>
      </c>
      <c r="O71" s="70">
        <v>38</v>
      </c>
      <c r="P71" s="70" t="s">
        <v>146</v>
      </c>
      <c r="Q71" s="86">
        <v>44236.713125000002</v>
      </c>
      <c r="R71" s="70">
        <v>97</v>
      </c>
      <c r="S71" s="70" t="s">
        <v>76</v>
      </c>
      <c r="T71" s="70">
        <v>0</v>
      </c>
      <c r="U71" s="70" t="s">
        <v>77</v>
      </c>
      <c r="V71" s="70" t="s">
        <v>77</v>
      </c>
      <c r="W71" s="70" t="s">
        <v>77</v>
      </c>
      <c r="X71" s="70" t="s">
        <v>77</v>
      </c>
      <c r="Y71" s="70" t="s">
        <v>77</v>
      </c>
      <c r="Z71" s="70" t="s">
        <v>77</v>
      </c>
      <c r="AA71" s="70" t="s">
        <v>77</v>
      </c>
      <c r="AC71" s="70">
        <v>38</v>
      </c>
      <c r="AD71" s="70" t="s">
        <v>146</v>
      </c>
      <c r="AE71" s="86">
        <v>44236.713125000002</v>
      </c>
      <c r="AF71" s="70">
        <v>97</v>
      </c>
      <c r="AG71" s="70" t="s">
        <v>76</v>
      </c>
      <c r="AH71" s="70">
        <v>0</v>
      </c>
      <c r="AI71" s="70">
        <v>12.226000000000001</v>
      </c>
      <c r="AJ71" s="87">
        <v>7450</v>
      </c>
      <c r="AK71" s="70">
        <v>1.1879999999999999</v>
      </c>
      <c r="AL71" s="70" t="s">
        <v>77</v>
      </c>
      <c r="AM71" s="70" t="s">
        <v>77</v>
      </c>
      <c r="AN71" s="70" t="s">
        <v>77</v>
      </c>
      <c r="AO71" s="70" t="s">
        <v>77</v>
      </c>
      <c r="AQ71" s="70">
        <v>1</v>
      </c>
      <c r="AT71" s="88">
        <f t="shared" si="8"/>
        <v>51.666532975791803</v>
      </c>
      <c r="AU71" s="89">
        <f t="shared" si="9"/>
        <v>1412.5761080749999</v>
      </c>
      <c r="AW71" s="88">
        <f t="shared" si="6"/>
        <v>42.688820550935105</v>
      </c>
      <c r="AX71" s="89">
        <f t="shared" si="7"/>
        <v>1419.6795293500002</v>
      </c>
    </row>
    <row r="72" spans="1:50" s="70" customFormat="1">
      <c r="A72" s="70">
        <v>40</v>
      </c>
      <c r="B72" s="70" t="s">
        <v>147</v>
      </c>
      <c r="C72" s="86">
        <v>44237.418819444443</v>
      </c>
      <c r="D72" s="70">
        <v>45</v>
      </c>
      <c r="E72" s="70" t="s">
        <v>76</v>
      </c>
      <c r="F72" s="70">
        <v>0</v>
      </c>
      <c r="G72" s="70">
        <v>6.0460000000000003</v>
      </c>
      <c r="H72" s="87">
        <v>15088</v>
      </c>
      <c r="I72" s="70">
        <v>2.1000000000000001E-2</v>
      </c>
      <c r="J72" s="70" t="s">
        <v>77</v>
      </c>
      <c r="K72" s="70" t="s">
        <v>77</v>
      </c>
      <c r="L72" s="70" t="s">
        <v>77</v>
      </c>
      <c r="M72" s="70" t="s">
        <v>77</v>
      </c>
      <c r="O72" s="70">
        <v>40</v>
      </c>
      <c r="P72" s="70" t="s">
        <v>147</v>
      </c>
      <c r="Q72" s="86">
        <v>44237.418819444443</v>
      </c>
      <c r="R72" s="70">
        <v>45</v>
      </c>
      <c r="S72" s="70" t="s">
        <v>76</v>
      </c>
      <c r="T72" s="70">
        <v>0</v>
      </c>
      <c r="U72" s="70" t="s">
        <v>77</v>
      </c>
      <c r="V72" s="70" t="s">
        <v>77</v>
      </c>
      <c r="W72" s="70" t="s">
        <v>77</v>
      </c>
      <c r="X72" s="70" t="s">
        <v>77</v>
      </c>
      <c r="Y72" s="70" t="s">
        <v>77</v>
      </c>
      <c r="Z72" s="70" t="s">
        <v>77</v>
      </c>
      <c r="AA72" s="70" t="s">
        <v>77</v>
      </c>
      <c r="AC72" s="70">
        <v>40</v>
      </c>
      <c r="AD72" s="70" t="s">
        <v>147</v>
      </c>
      <c r="AE72" s="86">
        <v>44237.418819444443</v>
      </c>
      <c r="AF72" s="70">
        <v>45</v>
      </c>
      <c r="AG72" s="70" t="s">
        <v>76</v>
      </c>
      <c r="AH72" s="70">
        <v>0</v>
      </c>
      <c r="AI72" s="70">
        <v>12.231999999999999</v>
      </c>
      <c r="AJ72" s="87">
        <v>7658</v>
      </c>
      <c r="AK72" s="70">
        <v>1.216</v>
      </c>
      <c r="AL72" s="70" t="s">
        <v>77</v>
      </c>
      <c r="AM72" s="70" t="s">
        <v>77</v>
      </c>
      <c r="AN72" s="70" t="s">
        <v>77</v>
      </c>
      <c r="AO72" s="70" t="s">
        <v>77</v>
      </c>
      <c r="AQ72" s="70">
        <v>1</v>
      </c>
      <c r="AT72" s="88">
        <f t="shared" si="8"/>
        <v>47.6758019113472</v>
      </c>
      <c r="AU72" s="89">
        <f t="shared" si="9"/>
        <v>1450.94205560972</v>
      </c>
      <c r="AW72" s="88">
        <f t="shared" si="6"/>
        <v>39.318257387750407</v>
      </c>
      <c r="AX72" s="89">
        <f t="shared" si="7"/>
        <v>1459.3980328853602</v>
      </c>
    </row>
    <row r="73" spans="1:50" s="70" customFormat="1">
      <c r="A73" s="70">
        <v>39</v>
      </c>
      <c r="B73" s="70" t="s">
        <v>148</v>
      </c>
      <c r="C73" s="86">
        <v>44237.440092592595</v>
      </c>
      <c r="D73" s="70">
        <v>76</v>
      </c>
      <c r="E73" s="70" t="s">
        <v>76</v>
      </c>
      <c r="F73" s="70">
        <v>0</v>
      </c>
      <c r="G73" s="70">
        <v>6.0309999999999997</v>
      </c>
      <c r="H73" s="87">
        <v>18653</v>
      </c>
      <c r="I73" s="70">
        <v>2.5999999999999999E-2</v>
      </c>
      <c r="J73" s="70" t="s">
        <v>77</v>
      </c>
      <c r="K73" s="70" t="s">
        <v>77</v>
      </c>
      <c r="L73" s="70" t="s">
        <v>77</v>
      </c>
      <c r="M73" s="70" t="s">
        <v>77</v>
      </c>
      <c r="O73" s="70">
        <v>39</v>
      </c>
      <c r="P73" s="70" t="s">
        <v>148</v>
      </c>
      <c r="Q73" s="86">
        <v>44237.440092592595</v>
      </c>
      <c r="R73" s="70">
        <v>76</v>
      </c>
      <c r="S73" s="70" t="s">
        <v>76</v>
      </c>
      <c r="T73" s="70">
        <v>0</v>
      </c>
      <c r="U73" s="70" t="s">
        <v>77</v>
      </c>
      <c r="V73" s="70" t="s">
        <v>77</v>
      </c>
      <c r="W73" s="70" t="s">
        <v>77</v>
      </c>
      <c r="X73" s="70" t="s">
        <v>77</v>
      </c>
      <c r="Y73" s="70" t="s">
        <v>77</v>
      </c>
      <c r="Z73" s="70" t="s">
        <v>77</v>
      </c>
      <c r="AA73" s="70" t="s">
        <v>77</v>
      </c>
      <c r="AC73" s="70">
        <v>39</v>
      </c>
      <c r="AD73" s="70" t="s">
        <v>148</v>
      </c>
      <c r="AE73" s="86">
        <v>44237.440092592595</v>
      </c>
      <c r="AF73" s="70">
        <v>76</v>
      </c>
      <c r="AG73" s="70" t="s">
        <v>76</v>
      </c>
      <c r="AH73" s="70">
        <v>0</v>
      </c>
      <c r="AI73" s="70">
        <v>12.193</v>
      </c>
      <c r="AJ73" s="87">
        <v>8093</v>
      </c>
      <c r="AK73" s="70">
        <v>1.2749999999999999</v>
      </c>
      <c r="AL73" s="70" t="s">
        <v>77</v>
      </c>
      <c r="AM73" s="70" t="s">
        <v>77</v>
      </c>
      <c r="AN73" s="70" t="s">
        <v>77</v>
      </c>
      <c r="AO73" s="70" t="s">
        <v>77</v>
      </c>
      <c r="AQ73" s="70">
        <v>1</v>
      </c>
      <c r="AT73" s="88">
        <f t="shared" si="8"/>
        <v>58.775288935374199</v>
      </c>
      <c r="AU73" s="89">
        <f t="shared" si="9"/>
        <v>1531.1609753422701</v>
      </c>
      <c r="AW73" s="88">
        <f t="shared" si="6"/>
        <v>48.697489729951904</v>
      </c>
      <c r="AX73" s="89">
        <f t="shared" si="7"/>
        <v>1542.4586244872603</v>
      </c>
    </row>
    <row r="74" spans="1:50" s="70" customFormat="1">
      <c r="A74" s="70">
        <v>38</v>
      </c>
      <c r="B74" s="70" t="s">
        <v>149</v>
      </c>
      <c r="C74" s="86">
        <v>44237.461365740739</v>
      </c>
      <c r="D74" s="70">
        <v>167</v>
      </c>
      <c r="E74" s="70" t="s">
        <v>76</v>
      </c>
      <c r="F74" s="70">
        <v>0</v>
      </c>
      <c r="G74" s="70">
        <v>6.0439999999999996</v>
      </c>
      <c r="H74" s="87">
        <v>19352</v>
      </c>
      <c r="I74" s="70">
        <v>2.7E-2</v>
      </c>
      <c r="J74" s="70" t="s">
        <v>77</v>
      </c>
      <c r="K74" s="70" t="s">
        <v>77</v>
      </c>
      <c r="L74" s="70" t="s">
        <v>77</v>
      </c>
      <c r="M74" s="70" t="s">
        <v>77</v>
      </c>
      <c r="O74" s="70">
        <v>38</v>
      </c>
      <c r="P74" s="70" t="s">
        <v>149</v>
      </c>
      <c r="Q74" s="86">
        <v>44237.461365740739</v>
      </c>
      <c r="R74" s="70">
        <v>167</v>
      </c>
      <c r="S74" s="70" t="s">
        <v>76</v>
      </c>
      <c r="T74" s="70">
        <v>0</v>
      </c>
      <c r="U74" s="70" t="s">
        <v>77</v>
      </c>
      <c r="V74" s="70" t="s">
        <v>77</v>
      </c>
      <c r="W74" s="70" t="s">
        <v>77</v>
      </c>
      <c r="X74" s="70" t="s">
        <v>77</v>
      </c>
      <c r="Y74" s="70" t="s">
        <v>77</v>
      </c>
      <c r="Z74" s="70" t="s">
        <v>77</v>
      </c>
      <c r="AA74" s="70" t="s">
        <v>77</v>
      </c>
      <c r="AC74" s="70">
        <v>38</v>
      </c>
      <c r="AD74" s="70" t="s">
        <v>149</v>
      </c>
      <c r="AE74" s="86">
        <v>44237.461365740739</v>
      </c>
      <c r="AF74" s="70">
        <v>167</v>
      </c>
      <c r="AG74" s="70" t="s">
        <v>76</v>
      </c>
      <c r="AH74" s="70">
        <v>0</v>
      </c>
      <c r="AI74" s="70">
        <v>12.209</v>
      </c>
      <c r="AJ74" s="87">
        <v>8113</v>
      </c>
      <c r="AK74" s="70">
        <v>1.278</v>
      </c>
      <c r="AL74" s="70" t="s">
        <v>77</v>
      </c>
      <c r="AM74" s="70" t="s">
        <v>77</v>
      </c>
      <c r="AN74" s="70" t="s">
        <v>77</v>
      </c>
      <c r="AO74" s="70" t="s">
        <v>77</v>
      </c>
      <c r="AQ74" s="70">
        <v>1</v>
      </c>
      <c r="AT74" s="88">
        <f t="shared" si="8"/>
        <v>60.949165178355202</v>
      </c>
      <c r="AU74" s="89">
        <f t="shared" si="9"/>
        <v>1534.84863032987</v>
      </c>
      <c r="AW74" s="88">
        <f t="shared" si="6"/>
        <v>50.536142961606409</v>
      </c>
      <c r="AX74" s="89">
        <f t="shared" si="7"/>
        <v>1546.2773542960601</v>
      </c>
    </row>
    <row r="75" spans="1:50" s="70" customFormat="1">
      <c r="A75" s="70">
        <v>37</v>
      </c>
      <c r="B75" s="70" t="s">
        <v>150</v>
      </c>
      <c r="C75" s="86">
        <v>44237.482627314814</v>
      </c>
      <c r="D75" s="70" t="s">
        <v>151</v>
      </c>
      <c r="E75" s="70" t="s">
        <v>76</v>
      </c>
      <c r="F75" s="70">
        <v>0</v>
      </c>
      <c r="G75" s="70">
        <v>6.0309999999999997</v>
      </c>
      <c r="H75" s="87">
        <v>21480</v>
      </c>
      <c r="I75" s="70">
        <v>0.03</v>
      </c>
      <c r="J75" s="70" t="s">
        <v>77</v>
      </c>
      <c r="K75" s="70" t="s">
        <v>77</v>
      </c>
      <c r="L75" s="70" t="s">
        <v>77</v>
      </c>
      <c r="M75" s="70" t="s">
        <v>77</v>
      </c>
      <c r="O75" s="70">
        <v>37</v>
      </c>
      <c r="P75" s="70" t="s">
        <v>150</v>
      </c>
      <c r="Q75" s="86">
        <v>44237.482627314814</v>
      </c>
      <c r="R75" s="70" t="s">
        <v>151</v>
      </c>
      <c r="S75" s="70" t="s">
        <v>76</v>
      </c>
      <c r="T75" s="70">
        <v>0</v>
      </c>
      <c r="U75" s="70" t="s">
        <v>77</v>
      </c>
      <c r="V75" s="70" t="s">
        <v>77</v>
      </c>
      <c r="W75" s="70" t="s">
        <v>77</v>
      </c>
      <c r="X75" s="70" t="s">
        <v>77</v>
      </c>
      <c r="Y75" s="70" t="s">
        <v>77</v>
      </c>
      <c r="Z75" s="70" t="s">
        <v>77</v>
      </c>
      <c r="AA75" s="70" t="s">
        <v>77</v>
      </c>
      <c r="AC75" s="70">
        <v>37</v>
      </c>
      <c r="AD75" s="70" t="s">
        <v>150</v>
      </c>
      <c r="AE75" s="86">
        <v>44237.482627314814</v>
      </c>
      <c r="AF75" s="70" t="s">
        <v>151</v>
      </c>
      <c r="AG75" s="70" t="s">
        <v>76</v>
      </c>
      <c r="AH75" s="70">
        <v>0</v>
      </c>
      <c r="AI75" s="70">
        <v>12.202</v>
      </c>
      <c r="AJ75" s="87">
        <v>9302</v>
      </c>
      <c r="AK75" s="70">
        <v>1.4390000000000001</v>
      </c>
      <c r="AL75" s="70" t="s">
        <v>77</v>
      </c>
      <c r="AM75" s="70" t="s">
        <v>77</v>
      </c>
      <c r="AN75" s="70" t="s">
        <v>77</v>
      </c>
      <c r="AO75" s="70" t="s">
        <v>77</v>
      </c>
      <c r="AQ75" s="70">
        <v>1</v>
      </c>
      <c r="AT75" s="88">
        <f t="shared" si="8"/>
        <v>67.56229315552001</v>
      </c>
      <c r="AU75" s="89">
        <f t="shared" si="9"/>
        <v>1753.9894874049201</v>
      </c>
      <c r="AW75" s="88">
        <f t="shared" si="6"/>
        <v>56.132917900640003</v>
      </c>
      <c r="AX75" s="89">
        <f t="shared" si="7"/>
        <v>1773.2774676629601</v>
      </c>
    </row>
    <row r="76" spans="1:50" s="70" customFormat="1">
      <c r="A76" s="70">
        <v>37</v>
      </c>
      <c r="B76" s="70" t="s">
        <v>152</v>
      </c>
      <c r="C76" s="86">
        <v>44264.527881944443</v>
      </c>
      <c r="D76" s="70" t="s">
        <v>75</v>
      </c>
      <c r="E76" s="70" t="s">
        <v>76</v>
      </c>
      <c r="F76" s="70">
        <v>0</v>
      </c>
      <c r="G76" s="70">
        <v>6.1180000000000003</v>
      </c>
      <c r="H76" s="87">
        <v>2069</v>
      </c>
      <c r="I76" s="70">
        <v>1E-3</v>
      </c>
      <c r="J76" s="70" t="s">
        <v>77</v>
      </c>
      <c r="K76" s="70" t="s">
        <v>77</v>
      </c>
      <c r="L76" s="70" t="s">
        <v>77</v>
      </c>
      <c r="M76" s="70" t="s">
        <v>77</v>
      </c>
      <c r="O76" s="70">
        <v>37</v>
      </c>
      <c r="P76" s="70" t="s">
        <v>152</v>
      </c>
      <c r="Q76" s="86">
        <v>44264.527881944443</v>
      </c>
      <c r="R76" s="70" t="s">
        <v>75</v>
      </c>
      <c r="S76" s="70" t="s">
        <v>76</v>
      </c>
      <c r="T76" s="70">
        <v>0</v>
      </c>
      <c r="U76" s="70" t="s">
        <v>77</v>
      </c>
      <c r="V76" s="70" t="s">
        <v>77</v>
      </c>
      <c r="W76" s="70" t="s">
        <v>77</v>
      </c>
      <c r="X76" s="70" t="s">
        <v>77</v>
      </c>
      <c r="Y76" s="70" t="s">
        <v>77</v>
      </c>
      <c r="Z76" s="70" t="s">
        <v>77</v>
      </c>
      <c r="AA76" s="70" t="s">
        <v>77</v>
      </c>
      <c r="AC76" s="70">
        <v>37</v>
      </c>
      <c r="AD76" s="70" t="s">
        <v>152</v>
      </c>
      <c r="AE76" s="86">
        <v>44264.527881944443</v>
      </c>
      <c r="AF76" s="70" t="s">
        <v>75</v>
      </c>
      <c r="AG76" s="70" t="s">
        <v>76</v>
      </c>
      <c r="AH76" s="70">
        <v>0</v>
      </c>
      <c r="AI76" s="70">
        <v>12.297000000000001</v>
      </c>
      <c r="AJ76" s="87">
        <v>2133</v>
      </c>
      <c r="AK76" s="70">
        <v>0.46500000000000002</v>
      </c>
      <c r="AL76" s="70" t="s">
        <v>77</v>
      </c>
      <c r="AM76" s="70" t="s">
        <v>77</v>
      </c>
      <c r="AN76" s="70" t="s">
        <v>77</v>
      </c>
      <c r="AO76" s="70" t="s">
        <v>77</v>
      </c>
      <c r="AQ76" s="70">
        <v>1</v>
      </c>
      <c r="AT76" s="88">
        <f t="shared" si="8"/>
        <v>1.316611171249999</v>
      </c>
      <c r="AU76" s="89">
        <f t="shared" si="9"/>
        <v>430.00261602147003</v>
      </c>
      <c r="AW76" s="88">
        <f>IF(H76&lt;10000,((-0.00000005795*H76^2)+(0.003823*H76)+(-6.715)),(IF(H76&lt;700000,((-0.0000000001209*H76^2)+(0.002635*H76)+(-0.4111)), ((-0.00000002007*V76^2)+(0.2564*V76)+(286.1)))))</f>
        <v>0.9467169000500002</v>
      </c>
      <c r="AX76" s="89">
        <f>(-0.00000001626*AJ76^2)+(0.1912*AJ76)+(-3.858)</f>
        <v>403.89762205686003</v>
      </c>
    </row>
    <row r="77" spans="1:50" s="70" customFormat="1">
      <c r="A77" s="70">
        <v>38</v>
      </c>
      <c r="B77" s="70" t="s">
        <v>153</v>
      </c>
      <c r="C77" s="86">
        <v>44264.549143518518</v>
      </c>
      <c r="D77" s="70" t="s">
        <v>79</v>
      </c>
      <c r="E77" s="70" t="s">
        <v>76</v>
      </c>
      <c r="F77" s="70">
        <v>0</v>
      </c>
      <c r="G77" s="70">
        <v>6.0460000000000003</v>
      </c>
      <c r="H77" s="87">
        <v>938844</v>
      </c>
      <c r="I77" s="70">
        <v>1.397</v>
      </c>
      <c r="J77" s="70" t="s">
        <v>77</v>
      </c>
      <c r="K77" s="70" t="s">
        <v>77</v>
      </c>
      <c r="L77" s="70" t="s">
        <v>77</v>
      </c>
      <c r="M77" s="70" t="s">
        <v>77</v>
      </c>
      <c r="O77" s="70">
        <v>38</v>
      </c>
      <c r="P77" s="70" t="s">
        <v>153</v>
      </c>
      <c r="Q77" s="86">
        <v>44264.549143518518</v>
      </c>
      <c r="R77" s="70" t="s">
        <v>79</v>
      </c>
      <c r="S77" s="70" t="s">
        <v>76</v>
      </c>
      <c r="T77" s="70">
        <v>0</v>
      </c>
      <c r="U77" s="70">
        <v>5.9960000000000004</v>
      </c>
      <c r="V77" s="87">
        <v>7048</v>
      </c>
      <c r="W77" s="70">
        <v>1.8919999999999999</v>
      </c>
      <c r="X77" s="70" t="s">
        <v>77</v>
      </c>
      <c r="Y77" s="70" t="s">
        <v>77</v>
      </c>
      <c r="Z77" s="70" t="s">
        <v>77</v>
      </c>
      <c r="AA77" s="70" t="s">
        <v>77</v>
      </c>
      <c r="AC77" s="70">
        <v>38</v>
      </c>
      <c r="AD77" s="70" t="s">
        <v>153</v>
      </c>
      <c r="AE77" s="86">
        <v>44264.549143518518</v>
      </c>
      <c r="AF77" s="70" t="s">
        <v>79</v>
      </c>
      <c r="AG77" s="70" t="s">
        <v>76</v>
      </c>
      <c r="AH77" s="70">
        <v>0</v>
      </c>
      <c r="AI77" s="70">
        <v>12.266999999999999</v>
      </c>
      <c r="AJ77" s="87">
        <v>9743</v>
      </c>
      <c r="AK77" s="70">
        <v>1.4990000000000001</v>
      </c>
      <c r="AL77" s="70" t="s">
        <v>77</v>
      </c>
      <c r="AM77" s="70" t="s">
        <v>77</v>
      </c>
      <c r="AN77" s="70" t="s">
        <v>77</v>
      </c>
      <c r="AO77" s="70" t="s">
        <v>77</v>
      </c>
      <c r="AQ77" s="70">
        <v>1</v>
      </c>
      <c r="AT77" s="88">
        <f t="shared" si="8"/>
        <v>1898.0783800886402</v>
      </c>
      <c r="AU77" s="89">
        <f t="shared" si="9"/>
        <v>1835.22369190427</v>
      </c>
      <c r="AW77" s="8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89">
        <f t="shared" ref="AX77:AX131" si="11">(-0.00000001626*AJ77^2)+(0.1912*AJ77)+(-3.858)</f>
        <v>1857.4601024432602</v>
      </c>
    </row>
    <row r="78" spans="1:50" s="70" customFormat="1">
      <c r="A78" s="70">
        <v>39</v>
      </c>
      <c r="B78" s="70" t="s">
        <v>154</v>
      </c>
      <c r="C78" s="86">
        <v>44264.570416666669</v>
      </c>
      <c r="D78" s="70">
        <v>121</v>
      </c>
      <c r="E78" s="70" t="s">
        <v>76</v>
      </c>
      <c r="F78" s="70">
        <v>0</v>
      </c>
      <c r="G78" s="70">
        <v>6.0640000000000001</v>
      </c>
      <c r="H78" s="87">
        <v>7637</v>
      </c>
      <c r="I78" s="70">
        <v>0.01</v>
      </c>
      <c r="J78" s="70" t="s">
        <v>77</v>
      </c>
      <c r="K78" s="70" t="s">
        <v>77</v>
      </c>
      <c r="L78" s="70" t="s">
        <v>77</v>
      </c>
      <c r="M78" s="70" t="s">
        <v>77</v>
      </c>
      <c r="O78" s="70">
        <v>39</v>
      </c>
      <c r="P78" s="70" t="s">
        <v>154</v>
      </c>
      <c r="Q78" s="86">
        <v>44264.570416666669</v>
      </c>
      <c r="R78" s="70">
        <v>121</v>
      </c>
      <c r="S78" s="70" t="s">
        <v>76</v>
      </c>
      <c r="T78" s="70">
        <v>0</v>
      </c>
      <c r="U78" s="70" t="s">
        <v>77</v>
      </c>
      <c r="V78" s="70" t="s">
        <v>77</v>
      </c>
      <c r="W78" s="70" t="s">
        <v>77</v>
      </c>
      <c r="X78" s="70" t="s">
        <v>77</v>
      </c>
      <c r="Y78" s="70" t="s">
        <v>77</v>
      </c>
      <c r="Z78" s="70" t="s">
        <v>77</v>
      </c>
      <c r="AA78" s="70" t="s">
        <v>77</v>
      </c>
      <c r="AC78" s="70">
        <v>39</v>
      </c>
      <c r="AD78" s="70" t="s">
        <v>154</v>
      </c>
      <c r="AE78" s="86">
        <v>44264.570416666669</v>
      </c>
      <c r="AF78" s="70">
        <v>121</v>
      </c>
      <c r="AG78" s="70" t="s">
        <v>76</v>
      </c>
      <c r="AH78" s="70">
        <v>0</v>
      </c>
      <c r="AI78" s="70">
        <v>12.234999999999999</v>
      </c>
      <c r="AJ78" s="87">
        <v>3404</v>
      </c>
      <c r="AK78" s="70">
        <v>0.63800000000000001</v>
      </c>
      <c r="AL78" s="70" t="s">
        <v>77</v>
      </c>
      <c r="AM78" s="70" t="s">
        <v>77</v>
      </c>
      <c r="AN78" s="70" t="s">
        <v>77</v>
      </c>
      <c r="AO78" s="70" t="s">
        <v>77</v>
      </c>
      <c r="AQ78" s="70">
        <v>1</v>
      </c>
      <c r="AT78" s="88">
        <f t="shared" si="8"/>
        <v>17.526465091249996</v>
      </c>
      <c r="AU78" s="89">
        <f t="shared" si="9"/>
        <v>665.20427045168015</v>
      </c>
      <c r="AW78" s="88">
        <f t="shared" si="10"/>
        <v>19.10138858645</v>
      </c>
      <c r="AX78" s="89">
        <f t="shared" si="11"/>
        <v>646.79839186784011</v>
      </c>
    </row>
    <row r="79" spans="1:50" s="70" customFormat="1">
      <c r="A79" s="70">
        <v>40</v>
      </c>
      <c r="B79" s="70" t="s">
        <v>155</v>
      </c>
      <c r="C79" s="86">
        <v>44264.591689814813</v>
      </c>
      <c r="D79" s="70">
        <v>26</v>
      </c>
      <c r="E79" s="70" t="s">
        <v>76</v>
      </c>
      <c r="F79" s="70">
        <v>0</v>
      </c>
      <c r="G79" s="70">
        <v>6.0519999999999996</v>
      </c>
      <c r="H79" s="87">
        <v>8539</v>
      </c>
      <c r="I79" s="70">
        <v>1.0999999999999999E-2</v>
      </c>
      <c r="J79" s="70" t="s">
        <v>77</v>
      </c>
      <c r="K79" s="70" t="s">
        <v>77</v>
      </c>
      <c r="L79" s="70" t="s">
        <v>77</v>
      </c>
      <c r="M79" s="70" t="s">
        <v>77</v>
      </c>
      <c r="O79" s="70">
        <v>40</v>
      </c>
      <c r="P79" s="70" t="s">
        <v>155</v>
      </c>
      <c r="Q79" s="86">
        <v>44264.591689814813</v>
      </c>
      <c r="R79" s="70">
        <v>26</v>
      </c>
      <c r="S79" s="70" t="s">
        <v>76</v>
      </c>
      <c r="T79" s="70">
        <v>0</v>
      </c>
      <c r="U79" s="70" t="s">
        <v>77</v>
      </c>
      <c r="V79" s="70" t="s">
        <v>77</v>
      </c>
      <c r="W79" s="70" t="s">
        <v>77</v>
      </c>
      <c r="X79" s="70" t="s">
        <v>77</v>
      </c>
      <c r="Y79" s="70" t="s">
        <v>77</v>
      </c>
      <c r="Z79" s="70" t="s">
        <v>77</v>
      </c>
      <c r="AA79" s="70" t="s">
        <v>77</v>
      </c>
      <c r="AC79" s="70">
        <v>40</v>
      </c>
      <c r="AD79" s="70" t="s">
        <v>155</v>
      </c>
      <c r="AE79" s="86">
        <v>44264.591689814813</v>
      </c>
      <c r="AF79" s="70">
        <v>26</v>
      </c>
      <c r="AG79" s="70" t="s">
        <v>76</v>
      </c>
      <c r="AH79" s="70">
        <v>0</v>
      </c>
      <c r="AI79" s="70">
        <v>12.21</v>
      </c>
      <c r="AJ79" s="87">
        <v>4083</v>
      </c>
      <c r="AK79" s="70">
        <v>0.73</v>
      </c>
      <c r="AL79" s="70" t="s">
        <v>77</v>
      </c>
      <c r="AM79" s="70" t="s">
        <v>77</v>
      </c>
      <c r="AN79" s="70" t="s">
        <v>77</v>
      </c>
      <c r="AO79" s="70" t="s">
        <v>77</v>
      </c>
      <c r="AQ79" s="70">
        <v>1</v>
      </c>
      <c r="AT79" s="88">
        <f t="shared" si="8"/>
        <v>20.276428571250001</v>
      </c>
      <c r="AU79" s="89">
        <f t="shared" si="9"/>
        <v>790.77176829747009</v>
      </c>
      <c r="AW79" s="88">
        <f t="shared" si="10"/>
        <v>21.704200508049997</v>
      </c>
      <c r="AX79" s="89">
        <f t="shared" si="11"/>
        <v>776.54053134486014</v>
      </c>
    </row>
    <row r="80" spans="1:50" s="70" customFormat="1">
      <c r="A80" s="70">
        <v>41</v>
      </c>
      <c r="B80" s="70" t="s">
        <v>156</v>
      </c>
      <c r="C80" s="86">
        <v>44264.612951388888</v>
      </c>
      <c r="D80" s="70">
        <v>98</v>
      </c>
      <c r="E80" s="70" t="s">
        <v>76</v>
      </c>
      <c r="F80" s="70">
        <v>0</v>
      </c>
      <c r="G80" s="70">
        <v>6.0629999999999997</v>
      </c>
      <c r="H80" s="87">
        <v>8610</v>
      </c>
      <c r="I80" s="70">
        <v>1.0999999999999999E-2</v>
      </c>
      <c r="J80" s="70" t="s">
        <v>77</v>
      </c>
      <c r="K80" s="70" t="s">
        <v>77</v>
      </c>
      <c r="L80" s="70" t="s">
        <v>77</v>
      </c>
      <c r="M80" s="70" t="s">
        <v>77</v>
      </c>
      <c r="O80" s="70">
        <v>41</v>
      </c>
      <c r="P80" s="70" t="s">
        <v>156</v>
      </c>
      <c r="Q80" s="86">
        <v>44264.612951388888</v>
      </c>
      <c r="R80" s="70">
        <v>98</v>
      </c>
      <c r="S80" s="70" t="s">
        <v>76</v>
      </c>
      <c r="T80" s="70">
        <v>0</v>
      </c>
      <c r="U80" s="70" t="s">
        <v>77</v>
      </c>
      <c r="V80" s="70" t="s">
        <v>77</v>
      </c>
      <c r="W80" s="70" t="s">
        <v>77</v>
      </c>
      <c r="X80" s="70" t="s">
        <v>77</v>
      </c>
      <c r="Y80" s="70" t="s">
        <v>77</v>
      </c>
      <c r="Z80" s="70" t="s">
        <v>77</v>
      </c>
      <c r="AA80" s="70" t="s">
        <v>77</v>
      </c>
      <c r="AC80" s="70">
        <v>41</v>
      </c>
      <c r="AD80" s="70" t="s">
        <v>156</v>
      </c>
      <c r="AE80" s="86">
        <v>44264.612951388888</v>
      </c>
      <c r="AF80" s="70">
        <v>98</v>
      </c>
      <c r="AG80" s="70" t="s">
        <v>76</v>
      </c>
      <c r="AH80" s="70">
        <v>0</v>
      </c>
      <c r="AI80" s="70">
        <v>12.247999999999999</v>
      </c>
      <c r="AJ80" s="87">
        <v>4081</v>
      </c>
      <c r="AK80" s="70">
        <v>0.73</v>
      </c>
      <c r="AL80" s="70" t="s">
        <v>77</v>
      </c>
      <c r="AM80" s="70" t="s">
        <v>77</v>
      </c>
      <c r="AN80" s="70" t="s">
        <v>77</v>
      </c>
      <c r="AO80" s="70" t="s">
        <v>77</v>
      </c>
      <c r="AQ80" s="70">
        <v>1</v>
      </c>
      <c r="AT80" s="88">
        <f t="shared" si="8"/>
        <v>20.494357125000001</v>
      </c>
      <c r="AU80" s="89">
        <f t="shared" si="9"/>
        <v>790.40199320603017</v>
      </c>
      <c r="AW80" s="88">
        <f t="shared" si="10"/>
        <v>21.905074804999998</v>
      </c>
      <c r="AX80" s="89">
        <f t="shared" si="11"/>
        <v>776.15839683813999</v>
      </c>
    </row>
    <row r="81" spans="1:50" s="70" customFormat="1">
      <c r="A81" s="70">
        <v>42</v>
      </c>
      <c r="B81" s="70" t="s">
        <v>157</v>
      </c>
      <c r="C81" s="86">
        <v>44264.634212962963</v>
      </c>
      <c r="D81" s="70">
        <v>199</v>
      </c>
      <c r="E81" s="70" t="s">
        <v>76</v>
      </c>
      <c r="F81" s="70">
        <v>0</v>
      </c>
      <c r="G81" s="70">
        <v>6.0640000000000001</v>
      </c>
      <c r="H81" s="87">
        <v>8589</v>
      </c>
      <c r="I81" s="70">
        <v>1.0999999999999999E-2</v>
      </c>
      <c r="J81" s="70" t="s">
        <v>77</v>
      </c>
      <c r="K81" s="70" t="s">
        <v>77</v>
      </c>
      <c r="L81" s="70" t="s">
        <v>77</v>
      </c>
      <c r="M81" s="70" t="s">
        <v>77</v>
      </c>
      <c r="O81" s="70">
        <v>42</v>
      </c>
      <c r="P81" s="70" t="s">
        <v>157</v>
      </c>
      <c r="Q81" s="86">
        <v>44264.634212962963</v>
      </c>
      <c r="R81" s="70">
        <v>199</v>
      </c>
      <c r="S81" s="70" t="s">
        <v>76</v>
      </c>
      <c r="T81" s="70">
        <v>0</v>
      </c>
      <c r="U81" s="70" t="s">
        <v>77</v>
      </c>
      <c r="V81" s="87" t="s">
        <v>77</v>
      </c>
      <c r="W81" s="70" t="s">
        <v>77</v>
      </c>
      <c r="X81" s="70" t="s">
        <v>77</v>
      </c>
      <c r="Y81" s="70" t="s">
        <v>77</v>
      </c>
      <c r="Z81" s="70" t="s">
        <v>77</v>
      </c>
      <c r="AA81" s="70" t="s">
        <v>77</v>
      </c>
      <c r="AC81" s="70">
        <v>42</v>
      </c>
      <c r="AD81" s="70" t="s">
        <v>157</v>
      </c>
      <c r="AE81" s="86">
        <v>44264.634212962963</v>
      </c>
      <c r="AF81" s="70">
        <v>199</v>
      </c>
      <c r="AG81" s="70" t="s">
        <v>76</v>
      </c>
      <c r="AH81" s="70">
        <v>0</v>
      </c>
      <c r="AI81" s="70">
        <v>12.239000000000001</v>
      </c>
      <c r="AJ81" s="87">
        <v>4005</v>
      </c>
      <c r="AK81" s="70">
        <v>0.72</v>
      </c>
      <c r="AL81" s="70" t="s">
        <v>77</v>
      </c>
      <c r="AM81" s="70" t="s">
        <v>77</v>
      </c>
      <c r="AN81" s="70" t="s">
        <v>77</v>
      </c>
      <c r="AO81" s="70" t="s">
        <v>77</v>
      </c>
      <c r="AQ81" s="70">
        <v>1</v>
      </c>
      <c r="AT81" s="88">
        <f t="shared" si="8"/>
        <v>20.429877071249997</v>
      </c>
      <c r="AU81" s="89">
        <f t="shared" si="9"/>
        <v>776.35016763075009</v>
      </c>
      <c r="AW81" s="88">
        <f t="shared" si="10"/>
        <v>21.845722128049996</v>
      </c>
      <c r="AX81" s="89">
        <f t="shared" si="11"/>
        <v>761.63718919350015</v>
      </c>
    </row>
    <row r="82" spans="1:50" s="70" customFormat="1">
      <c r="A82" s="70">
        <v>43</v>
      </c>
      <c r="B82" s="70" t="s">
        <v>158</v>
      </c>
      <c r="C82" s="86">
        <v>44265.584548611114</v>
      </c>
      <c r="D82" s="70">
        <v>127</v>
      </c>
      <c r="E82" s="70" t="s">
        <v>76</v>
      </c>
      <c r="F82" s="70">
        <v>0</v>
      </c>
      <c r="G82" s="70">
        <v>6.0679999999999996</v>
      </c>
      <c r="H82" s="87">
        <v>22690</v>
      </c>
      <c r="I82" s="70">
        <v>3.2000000000000001E-2</v>
      </c>
      <c r="J82" s="70" t="s">
        <v>77</v>
      </c>
      <c r="K82" s="70" t="s">
        <v>77</v>
      </c>
      <c r="L82" s="70" t="s">
        <v>77</v>
      </c>
      <c r="M82" s="70" t="s">
        <v>77</v>
      </c>
      <c r="O82" s="70">
        <v>43</v>
      </c>
      <c r="P82" s="70" t="s">
        <v>158</v>
      </c>
      <c r="Q82" s="86">
        <v>44265.584548611114</v>
      </c>
      <c r="R82" s="70">
        <v>127</v>
      </c>
      <c r="S82" s="70" t="s">
        <v>76</v>
      </c>
      <c r="T82" s="70">
        <v>0</v>
      </c>
      <c r="U82" s="70" t="s">
        <v>77</v>
      </c>
      <c r="V82" s="70" t="s">
        <v>77</v>
      </c>
      <c r="W82" s="70" t="s">
        <v>77</v>
      </c>
      <c r="X82" s="70" t="s">
        <v>77</v>
      </c>
      <c r="Y82" s="70" t="s">
        <v>77</v>
      </c>
      <c r="Z82" s="70" t="s">
        <v>77</v>
      </c>
      <c r="AA82" s="70" t="s">
        <v>77</v>
      </c>
      <c r="AC82" s="70">
        <v>43</v>
      </c>
      <c r="AD82" s="70" t="s">
        <v>158</v>
      </c>
      <c r="AE82" s="86">
        <v>44265.584548611114</v>
      </c>
      <c r="AF82" s="70">
        <v>127</v>
      </c>
      <c r="AG82" s="70" t="s">
        <v>76</v>
      </c>
      <c r="AH82" s="70">
        <v>0</v>
      </c>
      <c r="AI82" s="70">
        <v>12.27</v>
      </c>
      <c r="AJ82" s="87">
        <v>7867</v>
      </c>
      <c r="AK82" s="70">
        <v>1.244</v>
      </c>
      <c r="AL82" s="70" t="s">
        <v>77</v>
      </c>
      <c r="AM82" s="70" t="s">
        <v>77</v>
      </c>
      <c r="AN82" s="70" t="s">
        <v>77</v>
      </c>
      <c r="AO82" s="70" t="s">
        <v>77</v>
      </c>
      <c r="AQ82" s="70">
        <v>1</v>
      </c>
      <c r="AT82" s="88">
        <f t="shared" si="8"/>
        <v>71.319280775180005</v>
      </c>
      <c r="AU82" s="89">
        <f t="shared" si="9"/>
        <v>1489.4869842214698</v>
      </c>
      <c r="AW82" s="88">
        <f t="shared" si="10"/>
        <v>59.314806315510005</v>
      </c>
      <c r="AX82" s="89">
        <f t="shared" si="11"/>
        <v>1499.30607365686</v>
      </c>
    </row>
    <row r="83" spans="1:50" s="70" customFormat="1">
      <c r="A83" s="70">
        <v>44</v>
      </c>
      <c r="B83" s="70" t="s">
        <v>159</v>
      </c>
      <c r="C83" s="86">
        <v>44265.605787037035</v>
      </c>
      <c r="D83" s="70">
        <v>81</v>
      </c>
      <c r="E83" s="70" t="s">
        <v>76</v>
      </c>
      <c r="F83" s="70">
        <v>0</v>
      </c>
      <c r="G83" s="70">
        <v>6.0460000000000003</v>
      </c>
      <c r="H83" s="87">
        <v>11613</v>
      </c>
      <c r="I83" s="70">
        <v>1.4999999999999999E-2</v>
      </c>
      <c r="J83" s="70" t="s">
        <v>77</v>
      </c>
      <c r="K83" s="70" t="s">
        <v>77</v>
      </c>
      <c r="L83" s="70" t="s">
        <v>77</v>
      </c>
      <c r="M83" s="70" t="s">
        <v>77</v>
      </c>
      <c r="O83" s="70">
        <v>44</v>
      </c>
      <c r="P83" s="70" t="s">
        <v>159</v>
      </c>
      <c r="Q83" s="86">
        <v>44265.605787037035</v>
      </c>
      <c r="R83" s="70">
        <v>81</v>
      </c>
      <c r="S83" s="70" t="s">
        <v>76</v>
      </c>
      <c r="T83" s="70">
        <v>0</v>
      </c>
      <c r="U83" s="70" t="s">
        <v>77</v>
      </c>
      <c r="V83" s="70" t="s">
        <v>77</v>
      </c>
      <c r="W83" s="70" t="s">
        <v>77</v>
      </c>
      <c r="X83" s="70" t="s">
        <v>77</v>
      </c>
      <c r="Y83" s="70" t="s">
        <v>77</v>
      </c>
      <c r="Z83" s="70" t="s">
        <v>77</v>
      </c>
      <c r="AA83" s="70" t="s">
        <v>77</v>
      </c>
      <c r="AC83" s="70">
        <v>44</v>
      </c>
      <c r="AD83" s="70" t="s">
        <v>159</v>
      </c>
      <c r="AE83" s="86">
        <v>44265.605787037035</v>
      </c>
      <c r="AF83" s="70">
        <v>81</v>
      </c>
      <c r="AG83" s="70" t="s">
        <v>76</v>
      </c>
      <c r="AH83" s="70">
        <v>0</v>
      </c>
      <c r="AI83" s="70">
        <v>12.221</v>
      </c>
      <c r="AJ83" s="87">
        <v>5438</v>
      </c>
      <c r="AK83" s="70">
        <v>0.91400000000000003</v>
      </c>
      <c r="AL83" s="70" t="s">
        <v>77</v>
      </c>
      <c r="AM83" s="70" t="s">
        <v>77</v>
      </c>
      <c r="AN83" s="70" t="s">
        <v>77</v>
      </c>
      <c r="AO83" s="70" t="s">
        <v>77</v>
      </c>
      <c r="AQ83" s="70">
        <v>1</v>
      </c>
      <c r="AT83" s="88">
        <f t="shared" si="8"/>
        <v>29.907977591249995</v>
      </c>
      <c r="AU83" s="89">
        <f t="shared" si="9"/>
        <v>1041.17897535212</v>
      </c>
      <c r="AW83" s="88">
        <f t="shared" si="10"/>
        <v>30.172850212127898</v>
      </c>
      <c r="AX83" s="89">
        <f t="shared" si="11"/>
        <v>1035.40676181656</v>
      </c>
    </row>
    <row r="84" spans="1:50" s="70" customFormat="1">
      <c r="A84" s="70">
        <v>45</v>
      </c>
      <c r="B84" s="70" t="s">
        <v>160</v>
      </c>
      <c r="C84" s="86">
        <v>44265.627013888887</v>
      </c>
      <c r="D84" s="70">
        <v>68</v>
      </c>
      <c r="E84" s="70" t="s">
        <v>76</v>
      </c>
      <c r="F84" s="70">
        <v>0</v>
      </c>
      <c r="G84" s="70">
        <v>6.0519999999999996</v>
      </c>
      <c r="H84" s="87">
        <v>24611</v>
      </c>
      <c r="I84" s="70">
        <v>3.5000000000000003E-2</v>
      </c>
      <c r="J84" s="70" t="s">
        <v>77</v>
      </c>
      <c r="K84" s="70" t="s">
        <v>77</v>
      </c>
      <c r="L84" s="70" t="s">
        <v>77</v>
      </c>
      <c r="M84" s="70" t="s">
        <v>77</v>
      </c>
      <c r="O84" s="70">
        <v>45</v>
      </c>
      <c r="P84" s="70" t="s">
        <v>160</v>
      </c>
      <c r="Q84" s="86">
        <v>44265.627013888887</v>
      </c>
      <c r="R84" s="70">
        <v>68</v>
      </c>
      <c r="S84" s="70" t="s">
        <v>76</v>
      </c>
      <c r="T84" s="70">
        <v>0</v>
      </c>
      <c r="U84" s="70" t="s">
        <v>77</v>
      </c>
      <c r="V84" s="70" t="s">
        <v>77</v>
      </c>
      <c r="W84" s="70" t="s">
        <v>77</v>
      </c>
      <c r="X84" s="70" t="s">
        <v>77</v>
      </c>
      <c r="Y84" s="70" t="s">
        <v>77</v>
      </c>
      <c r="Z84" s="70" t="s">
        <v>77</v>
      </c>
      <c r="AA84" s="70" t="s">
        <v>77</v>
      </c>
      <c r="AC84" s="70">
        <v>45</v>
      </c>
      <c r="AD84" s="70" t="s">
        <v>160</v>
      </c>
      <c r="AE84" s="86">
        <v>44265.627013888887</v>
      </c>
      <c r="AF84" s="70">
        <v>68</v>
      </c>
      <c r="AG84" s="70" t="s">
        <v>76</v>
      </c>
      <c r="AH84" s="70">
        <v>0</v>
      </c>
      <c r="AI84" s="70">
        <v>12.227</v>
      </c>
      <c r="AJ84" s="87">
        <v>7148</v>
      </c>
      <c r="AK84" s="70">
        <v>1.147</v>
      </c>
      <c r="AL84" s="70" t="s">
        <v>77</v>
      </c>
      <c r="AM84" s="70" t="s">
        <v>77</v>
      </c>
      <c r="AN84" s="70" t="s">
        <v>77</v>
      </c>
      <c r="AO84" s="70" t="s">
        <v>77</v>
      </c>
      <c r="AQ84" s="70">
        <v>1</v>
      </c>
      <c r="AT84" s="88">
        <f t="shared" si="8"/>
        <v>77.278977581799808</v>
      </c>
      <c r="AU84" s="89">
        <f t="shared" si="9"/>
        <v>1356.8620356459198</v>
      </c>
      <c r="AW84" s="88">
        <f t="shared" si="10"/>
        <v>64.365655710291094</v>
      </c>
      <c r="AX84" s="89">
        <f t="shared" si="11"/>
        <v>1362.00881312096</v>
      </c>
    </row>
    <row r="85" spans="1:50" s="70" customFormat="1">
      <c r="A85" s="70">
        <v>46</v>
      </c>
      <c r="B85" s="70" t="s">
        <v>161</v>
      </c>
      <c r="C85" s="86">
        <v>44265.648217592592</v>
      </c>
      <c r="D85" s="70">
        <v>21</v>
      </c>
      <c r="E85" s="70" t="s">
        <v>76</v>
      </c>
      <c r="F85" s="70">
        <v>0</v>
      </c>
      <c r="G85" s="70">
        <v>6.06</v>
      </c>
      <c r="H85" s="87">
        <v>10829</v>
      </c>
      <c r="I85" s="70">
        <v>1.4E-2</v>
      </c>
      <c r="J85" s="70" t="s">
        <v>77</v>
      </c>
      <c r="K85" s="70" t="s">
        <v>77</v>
      </c>
      <c r="L85" s="70" t="s">
        <v>77</v>
      </c>
      <c r="M85" s="70" t="s">
        <v>77</v>
      </c>
      <c r="O85" s="70">
        <v>46</v>
      </c>
      <c r="P85" s="70" t="s">
        <v>161</v>
      </c>
      <c r="Q85" s="86">
        <v>44265.648217592592</v>
      </c>
      <c r="R85" s="70">
        <v>21</v>
      </c>
      <c r="S85" s="70" t="s">
        <v>76</v>
      </c>
      <c r="T85" s="70">
        <v>0</v>
      </c>
      <c r="U85" s="70" t="s">
        <v>77</v>
      </c>
      <c r="V85" s="70" t="s">
        <v>77</v>
      </c>
      <c r="W85" s="70" t="s">
        <v>77</v>
      </c>
      <c r="X85" s="70" t="s">
        <v>77</v>
      </c>
      <c r="Y85" s="70" t="s">
        <v>77</v>
      </c>
      <c r="Z85" s="70" t="s">
        <v>77</v>
      </c>
      <c r="AA85" s="70" t="s">
        <v>77</v>
      </c>
      <c r="AC85" s="70">
        <v>46</v>
      </c>
      <c r="AD85" s="70" t="s">
        <v>161</v>
      </c>
      <c r="AE85" s="86">
        <v>44265.648217592592</v>
      </c>
      <c r="AF85" s="70">
        <v>21</v>
      </c>
      <c r="AG85" s="70" t="s">
        <v>76</v>
      </c>
      <c r="AH85" s="70">
        <v>0</v>
      </c>
      <c r="AI85" s="70">
        <v>12.237</v>
      </c>
      <c r="AJ85" s="87">
        <v>5132</v>
      </c>
      <c r="AK85" s="70">
        <v>0.873</v>
      </c>
      <c r="AL85" s="70" t="s">
        <v>77</v>
      </c>
      <c r="AM85" s="70" t="s">
        <v>77</v>
      </c>
      <c r="AN85" s="70" t="s">
        <v>77</v>
      </c>
      <c r="AO85" s="70" t="s">
        <v>77</v>
      </c>
      <c r="AQ85" s="70">
        <v>1</v>
      </c>
      <c r="AT85" s="88">
        <f t="shared" si="8"/>
        <v>27.413373871250002</v>
      </c>
      <c r="AU85" s="89">
        <f t="shared" si="9"/>
        <v>984.64959989552005</v>
      </c>
      <c r="AW85" s="88">
        <f t="shared" si="10"/>
        <v>28.109137390563102</v>
      </c>
      <c r="AX85" s="89">
        <f t="shared" si="11"/>
        <v>976.95215348576016</v>
      </c>
    </row>
    <row r="86" spans="1:50" s="70" customFormat="1">
      <c r="A86" s="70">
        <v>47</v>
      </c>
      <c r="B86" s="70" t="s">
        <v>162</v>
      </c>
      <c r="C86" s="86">
        <v>44265.66951388889</v>
      </c>
      <c r="D86" s="70">
        <v>124</v>
      </c>
      <c r="E86" s="70" t="s">
        <v>76</v>
      </c>
      <c r="F86" s="70">
        <v>0</v>
      </c>
      <c r="G86" s="70">
        <v>6.13</v>
      </c>
      <c r="H86" s="87">
        <v>12507</v>
      </c>
      <c r="I86" s="70">
        <v>1.7000000000000001E-2</v>
      </c>
      <c r="J86" s="70" t="s">
        <v>77</v>
      </c>
      <c r="K86" s="70" t="s">
        <v>77</v>
      </c>
      <c r="L86" s="70" t="s">
        <v>77</v>
      </c>
      <c r="M86" s="70" t="s">
        <v>77</v>
      </c>
      <c r="O86" s="70">
        <v>47</v>
      </c>
      <c r="P86" s="70" t="s">
        <v>162</v>
      </c>
      <c r="Q86" s="86">
        <v>44265.66951388889</v>
      </c>
      <c r="R86" s="70">
        <v>124</v>
      </c>
      <c r="S86" s="70" t="s">
        <v>76</v>
      </c>
      <c r="T86" s="70">
        <v>0</v>
      </c>
      <c r="U86" s="70" t="s">
        <v>77</v>
      </c>
      <c r="V86" s="70" t="s">
        <v>77</v>
      </c>
      <c r="W86" s="70" t="s">
        <v>77</v>
      </c>
      <c r="X86" s="70" t="s">
        <v>77</v>
      </c>
      <c r="Y86" s="70" t="s">
        <v>77</v>
      </c>
      <c r="Z86" s="70" t="s">
        <v>77</v>
      </c>
      <c r="AA86" s="70" t="s">
        <v>77</v>
      </c>
      <c r="AC86" s="70">
        <v>47</v>
      </c>
      <c r="AD86" s="70" t="s">
        <v>162</v>
      </c>
      <c r="AE86" s="86">
        <v>44265.66951388889</v>
      </c>
      <c r="AF86" s="70">
        <v>124</v>
      </c>
      <c r="AG86" s="70" t="s">
        <v>76</v>
      </c>
      <c r="AH86" s="70">
        <v>0</v>
      </c>
      <c r="AI86" s="70">
        <v>12.301</v>
      </c>
      <c r="AJ86" s="87">
        <v>4902</v>
      </c>
      <c r="AK86" s="70">
        <v>0.84099999999999997</v>
      </c>
      <c r="AL86" s="70" t="s">
        <v>77</v>
      </c>
      <c r="AM86" s="70" t="s">
        <v>77</v>
      </c>
      <c r="AN86" s="70" t="s">
        <v>77</v>
      </c>
      <c r="AO86" s="70" t="s">
        <v>77</v>
      </c>
      <c r="AQ86" s="70">
        <v>1</v>
      </c>
      <c r="AT86" s="88">
        <f t="shared" si="8"/>
        <v>32.784467291249996</v>
      </c>
      <c r="AU86" s="89">
        <f t="shared" si="9"/>
        <v>942.15246175692016</v>
      </c>
      <c r="AW86" s="88">
        <f t="shared" si="10"/>
        <v>32.525933211575904</v>
      </c>
      <c r="AX86" s="89">
        <f t="shared" si="11"/>
        <v>933.01367863896007</v>
      </c>
    </row>
    <row r="87" spans="1:50" s="70" customFormat="1">
      <c r="A87" s="70">
        <v>48</v>
      </c>
      <c r="B87" s="70" t="s">
        <v>163</v>
      </c>
      <c r="C87" s="86">
        <v>44265.690775462965</v>
      </c>
      <c r="D87" s="70" t="s">
        <v>164</v>
      </c>
      <c r="E87" s="70" t="s">
        <v>76</v>
      </c>
      <c r="F87" s="70">
        <v>0</v>
      </c>
      <c r="G87" s="70">
        <v>6.06</v>
      </c>
      <c r="H87" s="87">
        <v>12157</v>
      </c>
      <c r="I87" s="70">
        <v>1.6E-2</v>
      </c>
      <c r="J87" s="70" t="s">
        <v>77</v>
      </c>
      <c r="K87" s="70" t="s">
        <v>77</v>
      </c>
      <c r="L87" s="70" t="s">
        <v>77</v>
      </c>
      <c r="M87" s="70" t="s">
        <v>77</v>
      </c>
      <c r="O87" s="70">
        <v>48</v>
      </c>
      <c r="P87" s="70" t="s">
        <v>163</v>
      </c>
      <c r="Q87" s="86">
        <v>44265.690775462965</v>
      </c>
      <c r="R87" s="70" t="s">
        <v>164</v>
      </c>
      <c r="S87" s="70" t="s">
        <v>76</v>
      </c>
      <c r="T87" s="70">
        <v>0</v>
      </c>
      <c r="U87" s="70" t="s">
        <v>77</v>
      </c>
      <c r="V87" s="70" t="s">
        <v>77</v>
      </c>
      <c r="W87" s="70" t="s">
        <v>77</v>
      </c>
      <c r="X87" s="70" t="s">
        <v>77</v>
      </c>
      <c r="Y87" s="70" t="s">
        <v>77</v>
      </c>
      <c r="Z87" s="70" t="s">
        <v>77</v>
      </c>
      <c r="AA87" s="70" t="s">
        <v>77</v>
      </c>
      <c r="AC87" s="70">
        <v>48</v>
      </c>
      <c r="AD87" s="70" t="s">
        <v>163</v>
      </c>
      <c r="AE87" s="86">
        <v>44265.690775462965</v>
      </c>
      <c r="AF87" s="70" t="s">
        <v>164</v>
      </c>
      <c r="AG87" s="70" t="s">
        <v>76</v>
      </c>
      <c r="AH87" s="70">
        <v>0</v>
      </c>
      <c r="AI87" s="70">
        <v>12.23</v>
      </c>
      <c r="AJ87" s="87">
        <v>5730</v>
      </c>
      <c r="AK87" s="70">
        <v>0.95399999999999996</v>
      </c>
      <c r="AL87" s="70" t="s">
        <v>77</v>
      </c>
      <c r="AM87" s="70" t="s">
        <v>77</v>
      </c>
      <c r="AN87" s="70" t="s">
        <v>77</v>
      </c>
      <c r="AO87" s="70" t="s">
        <v>77</v>
      </c>
      <c r="AQ87" s="70">
        <v>1</v>
      </c>
      <c r="AT87" s="88">
        <f t="shared" si="8"/>
        <v>31.654278791249993</v>
      </c>
      <c r="AU87" s="89">
        <f t="shared" si="9"/>
        <v>1095.1110788670001</v>
      </c>
      <c r="AW87" s="88">
        <f t="shared" si="10"/>
        <v>31.604726868735899</v>
      </c>
      <c r="AX87" s="89">
        <f t="shared" si="11"/>
        <v>1091.1841370460002</v>
      </c>
    </row>
    <row r="88" spans="1:50" s="70" customFormat="1">
      <c r="A88" s="70">
        <v>39</v>
      </c>
      <c r="B88" s="70" t="s">
        <v>165</v>
      </c>
      <c r="C88" s="86">
        <v>44305.429097222222</v>
      </c>
      <c r="D88" s="70" t="s">
        <v>75</v>
      </c>
      <c r="E88" s="70" t="s">
        <v>76</v>
      </c>
      <c r="F88" s="70">
        <v>0</v>
      </c>
      <c r="G88" s="70">
        <v>6.1139999999999999</v>
      </c>
      <c r="H88" s="87">
        <v>1841</v>
      </c>
      <c r="I88" s="70">
        <v>-1E-3</v>
      </c>
      <c r="J88" s="70" t="s">
        <v>77</v>
      </c>
      <c r="K88" s="70" t="s">
        <v>77</v>
      </c>
      <c r="L88" s="70" t="s">
        <v>77</v>
      </c>
      <c r="M88" s="70" t="s">
        <v>77</v>
      </c>
      <c r="O88" s="70">
        <v>39</v>
      </c>
      <c r="P88" s="70" t="s">
        <v>165</v>
      </c>
      <c r="Q88" s="86">
        <v>44305.429097222222</v>
      </c>
      <c r="R88" s="70" t="s">
        <v>75</v>
      </c>
      <c r="S88" s="70" t="s">
        <v>76</v>
      </c>
      <c r="T88" s="70">
        <v>0</v>
      </c>
      <c r="U88" s="70" t="s">
        <v>77</v>
      </c>
      <c r="V88" s="70" t="s">
        <v>77</v>
      </c>
      <c r="W88" s="70" t="s">
        <v>77</v>
      </c>
      <c r="X88" s="70" t="s">
        <v>77</v>
      </c>
      <c r="Y88" s="70" t="s">
        <v>77</v>
      </c>
      <c r="Z88" s="70" t="s">
        <v>77</v>
      </c>
      <c r="AA88" s="70" t="s">
        <v>77</v>
      </c>
      <c r="AC88" s="70">
        <v>39</v>
      </c>
      <c r="AD88" s="70" t="s">
        <v>165</v>
      </c>
      <c r="AE88" s="86">
        <v>44305.429097222222</v>
      </c>
      <c r="AF88" s="70" t="s">
        <v>75</v>
      </c>
      <c r="AG88" s="70" t="s">
        <v>76</v>
      </c>
      <c r="AH88" s="70">
        <v>0</v>
      </c>
      <c r="AI88" s="70">
        <v>12.286</v>
      </c>
      <c r="AJ88" s="87">
        <v>2060</v>
      </c>
      <c r="AK88" s="70">
        <v>0.42099999999999999</v>
      </c>
      <c r="AL88" s="70" t="s">
        <v>77</v>
      </c>
      <c r="AM88" s="70" t="s">
        <v>77</v>
      </c>
      <c r="AN88" s="70" t="s">
        <v>77</v>
      </c>
      <c r="AO88" s="70" t="s">
        <v>77</v>
      </c>
      <c r="AQ88" s="70">
        <v>1</v>
      </c>
      <c r="AT88" s="88">
        <f t="shared" si="8"/>
        <v>0.68092722124999927</v>
      </c>
      <c r="AU88" s="89">
        <f t="shared" si="9"/>
        <v>416.487629228</v>
      </c>
      <c r="AW88" s="88">
        <f t="shared" si="10"/>
        <v>0.12673416605000032</v>
      </c>
      <c r="AX88" s="89">
        <f t="shared" si="11"/>
        <v>389.944999064</v>
      </c>
    </row>
    <row r="89" spans="1:50" s="70" customFormat="1">
      <c r="A89" s="70">
        <v>40</v>
      </c>
      <c r="B89" s="70" t="s">
        <v>166</v>
      </c>
      <c r="C89" s="86">
        <v>44305.45039351852</v>
      </c>
      <c r="D89" s="70" t="s">
        <v>79</v>
      </c>
      <c r="E89" s="70" t="s">
        <v>76</v>
      </c>
      <c r="F89" s="70">
        <v>0</v>
      </c>
      <c r="G89" s="70">
        <v>6.0919999999999996</v>
      </c>
      <c r="H89" s="87">
        <v>2399</v>
      </c>
      <c r="I89" s="70">
        <v>0</v>
      </c>
      <c r="J89" s="70" t="s">
        <v>77</v>
      </c>
      <c r="K89" s="70" t="s">
        <v>77</v>
      </c>
      <c r="L89" s="70" t="s">
        <v>77</v>
      </c>
      <c r="M89" s="70" t="s">
        <v>77</v>
      </c>
      <c r="O89" s="70">
        <v>40</v>
      </c>
      <c r="P89" s="70" t="s">
        <v>166</v>
      </c>
      <c r="Q89" s="86">
        <v>44305.45039351852</v>
      </c>
      <c r="R89" s="70" t="s">
        <v>79</v>
      </c>
      <c r="S89" s="70" t="s">
        <v>76</v>
      </c>
      <c r="T89" s="70">
        <v>0</v>
      </c>
      <c r="U89" s="70" t="s">
        <v>77</v>
      </c>
      <c r="V89" s="70" t="s">
        <v>77</v>
      </c>
      <c r="W89" s="70" t="s">
        <v>77</v>
      </c>
      <c r="X89" s="70" t="s">
        <v>77</v>
      </c>
      <c r="Y89" s="70" t="s">
        <v>77</v>
      </c>
      <c r="Z89" s="70" t="s">
        <v>77</v>
      </c>
      <c r="AA89" s="70" t="s">
        <v>77</v>
      </c>
      <c r="AC89" s="70">
        <v>40</v>
      </c>
      <c r="AD89" s="70" t="s">
        <v>166</v>
      </c>
      <c r="AE89" s="86">
        <v>44305.45039351852</v>
      </c>
      <c r="AF89" s="70" t="s">
        <v>79</v>
      </c>
      <c r="AG89" s="70" t="s">
        <v>76</v>
      </c>
      <c r="AH89" s="70">
        <v>0</v>
      </c>
      <c r="AI89" s="70">
        <v>12.23</v>
      </c>
      <c r="AJ89" s="87">
        <v>3007</v>
      </c>
      <c r="AK89" s="70">
        <v>0.61</v>
      </c>
      <c r="AL89" s="70" t="s">
        <v>77</v>
      </c>
      <c r="AM89" s="70" t="s">
        <v>77</v>
      </c>
      <c r="AN89" s="70" t="s">
        <v>77</v>
      </c>
      <c r="AO89" s="70" t="s">
        <v>77</v>
      </c>
      <c r="AQ89" s="70">
        <v>1</v>
      </c>
      <c r="AT89" s="88">
        <f t="shared" si="8"/>
        <v>2.2405930212499996</v>
      </c>
      <c r="AU89" s="89">
        <f t="shared" si="9"/>
        <v>591.76023058427006</v>
      </c>
      <c r="AW89" s="88">
        <f t="shared" si="10"/>
        <v>2.1228631020499993</v>
      </c>
      <c r="AX89" s="89">
        <f t="shared" si="11"/>
        <v>570.93337628326003</v>
      </c>
    </row>
    <row r="90" spans="1:50" s="70" customFormat="1">
      <c r="A90" s="70">
        <v>41</v>
      </c>
      <c r="B90" s="70" t="s">
        <v>167</v>
      </c>
      <c r="C90" s="86">
        <v>44305.471736111111</v>
      </c>
      <c r="D90" s="70">
        <v>129</v>
      </c>
      <c r="E90" s="70" t="s">
        <v>76</v>
      </c>
      <c r="F90" s="70">
        <v>0</v>
      </c>
      <c r="G90" s="70">
        <v>6.1</v>
      </c>
      <c r="H90" s="87">
        <v>2187</v>
      </c>
      <c r="I90" s="70">
        <v>0</v>
      </c>
      <c r="J90" s="70" t="s">
        <v>77</v>
      </c>
      <c r="K90" s="70" t="s">
        <v>77</v>
      </c>
      <c r="L90" s="70" t="s">
        <v>77</v>
      </c>
      <c r="M90" s="70" t="s">
        <v>77</v>
      </c>
      <c r="O90" s="70">
        <v>41</v>
      </c>
      <c r="P90" s="70" t="s">
        <v>167</v>
      </c>
      <c r="Q90" s="86">
        <v>44305.471736111111</v>
      </c>
      <c r="R90" s="70">
        <v>129</v>
      </c>
      <c r="S90" s="70" t="s">
        <v>76</v>
      </c>
      <c r="T90" s="70">
        <v>0</v>
      </c>
      <c r="U90" s="70" t="s">
        <v>77</v>
      </c>
      <c r="V90" s="70" t="s">
        <v>77</v>
      </c>
      <c r="W90" s="70" t="s">
        <v>77</v>
      </c>
      <c r="X90" s="70" t="s">
        <v>77</v>
      </c>
      <c r="Y90" s="70" t="s">
        <v>77</v>
      </c>
      <c r="Z90" s="70" t="s">
        <v>77</v>
      </c>
      <c r="AA90" s="70" t="s">
        <v>77</v>
      </c>
      <c r="AC90" s="70">
        <v>41</v>
      </c>
      <c r="AD90" s="70" t="s">
        <v>167</v>
      </c>
      <c r="AE90" s="86">
        <v>44305.471736111111</v>
      </c>
      <c r="AF90" s="70">
        <v>129</v>
      </c>
      <c r="AG90" s="70" t="s">
        <v>76</v>
      </c>
      <c r="AH90" s="70">
        <v>0</v>
      </c>
      <c r="AI90" s="70">
        <v>12.188000000000001</v>
      </c>
      <c r="AJ90" s="87">
        <v>7672</v>
      </c>
      <c r="AK90" s="70">
        <v>1.5409999999999999</v>
      </c>
      <c r="AL90" s="70" t="s">
        <v>77</v>
      </c>
      <c r="AM90" s="70" t="s">
        <v>77</v>
      </c>
      <c r="AN90" s="70" t="s">
        <v>77</v>
      </c>
      <c r="AO90" s="70" t="s">
        <v>77</v>
      </c>
      <c r="AQ90" s="70">
        <v>1</v>
      </c>
      <c r="AT90" s="88">
        <f t="shared" si="8"/>
        <v>1.646473091249999</v>
      </c>
      <c r="AU90" s="89">
        <f t="shared" si="9"/>
        <v>1453.52418391232</v>
      </c>
      <c r="AW90" s="88">
        <f t="shared" si="10"/>
        <v>1.3687279464500008</v>
      </c>
      <c r="AX90" s="89">
        <f t="shared" si="11"/>
        <v>1462.0713431641602</v>
      </c>
    </row>
    <row r="91" spans="1:50" s="70" customFormat="1">
      <c r="A91" s="70">
        <v>42</v>
      </c>
      <c r="B91" s="70" t="s">
        <v>168</v>
      </c>
      <c r="C91" s="86">
        <v>44305.492986111109</v>
      </c>
      <c r="D91" s="70">
        <v>96</v>
      </c>
      <c r="E91" s="70" t="s">
        <v>76</v>
      </c>
      <c r="F91" s="70">
        <v>0</v>
      </c>
      <c r="G91" s="70">
        <v>6.1219999999999999</v>
      </c>
      <c r="H91" s="87">
        <v>1842</v>
      </c>
      <c r="I91" s="70">
        <v>-1E-3</v>
      </c>
      <c r="J91" s="70" t="s">
        <v>77</v>
      </c>
      <c r="K91" s="70" t="s">
        <v>77</v>
      </c>
      <c r="L91" s="70" t="s">
        <v>77</v>
      </c>
      <c r="M91" s="70" t="s">
        <v>77</v>
      </c>
      <c r="O91" s="70">
        <v>42</v>
      </c>
      <c r="P91" s="70" t="s">
        <v>168</v>
      </c>
      <c r="Q91" s="86">
        <v>44305.492986111109</v>
      </c>
      <c r="R91" s="70">
        <v>96</v>
      </c>
      <c r="S91" s="70" t="s">
        <v>76</v>
      </c>
      <c r="T91" s="70">
        <v>0</v>
      </c>
      <c r="U91" s="70" t="s">
        <v>77</v>
      </c>
      <c r="V91" s="70" t="s">
        <v>77</v>
      </c>
      <c r="W91" s="70" t="s">
        <v>77</v>
      </c>
      <c r="X91" s="70" t="s">
        <v>77</v>
      </c>
      <c r="Y91" s="70" t="s">
        <v>77</v>
      </c>
      <c r="Z91" s="70" t="s">
        <v>77</v>
      </c>
      <c r="AA91" s="70" t="s">
        <v>77</v>
      </c>
      <c r="AC91" s="70">
        <v>42</v>
      </c>
      <c r="AD91" s="70" t="s">
        <v>168</v>
      </c>
      <c r="AE91" s="86">
        <v>44305.492986111109</v>
      </c>
      <c r="AF91" s="70">
        <v>96</v>
      </c>
      <c r="AG91" s="70" t="s">
        <v>76</v>
      </c>
      <c r="AH91" s="70">
        <v>0</v>
      </c>
      <c r="AI91" s="70">
        <v>12.177</v>
      </c>
      <c r="AJ91" s="87">
        <v>36142</v>
      </c>
      <c r="AK91" s="70">
        <v>7.1929999999999996</v>
      </c>
      <c r="AL91" s="70" t="s">
        <v>77</v>
      </c>
      <c r="AM91" s="70" t="s">
        <v>77</v>
      </c>
      <c r="AN91" s="70" t="s">
        <v>77</v>
      </c>
      <c r="AO91" s="70" t="s">
        <v>77</v>
      </c>
      <c r="AQ91" s="70">
        <v>1</v>
      </c>
      <c r="AT91" s="88">
        <f t="shared" si="8"/>
        <v>0.68371048499999976</v>
      </c>
      <c r="AU91" s="89">
        <f t="shared" si="9"/>
        <v>6653.5638538257199</v>
      </c>
      <c r="AW91" s="88">
        <f t="shared" si="10"/>
        <v>0.13034373620000039</v>
      </c>
      <c r="AX91" s="89">
        <f t="shared" si="11"/>
        <v>6885.2528698933602</v>
      </c>
    </row>
    <row r="92" spans="1:50" s="70" customFormat="1">
      <c r="A92" s="70">
        <v>43</v>
      </c>
      <c r="B92" s="70" t="s">
        <v>169</v>
      </c>
      <c r="C92" s="86">
        <v>44305.514305555553</v>
      </c>
      <c r="D92" s="70">
        <v>134</v>
      </c>
      <c r="E92" s="70" t="s">
        <v>76</v>
      </c>
      <c r="F92" s="70">
        <v>0</v>
      </c>
      <c r="G92" s="70">
        <v>6.12</v>
      </c>
      <c r="H92" s="87">
        <v>2167</v>
      </c>
      <c r="I92" s="70">
        <v>0</v>
      </c>
      <c r="J92" s="70" t="s">
        <v>77</v>
      </c>
      <c r="K92" s="70" t="s">
        <v>77</v>
      </c>
      <c r="L92" s="70" t="s">
        <v>77</v>
      </c>
      <c r="M92" s="70" t="s">
        <v>77</v>
      </c>
      <c r="O92" s="70">
        <v>43</v>
      </c>
      <c r="P92" s="70" t="s">
        <v>169</v>
      </c>
      <c r="Q92" s="86">
        <v>44305.514305555553</v>
      </c>
      <c r="R92" s="70">
        <v>134</v>
      </c>
      <c r="S92" s="70" t="s">
        <v>76</v>
      </c>
      <c r="T92" s="70">
        <v>0</v>
      </c>
      <c r="U92" s="70" t="s">
        <v>77</v>
      </c>
      <c r="V92" s="70" t="s">
        <v>77</v>
      </c>
      <c r="W92" s="70" t="s">
        <v>77</v>
      </c>
      <c r="X92" s="70" t="s">
        <v>77</v>
      </c>
      <c r="Y92" s="70" t="s">
        <v>77</v>
      </c>
      <c r="Z92" s="70" t="s">
        <v>77</v>
      </c>
      <c r="AA92" s="70" t="s">
        <v>77</v>
      </c>
      <c r="AC92" s="70">
        <v>43</v>
      </c>
      <c r="AD92" s="70" t="s">
        <v>169</v>
      </c>
      <c r="AE92" s="86">
        <v>44305.514305555553</v>
      </c>
      <c r="AF92" s="70">
        <v>134</v>
      </c>
      <c r="AG92" s="70" t="s">
        <v>76</v>
      </c>
      <c r="AH92" s="70">
        <v>0</v>
      </c>
      <c r="AI92" s="70">
        <v>12.145</v>
      </c>
      <c r="AJ92" s="87">
        <v>35611</v>
      </c>
      <c r="AK92" s="70">
        <v>7.0880000000000001</v>
      </c>
      <c r="AL92" s="70" t="s">
        <v>77</v>
      </c>
      <c r="AM92" s="70" t="s">
        <v>77</v>
      </c>
      <c r="AN92" s="70" t="s">
        <v>77</v>
      </c>
      <c r="AO92" s="70" t="s">
        <v>77</v>
      </c>
      <c r="AQ92" s="70">
        <v>1</v>
      </c>
      <c r="AT92" s="88">
        <f t="shared" si="8"/>
        <v>1.5905226412499989</v>
      </c>
      <c r="AU92" s="89">
        <f t="shared" si="9"/>
        <v>6557.5080437408305</v>
      </c>
      <c r="AW92" s="88">
        <f t="shared" si="10"/>
        <v>1.2973142324499989</v>
      </c>
      <c r="AX92" s="89">
        <f t="shared" si="11"/>
        <v>6784.3451896005408</v>
      </c>
    </row>
    <row r="93" spans="1:50" s="70" customFormat="1">
      <c r="A93" s="70">
        <v>44</v>
      </c>
      <c r="B93" s="70" t="s">
        <v>170</v>
      </c>
      <c r="C93" s="86">
        <v>44305.535624999997</v>
      </c>
      <c r="D93" s="70">
        <v>110</v>
      </c>
      <c r="E93" s="70" t="s">
        <v>76</v>
      </c>
      <c r="F93" s="70">
        <v>0</v>
      </c>
      <c r="G93" s="70">
        <v>6.1059999999999999</v>
      </c>
      <c r="H93" s="87">
        <v>2353</v>
      </c>
      <c r="I93" s="70">
        <v>0</v>
      </c>
      <c r="J93" s="70" t="s">
        <v>77</v>
      </c>
      <c r="K93" s="70" t="s">
        <v>77</v>
      </c>
      <c r="L93" s="70" t="s">
        <v>77</v>
      </c>
      <c r="M93" s="70" t="s">
        <v>77</v>
      </c>
      <c r="O93" s="70">
        <v>44</v>
      </c>
      <c r="P93" s="70" t="s">
        <v>170</v>
      </c>
      <c r="Q93" s="86">
        <v>44305.535624999997</v>
      </c>
      <c r="R93" s="70">
        <v>110</v>
      </c>
      <c r="S93" s="70" t="s">
        <v>76</v>
      </c>
      <c r="T93" s="70">
        <v>0</v>
      </c>
      <c r="U93" s="70" t="s">
        <v>77</v>
      </c>
      <c r="V93" s="70" t="s">
        <v>77</v>
      </c>
      <c r="W93" s="70" t="s">
        <v>77</v>
      </c>
      <c r="X93" s="70" t="s">
        <v>77</v>
      </c>
      <c r="Y93" s="70" t="s">
        <v>77</v>
      </c>
      <c r="Z93" s="70" t="s">
        <v>77</v>
      </c>
      <c r="AA93" s="70" t="s">
        <v>77</v>
      </c>
      <c r="AC93" s="70">
        <v>44</v>
      </c>
      <c r="AD93" s="70" t="s">
        <v>170</v>
      </c>
      <c r="AE93" s="86">
        <v>44305.535624999997</v>
      </c>
      <c r="AF93" s="70">
        <v>110</v>
      </c>
      <c r="AG93" s="70" t="s">
        <v>76</v>
      </c>
      <c r="AH93" s="70">
        <v>0</v>
      </c>
      <c r="AI93" s="70">
        <v>12.207000000000001</v>
      </c>
      <c r="AJ93" s="87">
        <v>6893</v>
      </c>
      <c r="AK93" s="70">
        <v>1.3859999999999999</v>
      </c>
      <c r="AL93" s="70" t="s">
        <v>77</v>
      </c>
      <c r="AM93" s="70" t="s">
        <v>77</v>
      </c>
      <c r="AN93" s="70" t="s">
        <v>77</v>
      </c>
      <c r="AO93" s="70" t="s">
        <v>77</v>
      </c>
      <c r="AQ93" s="70">
        <v>1</v>
      </c>
      <c r="AT93" s="88">
        <f t="shared" si="8"/>
        <v>2.1115179412499998</v>
      </c>
      <c r="AU93" s="89">
        <f t="shared" si="9"/>
        <v>1309.8097808062701</v>
      </c>
      <c r="AW93" s="88">
        <f t="shared" si="10"/>
        <v>1.9596725084499997</v>
      </c>
      <c r="AX93" s="89">
        <f t="shared" si="11"/>
        <v>1313.3110313192601</v>
      </c>
    </row>
    <row r="94" spans="1:50" s="70" customFormat="1">
      <c r="A94" s="70">
        <v>45</v>
      </c>
      <c r="B94" s="70" t="s">
        <v>171</v>
      </c>
      <c r="C94" s="86">
        <v>44305.556944444441</v>
      </c>
      <c r="D94" s="70">
        <v>23</v>
      </c>
      <c r="E94" s="70" t="s">
        <v>76</v>
      </c>
      <c r="F94" s="70">
        <v>0</v>
      </c>
      <c r="G94" s="70">
        <v>6.0510000000000002</v>
      </c>
      <c r="H94" s="87">
        <v>5267</v>
      </c>
      <c r="I94" s="70">
        <v>6.0000000000000001E-3</v>
      </c>
      <c r="J94" s="70" t="s">
        <v>77</v>
      </c>
      <c r="K94" s="70" t="s">
        <v>77</v>
      </c>
      <c r="L94" s="70" t="s">
        <v>77</v>
      </c>
      <c r="M94" s="70" t="s">
        <v>77</v>
      </c>
      <c r="O94" s="70">
        <v>45</v>
      </c>
      <c r="P94" s="70" t="s">
        <v>171</v>
      </c>
      <c r="Q94" s="86">
        <v>44305.556944444441</v>
      </c>
      <c r="R94" s="70">
        <v>23</v>
      </c>
      <c r="S94" s="70" t="s">
        <v>76</v>
      </c>
      <c r="T94" s="70">
        <v>0</v>
      </c>
      <c r="U94" s="70" t="s">
        <v>77</v>
      </c>
      <c r="V94" s="70" t="s">
        <v>77</v>
      </c>
      <c r="W94" s="70" t="s">
        <v>77</v>
      </c>
      <c r="X94" s="70" t="s">
        <v>77</v>
      </c>
      <c r="Y94" s="70" t="s">
        <v>77</v>
      </c>
      <c r="Z94" s="70" t="s">
        <v>77</v>
      </c>
      <c r="AA94" s="70" t="s">
        <v>77</v>
      </c>
      <c r="AC94" s="70">
        <v>45</v>
      </c>
      <c r="AD94" s="70" t="s">
        <v>171</v>
      </c>
      <c r="AE94" s="86">
        <v>44305.556944444441</v>
      </c>
      <c r="AF94" s="70">
        <v>23</v>
      </c>
      <c r="AG94" s="70" t="s">
        <v>76</v>
      </c>
      <c r="AH94" s="70">
        <v>0</v>
      </c>
      <c r="AI94" s="70">
        <v>12.177</v>
      </c>
      <c r="AJ94" s="87">
        <v>17223</v>
      </c>
      <c r="AK94" s="70">
        <v>3.4430000000000001</v>
      </c>
      <c r="AL94" s="70" t="s">
        <v>77</v>
      </c>
      <c r="AM94" s="70" t="s">
        <v>77</v>
      </c>
      <c r="AN94" s="70" t="s">
        <v>77</v>
      </c>
      <c r="AO94" s="70" t="s">
        <v>77</v>
      </c>
      <c r="AQ94" s="70">
        <v>1</v>
      </c>
      <c r="AT94" s="88">
        <f t="shared" si="8"/>
        <v>10.46573739125</v>
      </c>
      <c r="AU94" s="89">
        <f t="shared" si="9"/>
        <v>3209.3546263706703</v>
      </c>
      <c r="AW94" s="88">
        <f t="shared" si="10"/>
        <v>11.813133302449998</v>
      </c>
      <c r="AX94" s="89">
        <f t="shared" si="11"/>
        <v>3284.35636808646</v>
      </c>
    </row>
    <row r="95" spans="1:50" s="70" customFormat="1">
      <c r="A95" s="70">
        <v>46</v>
      </c>
      <c r="B95" s="70" t="s">
        <v>172</v>
      </c>
      <c r="C95" s="86">
        <v>44305.578194444446</v>
      </c>
      <c r="D95" s="70">
        <v>203</v>
      </c>
      <c r="E95" s="70" t="s">
        <v>76</v>
      </c>
      <c r="F95" s="70">
        <v>0</v>
      </c>
      <c r="G95" s="70">
        <v>6.0540000000000003</v>
      </c>
      <c r="H95" s="87">
        <v>6664</v>
      </c>
      <c r="I95" s="70">
        <v>8.9999999999999993E-3</v>
      </c>
      <c r="J95" s="70" t="s">
        <v>77</v>
      </c>
      <c r="K95" s="70" t="s">
        <v>77</v>
      </c>
      <c r="L95" s="70" t="s">
        <v>77</v>
      </c>
      <c r="M95" s="70" t="s">
        <v>77</v>
      </c>
      <c r="O95" s="70">
        <v>46</v>
      </c>
      <c r="P95" s="70" t="s">
        <v>172</v>
      </c>
      <c r="Q95" s="86">
        <v>44305.578194444446</v>
      </c>
      <c r="R95" s="70">
        <v>203</v>
      </c>
      <c r="S95" s="70" t="s">
        <v>76</v>
      </c>
      <c r="T95" s="70">
        <v>0</v>
      </c>
      <c r="U95" s="70" t="s">
        <v>77</v>
      </c>
      <c r="V95" s="70" t="s">
        <v>77</v>
      </c>
      <c r="W95" s="70" t="s">
        <v>77</v>
      </c>
      <c r="X95" s="70" t="s">
        <v>77</v>
      </c>
      <c r="Y95" s="70" t="s">
        <v>77</v>
      </c>
      <c r="Z95" s="70" t="s">
        <v>77</v>
      </c>
      <c r="AA95" s="70" t="s">
        <v>77</v>
      </c>
      <c r="AC95" s="70">
        <v>46</v>
      </c>
      <c r="AD95" s="70" t="s">
        <v>172</v>
      </c>
      <c r="AE95" s="86">
        <v>44305.578194444446</v>
      </c>
      <c r="AF95" s="70">
        <v>203</v>
      </c>
      <c r="AG95" s="70" t="s">
        <v>76</v>
      </c>
      <c r="AH95" s="70">
        <v>0</v>
      </c>
      <c r="AI95" s="70">
        <v>12.189</v>
      </c>
      <c r="AJ95" s="87">
        <v>7822</v>
      </c>
      <c r="AK95" s="70">
        <v>1.571</v>
      </c>
      <c r="AL95" s="70" t="s">
        <v>77</v>
      </c>
      <c r="AM95" s="70" t="s">
        <v>77</v>
      </c>
      <c r="AN95" s="70" t="s">
        <v>77</v>
      </c>
      <c r="AO95" s="70" t="s">
        <v>77</v>
      </c>
      <c r="AQ95" s="70">
        <v>1</v>
      </c>
      <c r="AT95" s="88">
        <f t="shared" si="8"/>
        <v>14.598809039999997</v>
      </c>
      <c r="AU95" s="89">
        <f t="shared" si="9"/>
        <v>1481.1883001553201</v>
      </c>
      <c r="AW95" s="88">
        <f t="shared" si="10"/>
        <v>16.187976476799999</v>
      </c>
      <c r="AX95" s="89">
        <f t="shared" si="11"/>
        <v>1490.7135532981602</v>
      </c>
    </row>
    <row r="96" spans="1:50" s="70" customFormat="1">
      <c r="A96" s="70">
        <v>47</v>
      </c>
      <c r="B96" s="70" t="s">
        <v>173</v>
      </c>
      <c r="C96" s="86">
        <v>44305.599502314813</v>
      </c>
      <c r="D96" s="70">
        <v>189</v>
      </c>
      <c r="E96" s="70" t="s">
        <v>76</v>
      </c>
      <c r="F96" s="70">
        <v>0</v>
      </c>
      <c r="G96" s="70">
        <v>6.1369999999999996</v>
      </c>
      <c r="H96" s="87">
        <v>1938</v>
      </c>
      <c r="I96" s="70">
        <v>-1E-3</v>
      </c>
      <c r="J96" s="70" t="s">
        <v>77</v>
      </c>
      <c r="K96" s="70" t="s">
        <v>77</v>
      </c>
      <c r="L96" s="70" t="s">
        <v>77</v>
      </c>
      <c r="M96" s="70" t="s">
        <v>77</v>
      </c>
      <c r="O96" s="70">
        <v>47</v>
      </c>
      <c r="P96" s="70" t="s">
        <v>173</v>
      </c>
      <c r="Q96" s="86">
        <v>44305.599502314813</v>
      </c>
      <c r="R96" s="70">
        <v>189</v>
      </c>
      <c r="S96" s="70" t="s">
        <v>76</v>
      </c>
      <c r="T96" s="70">
        <v>0</v>
      </c>
      <c r="U96" s="70" t="s">
        <v>77</v>
      </c>
      <c r="V96" s="70" t="s">
        <v>77</v>
      </c>
      <c r="W96" s="70" t="s">
        <v>77</v>
      </c>
      <c r="X96" s="70" t="s">
        <v>77</v>
      </c>
      <c r="Y96" s="70" t="s">
        <v>77</v>
      </c>
      <c r="Z96" s="70" t="s">
        <v>77</v>
      </c>
      <c r="AA96" s="70" t="s">
        <v>77</v>
      </c>
      <c r="AC96" s="70">
        <v>47</v>
      </c>
      <c r="AD96" s="70" t="s">
        <v>173</v>
      </c>
      <c r="AE96" s="86">
        <v>44305.599502314813</v>
      </c>
      <c r="AF96" s="70">
        <v>189</v>
      </c>
      <c r="AG96" s="70" t="s">
        <v>76</v>
      </c>
      <c r="AH96" s="70">
        <v>0</v>
      </c>
      <c r="AI96" s="70">
        <v>12.178000000000001</v>
      </c>
      <c r="AJ96" s="87">
        <v>32813</v>
      </c>
      <c r="AK96" s="70">
        <v>6.5350000000000001</v>
      </c>
      <c r="AL96" s="70" t="s">
        <v>77</v>
      </c>
      <c r="AM96" s="70" t="s">
        <v>77</v>
      </c>
      <c r="AN96" s="70" t="s">
        <v>77</v>
      </c>
      <c r="AO96" s="70" t="s">
        <v>77</v>
      </c>
      <c r="AQ96" s="70">
        <v>1</v>
      </c>
      <c r="AT96" s="88">
        <f t="shared" si="8"/>
        <v>0.95110168499999936</v>
      </c>
      <c r="AU96" s="89">
        <f t="shared" si="9"/>
        <v>6050.7761823358696</v>
      </c>
      <c r="AW96" s="88">
        <f t="shared" si="10"/>
        <v>0.47632284019999993</v>
      </c>
      <c r="AX96" s="89">
        <f t="shared" si="11"/>
        <v>6252.4805723240606</v>
      </c>
    </row>
    <row r="97" spans="1:50" s="70" customFormat="1">
      <c r="A97" s="70">
        <v>48</v>
      </c>
      <c r="B97" s="70" t="s">
        <v>174</v>
      </c>
      <c r="C97" s="86">
        <v>44305.620810185188</v>
      </c>
      <c r="D97" s="70">
        <v>215</v>
      </c>
      <c r="E97" s="70" t="s">
        <v>76</v>
      </c>
      <c r="F97" s="70">
        <v>0</v>
      </c>
      <c r="G97" s="70">
        <v>6.0460000000000003</v>
      </c>
      <c r="H97" s="87">
        <v>24819</v>
      </c>
      <c r="I97" s="70">
        <v>4.7E-2</v>
      </c>
      <c r="J97" s="70" t="s">
        <v>77</v>
      </c>
      <c r="K97" s="70" t="s">
        <v>77</v>
      </c>
      <c r="L97" s="70" t="s">
        <v>77</v>
      </c>
      <c r="M97" s="70" t="s">
        <v>77</v>
      </c>
      <c r="O97" s="70">
        <v>48</v>
      </c>
      <c r="P97" s="70" t="s">
        <v>174</v>
      </c>
      <c r="Q97" s="86">
        <v>44305.620810185188</v>
      </c>
      <c r="R97" s="70">
        <v>215</v>
      </c>
      <c r="S97" s="70" t="s">
        <v>76</v>
      </c>
      <c r="T97" s="70">
        <v>0</v>
      </c>
      <c r="U97" s="70" t="s">
        <v>77</v>
      </c>
      <c r="V97" s="70" t="s">
        <v>77</v>
      </c>
      <c r="W97" s="70" t="s">
        <v>77</v>
      </c>
      <c r="X97" s="70" t="s">
        <v>77</v>
      </c>
      <c r="Y97" s="70" t="s">
        <v>77</v>
      </c>
      <c r="Z97" s="70" t="s">
        <v>77</v>
      </c>
      <c r="AA97" s="70" t="s">
        <v>77</v>
      </c>
      <c r="AC97" s="70">
        <v>48</v>
      </c>
      <c r="AD97" s="70" t="s">
        <v>174</v>
      </c>
      <c r="AE97" s="86">
        <v>44305.620810185188</v>
      </c>
      <c r="AF97" s="70">
        <v>215</v>
      </c>
      <c r="AG97" s="70" t="s">
        <v>76</v>
      </c>
      <c r="AH97" s="70">
        <v>0</v>
      </c>
      <c r="AI97" s="70">
        <v>12.211</v>
      </c>
      <c r="AJ97" s="87">
        <v>4912</v>
      </c>
      <c r="AK97" s="70">
        <v>0.99</v>
      </c>
      <c r="AL97" s="70" t="s">
        <v>77</v>
      </c>
      <c r="AM97" s="70" t="s">
        <v>77</v>
      </c>
      <c r="AN97" s="70" t="s">
        <v>77</v>
      </c>
      <c r="AO97" s="70" t="s">
        <v>77</v>
      </c>
      <c r="AQ97" s="70">
        <v>1</v>
      </c>
      <c r="AT97" s="88">
        <f t="shared" si="8"/>
        <v>77.923913870471807</v>
      </c>
      <c r="AU97" s="89">
        <f t="shared" si="9"/>
        <v>944.00030150912005</v>
      </c>
      <c r="AW97" s="88">
        <f t="shared" si="10"/>
        <v>64.912492684195101</v>
      </c>
      <c r="AX97" s="89">
        <f t="shared" si="11"/>
        <v>934.92408288256001</v>
      </c>
    </row>
    <row r="98" spans="1:50" s="70" customFormat="1">
      <c r="A98" s="70">
        <v>49</v>
      </c>
      <c r="B98" s="70" t="s">
        <v>175</v>
      </c>
      <c r="C98" s="86">
        <v>44305.642106481479</v>
      </c>
      <c r="D98" s="70">
        <v>217</v>
      </c>
      <c r="E98" s="70" t="s">
        <v>76</v>
      </c>
      <c r="F98" s="70">
        <v>0</v>
      </c>
      <c r="G98" s="70">
        <v>6.0460000000000003</v>
      </c>
      <c r="H98" s="87">
        <v>5582</v>
      </c>
      <c r="I98" s="70">
        <v>7.0000000000000001E-3</v>
      </c>
      <c r="J98" s="70" t="s">
        <v>77</v>
      </c>
      <c r="K98" s="70" t="s">
        <v>77</v>
      </c>
      <c r="L98" s="70" t="s">
        <v>77</v>
      </c>
      <c r="M98" s="70" t="s">
        <v>77</v>
      </c>
      <c r="O98" s="70">
        <v>49</v>
      </c>
      <c r="P98" s="70" t="s">
        <v>175</v>
      </c>
      <c r="Q98" s="86">
        <v>44305.642106481479</v>
      </c>
      <c r="R98" s="70">
        <v>217</v>
      </c>
      <c r="S98" s="70" t="s">
        <v>76</v>
      </c>
      <c r="T98" s="70">
        <v>0</v>
      </c>
      <c r="U98" s="70" t="s">
        <v>77</v>
      </c>
      <c r="V98" s="70" t="s">
        <v>77</v>
      </c>
      <c r="W98" s="70" t="s">
        <v>77</v>
      </c>
      <c r="X98" s="70" t="s">
        <v>77</v>
      </c>
      <c r="Y98" s="70" t="s">
        <v>77</v>
      </c>
      <c r="Z98" s="70" t="s">
        <v>77</v>
      </c>
      <c r="AA98" s="70" t="s">
        <v>77</v>
      </c>
      <c r="AC98" s="70">
        <v>49</v>
      </c>
      <c r="AD98" s="70" t="s">
        <v>175</v>
      </c>
      <c r="AE98" s="86">
        <v>44305.642106481479</v>
      </c>
      <c r="AF98" s="70">
        <v>217</v>
      </c>
      <c r="AG98" s="70" t="s">
        <v>76</v>
      </c>
      <c r="AH98" s="70">
        <v>0</v>
      </c>
      <c r="AI98" s="70">
        <v>12.170999999999999</v>
      </c>
      <c r="AJ98" s="87">
        <v>16287</v>
      </c>
      <c r="AK98" s="70">
        <v>3.2570000000000001</v>
      </c>
      <c r="AL98" s="70" t="s">
        <v>77</v>
      </c>
      <c r="AM98" s="70" t="s">
        <v>77</v>
      </c>
      <c r="AN98" s="70" t="s">
        <v>77</v>
      </c>
      <c r="AO98" s="70" t="s">
        <v>77</v>
      </c>
      <c r="AQ98" s="70">
        <v>1</v>
      </c>
      <c r="AT98" s="88">
        <f t="shared" si="8"/>
        <v>11.390432884999999</v>
      </c>
      <c r="AU98" s="89">
        <f t="shared" si="9"/>
        <v>3037.7890300178701</v>
      </c>
      <c r="AW98" s="88">
        <f t="shared" si="10"/>
        <v>12.819337944200001</v>
      </c>
      <c r="AX98" s="89">
        <f t="shared" si="11"/>
        <v>3105.9031688400596</v>
      </c>
    </row>
    <row r="99" spans="1:50" s="70" customFormat="1">
      <c r="A99" s="70">
        <v>50</v>
      </c>
      <c r="B99" s="70" t="s">
        <v>176</v>
      </c>
      <c r="C99" s="86">
        <v>44305.663402777776</v>
      </c>
      <c r="D99" s="70">
        <v>78</v>
      </c>
      <c r="E99" s="70" t="s">
        <v>76</v>
      </c>
      <c r="F99" s="70">
        <v>0</v>
      </c>
      <c r="G99" s="70">
        <v>6.0549999999999997</v>
      </c>
      <c r="H99" s="87">
        <v>9802</v>
      </c>
      <c r="I99" s="70">
        <v>1.6E-2</v>
      </c>
      <c r="J99" s="70" t="s">
        <v>77</v>
      </c>
      <c r="K99" s="70" t="s">
        <v>77</v>
      </c>
      <c r="L99" s="70" t="s">
        <v>77</v>
      </c>
      <c r="M99" s="70" t="s">
        <v>77</v>
      </c>
      <c r="O99" s="70">
        <v>50</v>
      </c>
      <c r="P99" s="70" t="s">
        <v>176</v>
      </c>
      <c r="Q99" s="86">
        <v>44305.663402777776</v>
      </c>
      <c r="R99" s="70">
        <v>78</v>
      </c>
      <c r="S99" s="70" t="s">
        <v>76</v>
      </c>
      <c r="T99" s="70">
        <v>0</v>
      </c>
      <c r="U99" s="70" t="s">
        <v>77</v>
      </c>
      <c r="V99" s="70" t="s">
        <v>77</v>
      </c>
      <c r="W99" s="70" t="s">
        <v>77</v>
      </c>
      <c r="X99" s="70" t="s">
        <v>77</v>
      </c>
      <c r="Y99" s="70" t="s">
        <v>77</v>
      </c>
      <c r="Z99" s="70" t="s">
        <v>77</v>
      </c>
      <c r="AA99" s="70" t="s">
        <v>77</v>
      </c>
      <c r="AC99" s="70">
        <v>50</v>
      </c>
      <c r="AD99" s="70" t="s">
        <v>176</v>
      </c>
      <c r="AE99" s="86">
        <v>44305.663402777776</v>
      </c>
      <c r="AF99" s="70">
        <v>78</v>
      </c>
      <c r="AG99" s="70" t="s">
        <v>76</v>
      </c>
      <c r="AH99" s="70">
        <v>0</v>
      </c>
      <c r="AI99" s="70">
        <v>12.22</v>
      </c>
      <c r="AJ99" s="87">
        <v>3165</v>
      </c>
      <c r="AK99" s="70">
        <v>0.64100000000000001</v>
      </c>
      <c r="AL99" s="70" t="s">
        <v>77</v>
      </c>
      <c r="AM99" s="70" t="s">
        <v>77</v>
      </c>
      <c r="AN99" s="70" t="s">
        <v>77</v>
      </c>
      <c r="AO99" s="70" t="s">
        <v>77</v>
      </c>
      <c r="AQ99" s="70">
        <v>1</v>
      </c>
      <c r="AT99" s="88">
        <f t="shared" si="8"/>
        <v>24.185093084999998</v>
      </c>
      <c r="AU99" s="89">
        <f t="shared" si="9"/>
        <v>620.99221878675007</v>
      </c>
      <c r="AW99" s="88">
        <f t="shared" si="10"/>
        <v>25.190256128200005</v>
      </c>
      <c r="AX99" s="89">
        <f t="shared" si="11"/>
        <v>601.12711992150003</v>
      </c>
    </row>
    <row r="100" spans="1:50" s="70" customFormat="1">
      <c r="A100" s="70">
        <v>51</v>
      </c>
      <c r="B100" s="70" t="s">
        <v>177</v>
      </c>
      <c r="C100" s="86">
        <v>44305.684687499997</v>
      </c>
      <c r="D100" s="70">
        <v>41</v>
      </c>
      <c r="E100" s="70" t="s">
        <v>76</v>
      </c>
      <c r="F100" s="70">
        <v>0</v>
      </c>
      <c r="G100" s="70">
        <v>6.125</v>
      </c>
      <c r="H100" s="87">
        <v>2339</v>
      </c>
      <c r="I100" s="70">
        <v>0</v>
      </c>
      <c r="J100" s="70" t="s">
        <v>77</v>
      </c>
      <c r="K100" s="70" t="s">
        <v>77</v>
      </c>
      <c r="L100" s="70" t="s">
        <v>77</v>
      </c>
      <c r="M100" s="70" t="s">
        <v>77</v>
      </c>
      <c r="O100" s="70">
        <v>51</v>
      </c>
      <c r="P100" s="70" t="s">
        <v>177</v>
      </c>
      <c r="Q100" s="86">
        <v>44305.684687499997</v>
      </c>
      <c r="R100" s="70">
        <v>41</v>
      </c>
      <c r="S100" s="70" t="s">
        <v>76</v>
      </c>
      <c r="T100" s="70">
        <v>0</v>
      </c>
      <c r="U100" s="70" t="s">
        <v>77</v>
      </c>
      <c r="V100" s="70" t="s">
        <v>77</v>
      </c>
      <c r="W100" s="70" t="s">
        <v>77</v>
      </c>
      <c r="X100" s="70" t="s">
        <v>77</v>
      </c>
      <c r="Y100" s="70" t="s">
        <v>77</v>
      </c>
      <c r="Z100" s="70" t="s">
        <v>77</v>
      </c>
      <c r="AA100" s="70" t="s">
        <v>77</v>
      </c>
      <c r="AC100" s="70">
        <v>51</v>
      </c>
      <c r="AD100" s="70" t="s">
        <v>177</v>
      </c>
      <c r="AE100" s="86">
        <v>44305.684687499997</v>
      </c>
      <c r="AF100" s="70">
        <v>41</v>
      </c>
      <c r="AG100" s="70" t="s">
        <v>76</v>
      </c>
      <c r="AH100" s="70">
        <v>0</v>
      </c>
      <c r="AI100" s="70">
        <v>12.186999999999999</v>
      </c>
      <c r="AJ100" s="87">
        <v>33475</v>
      </c>
      <c r="AK100" s="70">
        <v>6.665</v>
      </c>
      <c r="AL100" s="70" t="s">
        <v>77</v>
      </c>
      <c r="AM100" s="70" t="s">
        <v>77</v>
      </c>
      <c r="AN100" s="70" t="s">
        <v>77</v>
      </c>
      <c r="AO100" s="70" t="s">
        <v>77</v>
      </c>
      <c r="AQ100" s="70">
        <v>1</v>
      </c>
      <c r="AT100" s="88">
        <f t="shared" si="8"/>
        <v>2.0722520712499994</v>
      </c>
      <c r="AU100" s="89">
        <f t="shared" si="9"/>
        <v>6170.7564680187506</v>
      </c>
      <c r="AW100" s="88">
        <f t="shared" si="10"/>
        <v>1.9099571280500012</v>
      </c>
      <c r="AX100" s="89">
        <f t="shared" si="11"/>
        <v>6378.3414403375</v>
      </c>
    </row>
    <row r="101" spans="1:50" s="70" customFormat="1">
      <c r="A101" s="70">
        <v>52</v>
      </c>
      <c r="B101" s="70" t="s">
        <v>178</v>
      </c>
      <c r="C101" s="86">
        <v>44305.705995370372</v>
      </c>
      <c r="D101" s="70">
        <v>149</v>
      </c>
      <c r="E101" s="70" t="s">
        <v>76</v>
      </c>
      <c r="F101" s="70">
        <v>0</v>
      </c>
      <c r="G101" s="70">
        <v>6.0460000000000003</v>
      </c>
      <c r="H101" s="87">
        <v>25809</v>
      </c>
      <c r="I101" s="70">
        <v>4.9000000000000002E-2</v>
      </c>
      <c r="J101" s="70" t="s">
        <v>77</v>
      </c>
      <c r="K101" s="70" t="s">
        <v>77</v>
      </c>
      <c r="L101" s="70" t="s">
        <v>77</v>
      </c>
      <c r="M101" s="70" t="s">
        <v>77</v>
      </c>
      <c r="O101" s="70">
        <v>52</v>
      </c>
      <c r="P101" s="70" t="s">
        <v>178</v>
      </c>
      <c r="Q101" s="86">
        <v>44305.705995370372</v>
      </c>
      <c r="R101" s="70">
        <v>149</v>
      </c>
      <c r="S101" s="70" t="s">
        <v>76</v>
      </c>
      <c r="T101" s="70">
        <v>0</v>
      </c>
      <c r="U101" s="70" t="s">
        <v>77</v>
      </c>
      <c r="V101" s="70" t="s">
        <v>77</v>
      </c>
      <c r="W101" s="70" t="s">
        <v>77</v>
      </c>
      <c r="X101" s="70" t="s">
        <v>77</v>
      </c>
      <c r="Y101" s="70" t="s">
        <v>77</v>
      </c>
      <c r="Z101" s="70" t="s">
        <v>77</v>
      </c>
      <c r="AA101" s="70" t="s">
        <v>77</v>
      </c>
      <c r="AC101" s="70">
        <v>52</v>
      </c>
      <c r="AD101" s="70" t="s">
        <v>178</v>
      </c>
      <c r="AE101" s="86">
        <v>44305.705995370372</v>
      </c>
      <c r="AF101" s="70">
        <v>149</v>
      </c>
      <c r="AG101" s="70" t="s">
        <v>76</v>
      </c>
      <c r="AH101" s="70">
        <v>0</v>
      </c>
      <c r="AI101" s="70">
        <v>12.221</v>
      </c>
      <c r="AJ101" s="87">
        <v>4528</v>
      </c>
      <c r="AK101" s="70">
        <v>0.91300000000000003</v>
      </c>
      <c r="AL101" s="70" t="s">
        <v>77</v>
      </c>
      <c r="AM101" s="70" t="s">
        <v>77</v>
      </c>
      <c r="AN101" s="70" t="s">
        <v>77</v>
      </c>
      <c r="AO101" s="70" t="s">
        <v>77</v>
      </c>
      <c r="AQ101" s="70">
        <v>1</v>
      </c>
      <c r="AT101" s="88">
        <f t="shared" si="8"/>
        <v>80.992594522607803</v>
      </c>
      <c r="AU101" s="89">
        <f t="shared" si="9"/>
        <v>873.03424024832009</v>
      </c>
      <c r="AW101" s="88">
        <f t="shared" si="10"/>
        <v>67.5150829682471</v>
      </c>
      <c r="AX101" s="89">
        <f t="shared" si="11"/>
        <v>861.56222473216008</v>
      </c>
    </row>
    <row r="102" spans="1:50" s="70" customFormat="1">
      <c r="A102" s="70">
        <v>53</v>
      </c>
      <c r="B102" s="70" t="s">
        <v>179</v>
      </c>
      <c r="C102" s="86">
        <v>44305.727314814816</v>
      </c>
      <c r="D102" s="70">
        <v>192</v>
      </c>
      <c r="E102" s="70" t="s">
        <v>76</v>
      </c>
      <c r="F102" s="70">
        <v>0</v>
      </c>
      <c r="G102" s="70">
        <v>6.0279999999999996</v>
      </c>
      <c r="H102" s="87">
        <v>32962</v>
      </c>
      <c r="I102" s="70">
        <v>6.4000000000000001E-2</v>
      </c>
      <c r="J102" s="70" t="s">
        <v>77</v>
      </c>
      <c r="K102" s="70" t="s">
        <v>77</v>
      </c>
      <c r="L102" s="70" t="s">
        <v>77</v>
      </c>
      <c r="M102" s="70" t="s">
        <v>77</v>
      </c>
      <c r="O102" s="70">
        <v>53</v>
      </c>
      <c r="P102" s="70" t="s">
        <v>179</v>
      </c>
      <c r="Q102" s="86">
        <v>44305.727314814816</v>
      </c>
      <c r="R102" s="70">
        <v>192</v>
      </c>
      <c r="S102" s="70" t="s">
        <v>76</v>
      </c>
      <c r="T102" s="70">
        <v>0</v>
      </c>
      <c r="U102" s="70" t="s">
        <v>77</v>
      </c>
      <c r="V102" s="70" t="s">
        <v>77</v>
      </c>
      <c r="W102" s="70" t="s">
        <v>77</v>
      </c>
      <c r="X102" s="70" t="s">
        <v>77</v>
      </c>
      <c r="Y102" s="70" t="s">
        <v>77</v>
      </c>
      <c r="Z102" s="70" t="s">
        <v>77</v>
      </c>
      <c r="AA102" s="70" t="s">
        <v>77</v>
      </c>
      <c r="AC102" s="70">
        <v>53</v>
      </c>
      <c r="AD102" s="70" t="s">
        <v>179</v>
      </c>
      <c r="AE102" s="86">
        <v>44305.727314814816</v>
      </c>
      <c r="AF102" s="70">
        <v>192</v>
      </c>
      <c r="AG102" s="70" t="s">
        <v>76</v>
      </c>
      <c r="AH102" s="70">
        <v>0</v>
      </c>
      <c r="AI102" s="70">
        <v>12.189</v>
      </c>
      <c r="AJ102" s="87">
        <v>6731</v>
      </c>
      <c r="AK102" s="70">
        <v>1.353</v>
      </c>
      <c r="AL102" s="70" t="s">
        <v>77</v>
      </c>
      <c r="AM102" s="70" t="s">
        <v>77</v>
      </c>
      <c r="AN102" s="70" t="s">
        <v>77</v>
      </c>
      <c r="AO102" s="70" t="s">
        <v>77</v>
      </c>
      <c r="AQ102" s="70">
        <v>1</v>
      </c>
      <c r="AT102" s="88">
        <f t="shared" si="8"/>
        <v>103.11704605100721</v>
      </c>
      <c r="AU102" s="89">
        <f t="shared" si="9"/>
        <v>1279.9135197200299</v>
      </c>
      <c r="AW102" s="88">
        <f t="shared" si="10"/>
        <v>86.312412942620398</v>
      </c>
      <c r="AX102" s="89">
        <f t="shared" si="11"/>
        <v>1282.3725185701401</v>
      </c>
    </row>
    <row r="103" spans="1:50" s="70" customFormat="1">
      <c r="A103" s="70">
        <v>54</v>
      </c>
      <c r="B103" s="70" t="s">
        <v>180</v>
      </c>
      <c r="C103" s="86">
        <v>44305.74863425926</v>
      </c>
      <c r="D103" s="70">
        <v>90</v>
      </c>
      <c r="E103" s="70" t="s">
        <v>76</v>
      </c>
      <c r="F103" s="70">
        <v>0</v>
      </c>
      <c r="G103" s="70">
        <v>6.05</v>
      </c>
      <c r="H103" s="87">
        <v>11036</v>
      </c>
      <c r="I103" s="70">
        <v>1.7999999999999999E-2</v>
      </c>
      <c r="J103" s="70" t="s">
        <v>77</v>
      </c>
      <c r="K103" s="70" t="s">
        <v>77</v>
      </c>
      <c r="L103" s="70" t="s">
        <v>77</v>
      </c>
      <c r="M103" s="70" t="s">
        <v>77</v>
      </c>
      <c r="O103" s="70">
        <v>54</v>
      </c>
      <c r="P103" s="70" t="s">
        <v>180</v>
      </c>
      <c r="Q103" s="86">
        <v>44305.74863425926</v>
      </c>
      <c r="R103" s="70">
        <v>90</v>
      </c>
      <c r="S103" s="70" t="s">
        <v>76</v>
      </c>
      <c r="T103" s="70">
        <v>0</v>
      </c>
      <c r="U103" s="70" t="s">
        <v>77</v>
      </c>
      <c r="V103" s="70" t="s">
        <v>77</v>
      </c>
      <c r="W103" s="70" t="s">
        <v>77</v>
      </c>
      <c r="X103" s="70" t="s">
        <v>77</v>
      </c>
      <c r="Y103" s="70" t="s">
        <v>77</v>
      </c>
      <c r="Z103" s="70" t="s">
        <v>77</v>
      </c>
      <c r="AA103" s="70" t="s">
        <v>77</v>
      </c>
      <c r="AC103" s="70">
        <v>54</v>
      </c>
      <c r="AD103" s="70" t="s">
        <v>180</v>
      </c>
      <c r="AE103" s="86">
        <v>44305.74863425926</v>
      </c>
      <c r="AF103" s="70">
        <v>90</v>
      </c>
      <c r="AG103" s="70" t="s">
        <v>76</v>
      </c>
      <c r="AH103" s="70">
        <v>0</v>
      </c>
      <c r="AI103" s="70">
        <v>12.228</v>
      </c>
      <c r="AJ103" s="87">
        <v>4184</v>
      </c>
      <c r="AK103" s="70">
        <v>0.84499999999999997</v>
      </c>
      <c r="AL103" s="70" t="s">
        <v>77</v>
      </c>
      <c r="AM103" s="70" t="s">
        <v>77</v>
      </c>
      <c r="AN103" s="70" t="s">
        <v>77</v>
      </c>
      <c r="AO103" s="70" t="s">
        <v>77</v>
      </c>
      <c r="AQ103" s="70">
        <v>1</v>
      </c>
      <c r="AT103" s="88">
        <f t="shared" si="8"/>
        <v>28.069487539999997</v>
      </c>
      <c r="AU103" s="89">
        <f t="shared" si="9"/>
        <v>809.44475741888004</v>
      </c>
      <c r="AW103" s="88">
        <f t="shared" si="10"/>
        <v>28.654035190513603</v>
      </c>
      <c r="AX103" s="89">
        <f t="shared" si="11"/>
        <v>795.83815478144015</v>
      </c>
    </row>
    <row r="104" spans="1:50" s="70" customFormat="1">
      <c r="A104" s="70">
        <v>55</v>
      </c>
      <c r="B104" s="70" t="s">
        <v>181</v>
      </c>
      <c r="C104" s="86">
        <v>44305.769942129627</v>
      </c>
      <c r="D104" s="70">
        <v>34</v>
      </c>
      <c r="E104" s="70" t="s">
        <v>76</v>
      </c>
      <c r="F104" s="70">
        <v>0</v>
      </c>
      <c r="G104" s="70">
        <v>6.05</v>
      </c>
      <c r="H104" s="87">
        <v>28909</v>
      </c>
      <c r="I104" s="70">
        <v>5.5E-2</v>
      </c>
      <c r="J104" s="70" t="s">
        <v>77</v>
      </c>
      <c r="K104" s="70" t="s">
        <v>77</v>
      </c>
      <c r="L104" s="70" t="s">
        <v>77</v>
      </c>
      <c r="M104" s="70" t="s">
        <v>77</v>
      </c>
      <c r="O104" s="70">
        <v>55</v>
      </c>
      <c r="P104" s="70" t="s">
        <v>181</v>
      </c>
      <c r="Q104" s="86">
        <v>44305.769942129627</v>
      </c>
      <c r="R104" s="70">
        <v>34</v>
      </c>
      <c r="S104" s="70" t="s">
        <v>76</v>
      </c>
      <c r="T104" s="70">
        <v>0</v>
      </c>
      <c r="U104" s="70" t="s">
        <v>77</v>
      </c>
      <c r="V104" s="70" t="s">
        <v>77</v>
      </c>
      <c r="W104" s="70" t="s">
        <v>77</v>
      </c>
      <c r="X104" s="70" t="s">
        <v>77</v>
      </c>
      <c r="Y104" s="70" t="s">
        <v>77</v>
      </c>
      <c r="Z104" s="70" t="s">
        <v>77</v>
      </c>
      <c r="AA104" s="70" t="s">
        <v>77</v>
      </c>
      <c r="AC104" s="70">
        <v>55</v>
      </c>
      <c r="AD104" s="70" t="s">
        <v>181</v>
      </c>
      <c r="AE104" s="86">
        <v>44305.769942129627</v>
      </c>
      <c r="AF104" s="70">
        <v>34</v>
      </c>
      <c r="AG104" s="70" t="s">
        <v>76</v>
      </c>
      <c r="AH104" s="70">
        <v>0</v>
      </c>
      <c r="AI104" s="70">
        <v>12.228</v>
      </c>
      <c r="AJ104" s="87">
        <v>5413</v>
      </c>
      <c r="AK104" s="70">
        <v>1.0900000000000001</v>
      </c>
      <c r="AL104" s="70" t="s">
        <v>77</v>
      </c>
      <c r="AM104" s="70" t="s">
        <v>77</v>
      </c>
      <c r="AN104" s="70" t="s">
        <v>77</v>
      </c>
      <c r="AO104" s="70" t="s">
        <v>77</v>
      </c>
      <c r="AQ104" s="70">
        <v>1</v>
      </c>
      <c r="AT104" s="88">
        <f t="shared" si="8"/>
        <v>90.591245944647795</v>
      </c>
      <c r="AU104" s="89">
        <f t="shared" si="9"/>
        <v>1036.5610032838699</v>
      </c>
      <c r="AW104" s="88">
        <f t="shared" si="10"/>
        <v>75.663075209027099</v>
      </c>
      <c r="AX104" s="89">
        <f t="shared" si="11"/>
        <v>1030.63117274806</v>
      </c>
    </row>
    <row r="105" spans="1:50" s="70" customFormat="1">
      <c r="A105" s="70">
        <v>56</v>
      </c>
      <c r="B105" s="70" t="s">
        <v>182</v>
      </c>
      <c r="C105" s="86">
        <v>44305.791261574072</v>
      </c>
      <c r="D105" s="70">
        <v>125</v>
      </c>
      <c r="E105" s="70" t="s">
        <v>76</v>
      </c>
      <c r="F105" s="70">
        <v>0</v>
      </c>
      <c r="G105" s="70">
        <v>6.1589999999999998</v>
      </c>
      <c r="H105" s="87">
        <v>9076</v>
      </c>
      <c r="I105" s="70">
        <v>1.4E-2</v>
      </c>
      <c r="J105" s="70" t="s">
        <v>77</v>
      </c>
      <c r="K105" s="70" t="s">
        <v>77</v>
      </c>
      <c r="L105" s="70" t="s">
        <v>77</v>
      </c>
      <c r="M105" s="70" t="s">
        <v>77</v>
      </c>
      <c r="O105" s="70">
        <v>56</v>
      </c>
      <c r="P105" s="70" t="s">
        <v>182</v>
      </c>
      <c r="Q105" s="86">
        <v>44305.791261574072</v>
      </c>
      <c r="R105" s="70">
        <v>125</v>
      </c>
      <c r="S105" s="70" t="s">
        <v>76</v>
      </c>
      <c r="T105" s="70">
        <v>0</v>
      </c>
      <c r="U105" s="70" t="s">
        <v>77</v>
      </c>
      <c r="V105" s="70" t="s">
        <v>77</v>
      </c>
      <c r="W105" s="70" t="s">
        <v>77</v>
      </c>
      <c r="X105" s="70" t="s">
        <v>77</v>
      </c>
      <c r="Y105" s="70" t="s">
        <v>77</v>
      </c>
      <c r="Z105" s="70" t="s">
        <v>77</v>
      </c>
      <c r="AA105" s="70" t="s">
        <v>77</v>
      </c>
      <c r="AC105" s="70">
        <v>56</v>
      </c>
      <c r="AD105" s="70" t="s">
        <v>182</v>
      </c>
      <c r="AE105" s="86">
        <v>44305.791261574072</v>
      </c>
      <c r="AF105" s="70">
        <v>125</v>
      </c>
      <c r="AG105" s="70" t="s">
        <v>76</v>
      </c>
      <c r="AH105" s="70">
        <v>0</v>
      </c>
      <c r="AI105" s="70">
        <v>12.321</v>
      </c>
      <c r="AJ105" s="87">
        <v>8690</v>
      </c>
      <c r="AK105" s="70">
        <v>1.744</v>
      </c>
      <c r="AL105" s="70" t="s">
        <v>77</v>
      </c>
      <c r="AM105" s="70" t="s">
        <v>77</v>
      </c>
      <c r="AN105" s="70" t="s">
        <v>77</v>
      </c>
      <c r="AO105" s="70" t="s">
        <v>77</v>
      </c>
      <c r="AQ105" s="70">
        <v>1</v>
      </c>
      <c r="AT105" s="88">
        <f t="shared" si="8"/>
        <v>21.930022739999998</v>
      </c>
      <c r="AU105" s="89">
        <f t="shared" si="9"/>
        <v>1641.2158544029999</v>
      </c>
      <c r="AW105" s="88">
        <f t="shared" si="10"/>
        <v>23.208987680799996</v>
      </c>
      <c r="AX105" s="89">
        <f t="shared" si="11"/>
        <v>1656.442108214</v>
      </c>
    </row>
    <row r="106" spans="1:50" s="70" customFormat="1">
      <c r="A106" s="70">
        <v>39</v>
      </c>
      <c r="B106" s="70" t="s">
        <v>183</v>
      </c>
      <c r="C106" s="86">
        <v>44334.443414351852</v>
      </c>
      <c r="D106" s="70" t="s">
        <v>75</v>
      </c>
      <c r="E106" s="70" t="s">
        <v>76</v>
      </c>
      <c r="F106" s="70">
        <v>0</v>
      </c>
      <c r="G106" s="70">
        <v>6.0629999999999997</v>
      </c>
      <c r="H106" s="87">
        <v>2303</v>
      </c>
      <c r="I106" s="70">
        <v>0</v>
      </c>
      <c r="J106" s="70" t="s">
        <v>77</v>
      </c>
      <c r="K106" s="70" t="s">
        <v>77</v>
      </c>
      <c r="L106" s="70" t="s">
        <v>77</v>
      </c>
      <c r="M106" s="70" t="s">
        <v>77</v>
      </c>
      <c r="O106" s="70">
        <v>39</v>
      </c>
      <c r="P106" s="70" t="s">
        <v>183</v>
      </c>
      <c r="Q106" s="86">
        <v>44334.443414351852</v>
      </c>
      <c r="R106" s="70" t="s">
        <v>75</v>
      </c>
      <c r="S106" s="70" t="s">
        <v>76</v>
      </c>
      <c r="T106" s="70">
        <v>0</v>
      </c>
      <c r="U106" s="70" t="s">
        <v>77</v>
      </c>
      <c r="V106" s="87" t="s">
        <v>77</v>
      </c>
      <c r="W106" s="70" t="s">
        <v>77</v>
      </c>
      <c r="X106" s="70" t="s">
        <v>77</v>
      </c>
      <c r="Y106" s="70" t="s">
        <v>77</v>
      </c>
      <c r="Z106" s="70" t="s">
        <v>77</v>
      </c>
      <c r="AA106" s="70" t="s">
        <v>77</v>
      </c>
      <c r="AC106" s="70">
        <v>39</v>
      </c>
      <c r="AD106" s="70" t="s">
        <v>183</v>
      </c>
      <c r="AE106" s="86">
        <v>44334.443414351852</v>
      </c>
      <c r="AF106" s="70" t="s">
        <v>75</v>
      </c>
      <c r="AG106" s="70" t="s">
        <v>76</v>
      </c>
      <c r="AH106" s="70">
        <v>0</v>
      </c>
      <c r="AI106" s="70">
        <v>12.214</v>
      </c>
      <c r="AJ106" s="87">
        <v>1939</v>
      </c>
      <c r="AK106" s="70">
        <v>0.39700000000000002</v>
      </c>
      <c r="AL106" s="70" t="s">
        <v>77</v>
      </c>
      <c r="AM106" s="70" t="s">
        <v>77</v>
      </c>
      <c r="AN106" s="70" t="s">
        <v>77</v>
      </c>
      <c r="AO106" s="70" t="s">
        <v>77</v>
      </c>
      <c r="AQ106" s="70">
        <v>1</v>
      </c>
      <c r="AT106" s="88">
        <f t="shared" si="8"/>
        <v>1.9713209412499992</v>
      </c>
      <c r="AU106" s="89">
        <f t="shared" si="9"/>
        <v>394.08460231282999</v>
      </c>
      <c r="AW106" s="88">
        <f t="shared" si="10"/>
        <v>1.7820132684499992</v>
      </c>
      <c r="AX106" s="89">
        <f t="shared" si="11"/>
        <v>366.81766693654004</v>
      </c>
    </row>
    <row r="107" spans="1:50" s="70" customFormat="1">
      <c r="A107" s="70">
        <v>40</v>
      </c>
      <c r="B107" s="70" t="s">
        <v>184</v>
      </c>
      <c r="C107" s="86">
        <v>44334.464699074073</v>
      </c>
      <c r="D107" s="70" t="s">
        <v>79</v>
      </c>
      <c r="E107" s="70" t="s">
        <v>76</v>
      </c>
      <c r="F107" s="70">
        <v>0</v>
      </c>
      <c r="G107" s="70">
        <v>5.9980000000000002</v>
      </c>
      <c r="H107" s="87">
        <v>847854</v>
      </c>
      <c r="I107" s="70">
        <v>1.764</v>
      </c>
      <c r="J107" s="70" t="s">
        <v>77</v>
      </c>
      <c r="K107" s="70" t="s">
        <v>77</v>
      </c>
      <c r="L107" s="70" t="s">
        <v>77</v>
      </c>
      <c r="M107" s="70" t="s">
        <v>77</v>
      </c>
      <c r="O107" s="70">
        <v>40</v>
      </c>
      <c r="P107" s="70" t="s">
        <v>184</v>
      </c>
      <c r="Q107" s="86">
        <v>44334.464699074073</v>
      </c>
      <c r="R107" s="70" t="s">
        <v>79</v>
      </c>
      <c r="S107" s="70" t="s">
        <v>76</v>
      </c>
      <c r="T107" s="70">
        <v>0</v>
      </c>
      <c r="U107" s="70">
        <v>5.9459999999999997</v>
      </c>
      <c r="V107" s="87">
        <v>6573</v>
      </c>
      <c r="W107" s="70">
        <v>1.88</v>
      </c>
      <c r="X107" s="70" t="s">
        <v>77</v>
      </c>
      <c r="Y107" s="70" t="s">
        <v>77</v>
      </c>
      <c r="Z107" s="70" t="s">
        <v>77</v>
      </c>
      <c r="AA107" s="70" t="s">
        <v>77</v>
      </c>
      <c r="AC107" s="70">
        <v>40</v>
      </c>
      <c r="AD107" s="70" t="s">
        <v>184</v>
      </c>
      <c r="AE107" s="86">
        <v>44334.464699074073</v>
      </c>
      <c r="AF107" s="70" t="s">
        <v>79</v>
      </c>
      <c r="AG107" s="70" t="s">
        <v>76</v>
      </c>
      <c r="AH107" s="70">
        <v>0</v>
      </c>
      <c r="AI107" s="70">
        <v>12.173999999999999</v>
      </c>
      <c r="AJ107" s="87">
        <v>9160</v>
      </c>
      <c r="AK107" s="70">
        <v>1.8380000000000001</v>
      </c>
      <c r="AL107" s="70" t="s">
        <v>77</v>
      </c>
      <c r="AM107" s="70" t="s">
        <v>77</v>
      </c>
      <c r="AN107" s="70" t="s">
        <v>77</v>
      </c>
      <c r="AO107" s="70" t="s">
        <v>77</v>
      </c>
      <c r="AQ107" s="70">
        <v>1</v>
      </c>
      <c r="AT107" s="88">
        <f t="shared" si="8"/>
        <v>1807.8546262207651</v>
      </c>
      <c r="AU107" s="89">
        <f t="shared" si="9"/>
        <v>1727.827245488</v>
      </c>
      <c r="AW107" s="88">
        <f t="shared" si="10"/>
        <v>1970.5500891169704</v>
      </c>
      <c r="AX107" s="89">
        <f t="shared" si="11"/>
        <v>1746.1696949440002</v>
      </c>
    </row>
    <row r="108" spans="1:50" s="70" customFormat="1">
      <c r="A108" s="70">
        <v>41</v>
      </c>
      <c r="B108" s="70" t="s">
        <v>185</v>
      </c>
      <c r="C108" s="86">
        <v>44334.485995370371</v>
      </c>
      <c r="D108" s="70">
        <v>143</v>
      </c>
      <c r="E108" s="70" t="s">
        <v>76</v>
      </c>
      <c r="F108" s="70">
        <v>0</v>
      </c>
      <c r="G108" s="70">
        <v>6.0919999999999996</v>
      </c>
      <c r="H108" s="87">
        <v>2318</v>
      </c>
      <c r="I108" s="70">
        <v>0</v>
      </c>
      <c r="J108" s="70" t="s">
        <v>77</v>
      </c>
      <c r="K108" s="70" t="s">
        <v>77</v>
      </c>
      <c r="L108" s="70" t="s">
        <v>77</v>
      </c>
      <c r="M108" s="70" t="s">
        <v>77</v>
      </c>
      <c r="O108" s="70">
        <v>41</v>
      </c>
      <c r="P108" s="70" t="s">
        <v>185</v>
      </c>
      <c r="Q108" s="86">
        <v>44334.485995370371</v>
      </c>
      <c r="R108" s="70">
        <v>143</v>
      </c>
      <c r="S108" s="70" t="s">
        <v>76</v>
      </c>
      <c r="T108" s="70">
        <v>0</v>
      </c>
      <c r="U108" s="70" t="s">
        <v>77</v>
      </c>
      <c r="V108" s="87" t="s">
        <v>77</v>
      </c>
      <c r="W108" s="70" t="s">
        <v>77</v>
      </c>
      <c r="X108" s="70" t="s">
        <v>77</v>
      </c>
      <c r="Y108" s="70" t="s">
        <v>77</v>
      </c>
      <c r="Z108" s="70" t="s">
        <v>77</v>
      </c>
      <c r="AA108" s="70" t="s">
        <v>77</v>
      </c>
      <c r="AC108" s="70">
        <v>41</v>
      </c>
      <c r="AD108" s="70" t="s">
        <v>185</v>
      </c>
      <c r="AE108" s="86">
        <v>44334.485995370371</v>
      </c>
      <c r="AF108" s="70">
        <v>143</v>
      </c>
      <c r="AG108" s="70" t="s">
        <v>76</v>
      </c>
      <c r="AH108" s="70">
        <v>0</v>
      </c>
      <c r="AI108" s="70">
        <v>12.115</v>
      </c>
      <c r="AJ108" s="87">
        <v>50670</v>
      </c>
      <c r="AK108" s="70">
        <v>10.057</v>
      </c>
      <c r="AL108" s="70" t="s">
        <v>77</v>
      </c>
      <c r="AM108" s="70" t="s">
        <v>77</v>
      </c>
      <c r="AN108" s="70" t="s">
        <v>77</v>
      </c>
      <c r="AO108" s="70" t="s">
        <v>77</v>
      </c>
      <c r="AQ108" s="70">
        <v>1</v>
      </c>
      <c r="AT108" s="88">
        <f t="shared" si="8"/>
        <v>2.0133688849999993</v>
      </c>
      <c r="AU108" s="89">
        <f t="shared" si="9"/>
        <v>9267.8892325470006</v>
      </c>
      <c r="AW108" s="88">
        <f t="shared" si="10"/>
        <v>1.835341464199999</v>
      </c>
      <c r="AX108" s="89">
        <f t="shared" si="11"/>
        <v>9642.4992808860006</v>
      </c>
    </row>
    <row r="109" spans="1:50" s="70" customFormat="1">
      <c r="A109" s="70">
        <v>42</v>
      </c>
      <c r="B109" s="70" t="s">
        <v>186</v>
      </c>
      <c r="C109" s="86">
        <v>44334.507291666669</v>
      </c>
      <c r="D109" s="70">
        <v>213</v>
      </c>
      <c r="E109" s="70" t="s">
        <v>76</v>
      </c>
      <c r="F109" s="70">
        <v>0</v>
      </c>
      <c r="G109" s="70">
        <v>6.0419999999999998</v>
      </c>
      <c r="H109" s="87">
        <v>6037</v>
      </c>
      <c r="I109" s="70">
        <v>8.0000000000000002E-3</v>
      </c>
      <c r="J109" s="70" t="s">
        <v>77</v>
      </c>
      <c r="K109" s="70" t="s">
        <v>77</v>
      </c>
      <c r="L109" s="70" t="s">
        <v>77</v>
      </c>
      <c r="M109" s="70" t="s">
        <v>77</v>
      </c>
      <c r="O109" s="70">
        <v>42</v>
      </c>
      <c r="P109" s="70" t="s">
        <v>186</v>
      </c>
      <c r="Q109" s="86">
        <v>44334.507291666669</v>
      </c>
      <c r="R109" s="70">
        <v>213</v>
      </c>
      <c r="S109" s="70" t="s">
        <v>76</v>
      </c>
      <c r="T109" s="70">
        <v>0</v>
      </c>
      <c r="U109" s="70" t="s">
        <v>77</v>
      </c>
      <c r="V109" s="70" t="s">
        <v>77</v>
      </c>
      <c r="W109" s="70" t="s">
        <v>77</v>
      </c>
      <c r="X109" s="70" t="s">
        <v>77</v>
      </c>
      <c r="Y109" s="70" t="s">
        <v>77</v>
      </c>
      <c r="Z109" s="70" t="s">
        <v>77</v>
      </c>
      <c r="AA109" s="70" t="s">
        <v>77</v>
      </c>
      <c r="AC109" s="70">
        <v>42</v>
      </c>
      <c r="AD109" s="70" t="s">
        <v>186</v>
      </c>
      <c r="AE109" s="86">
        <v>44334.507291666669</v>
      </c>
      <c r="AF109" s="70">
        <v>213</v>
      </c>
      <c r="AG109" s="70" t="s">
        <v>76</v>
      </c>
      <c r="AH109" s="70">
        <v>0</v>
      </c>
      <c r="AI109" s="70">
        <v>12.156000000000001</v>
      </c>
      <c r="AJ109" s="87">
        <v>15130</v>
      </c>
      <c r="AK109" s="70">
        <v>3.0270000000000001</v>
      </c>
      <c r="AL109" s="70" t="s">
        <v>77</v>
      </c>
      <c r="AM109" s="70" t="s">
        <v>77</v>
      </c>
      <c r="AN109" s="70" t="s">
        <v>77</v>
      </c>
      <c r="AO109" s="70" t="s">
        <v>77</v>
      </c>
      <c r="AQ109" s="70">
        <v>1</v>
      </c>
      <c r="AT109" s="88">
        <f t="shared" si="8"/>
        <v>12.73354909125</v>
      </c>
      <c r="AU109" s="89">
        <f t="shared" si="9"/>
        <v>2825.5628861870005</v>
      </c>
      <c r="AW109" s="88">
        <f t="shared" si="10"/>
        <v>14.252441866449999</v>
      </c>
      <c r="AX109" s="89">
        <f t="shared" si="11"/>
        <v>2885.2758112060001</v>
      </c>
    </row>
    <row r="110" spans="1:50" s="70" customFormat="1">
      <c r="A110" s="70">
        <v>43</v>
      </c>
      <c r="B110" s="70" t="s">
        <v>187</v>
      </c>
      <c r="C110" s="86">
        <v>44334.528553240743</v>
      </c>
      <c r="D110" s="70">
        <v>22</v>
      </c>
      <c r="E110" s="70" t="s">
        <v>76</v>
      </c>
      <c r="F110" s="70">
        <v>0</v>
      </c>
      <c r="G110" s="70">
        <v>6.0910000000000002</v>
      </c>
      <c r="H110" s="87">
        <v>2336</v>
      </c>
      <c r="I110" s="70">
        <v>0</v>
      </c>
      <c r="J110" s="70" t="s">
        <v>77</v>
      </c>
      <c r="K110" s="70" t="s">
        <v>77</v>
      </c>
      <c r="L110" s="70" t="s">
        <v>77</v>
      </c>
      <c r="M110" s="70" t="s">
        <v>77</v>
      </c>
      <c r="O110" s="70">
        <v>43</v>
      </c>
      <c r="P110" s="70" t="s">
        <v>187</v>
      </c>
      <c r="Q110" s="86">
        <v>44334.528553240743</v>
      </c>
      <c r="R110" s="70">
        <v>22</v>
      </c>
      <c r="S110" s="70" t="s">
        <v>76</v>
      </c>
      <c r="T110" s="70">
        <v>0</v>
      </c>
      <c r="U110" s="70" t="s">
        <v>77</v>
      </c>
      <c r="V110" s="70" t="s">
        <v>77</v>
      </c>
      <c r="W110" s="70" t="s">
        <v>77</v>
      </c>
      <c r="X110" s="70" t="s">
        <v>77</v>
      </c>
      <c r="Y110" s="70" t="s">
        <v>77</v>
      </c>
      <c r="Z110" s="70" t="s">
        <v>77</v>
      </c>
      <c r="AA110" s="70" t="s">
        <v>77</v>
      </c>
      <c r="AC110" s="70">
        <v>43</v>
      </c>
      <c r="AD110" s="70" t="s">
        <v>187</v>
      </c>
      <c r="AE110" s="86">
        <v>44334.528553240743</v>
      </c>
      <c r="AF110" s="70">
        <v>22</v>
      </c>
      <c r="AG110" s="70" t="s">
        <v>76</v>
      </c>
      <c r="AH110" s="70">
        <v>0</v>
      </c>
      <c r="AI110" s="70">
        <v>12.135999999999999</v>
      </c>
      <c r="AJ110" s="87">
        <v>31148</v>
      </c>
      <c r="AK110" s="70">
        <v>6.2050000000000001</v>
      </c>
      <c r="AL110" s="70" t="s">
        <v>77</v>
      </c>
      <c r="AM110" s="70" t="s">
        <v>77</v>
      </c>
      <c r="AN110" s="70" t="s">
        <v>77</v>
      </c>
      <c r="AO110" s="70" t="s">
        <v>77</v>
      </c>
      <c r="AQ110" s="70">
        <v>1</v>
      </c>
      <c r="AT110" s="88">
        <f t="shared" si="8"/>
        <v>2.0638390399999995</v>
      </c>
      <c r="AU110" s="89">
        <f t="shared" si="9"/>
        <v>5748.7698775659201</v>
      </c>
      <c r="AW110" s="88">
        <f t="shared" si="10"/>
        <v>1.8993008768000017</v>
      </c>
      <c r="AX110" s="89">
        <f t="shared" si="11"/>
        <v>5935.8641820809607</v>
      </c>
    </row>
    <row r="111" spans="1:50" s="70" customFormat="1">
      <c r="A111" s="70">
        <v>44</v>
      </c>
      <c r="B111" s="70" t="s">
        <v>188</v>
      </c>
      <c r="C111" s="86">
        <v>44334.549826388888</v>
      </c>
      <c r="D111" s="70">
        <v>114</v>
      </c>
      <c r="E111" s="70" t="s">
        <v>76</v>
      </c>
      <c r="F111" s="70">
        <v>0</v>
      </c>
      <c r="G111" s="70">
        <v>6.03</v>
      </c>
      <c r="H111" s="87">
        <v>11537</v>
      </c>
      <c r="I111" s="70">
        <v>1.9E-2</v>
      </c>
      <c r="J111" s="70" t="s">
        <v>77</v>
      </c>
      <c r="K111" s="70" t="s">
        <v>77</v>
      </c>
      <c r="L111" s="70" t="s">
        <v>77</v>
      </c>
      <c r="M111" s="70" t="s">
        <v>77</v>
      </c>
      <c r="O111" s="70">
        <v>44</v>
      </c>
      <c r="P111" s="70" t="s">
        <v>188</v>
      </c>
      <c r="Q111" s="86">
        <v>44334.549826388888</v>
      </c>
      <c r="R111" s="70">
        <v>114</v>
      </c>
      <c r="S111" s="70" t="s">
        <v>76</v>
      </c>
      <c r="T111" s="70">
        <v>0</v>
      </c>
      <c r="U111" s="70" t="s">
        <v>77</v>
      </c>
      <c r="V111" s="70" t="s">
        <v>77</v>
      </c>
      <c r="W111" s="70" t="s">
        <v>77</v>
      </c>
      <c r="X111" s="70" t="s">
        <v>77</v>
      </c>
      <c r="Y111" s="70" t="s">
        <v>77</v>
      </c>
      <c r="Z111" s="70" t="s">
        <v>77</v>
      </c>
      <c r="AA111" s="70" t="s">
        <v>77</v>
      </c>
      <c r="AC111" s="70">
        <v>44</v>
      </c>
      <c r="AD111" s="70" t="s">
        <v>188</v>
      </c>
      <c r="AE111" s="86">
        <v>44334.549826388888</v>
      </c>
      <c r="AF111" s="70">
        <v>114</v>
      </c>
      <c r="AG111" s="70" t="s">
        <v>76</v>
      </c>
      <c r="AH111" s="70">
        <v>0</v>
      </c>
      <c r="AI111" s="70">
        <v>12.148999999999999</v>
      </c>
      <c r="AJ111" s="87">
        <v>2688</v>
      </c>
      <c r="AK111" s="70">
        <v>0.54600000000000004</v>
      </c>
      <c r="AL111" s="70" t="s">
        <v>77</v>
      </c>
      <c r="AM111" s="70" t="s">
        <v>77</v>
      </c>
      <c r="AN111" s="70" t="s">
        <v>77</v>
      </c>
      <c r="AO111" s="70" t="s">
        <v>77</v>
      </c>
      <c r="AQ111" s="70">
        <v>1</v>
      </c>
      <c r="AT111" s="88">
        <f t="shared" si="8"/>
        <v>29.665010341249996</v>
      </c>
      <c r="AU111" s="89">
        <f t="shared" si="9"/>
        <v>532.73166515712001</v>
      </c>
      <c r="AW111" s="88">
        <f t="shared" si="10"/>
        <v>29.972802923587899</v>
      </c>
      <c r="AX111" s="89">
        <f t="shared" si="11"/>
        <v>509.97011590656001</v>
      </c>
    </row>
    <row r="112" spans="1:50" s="70" customFormat="1">
      <c r="A112" s="70">
        <v>45</v>
      </c>
      <c r="B112" s="70" t="s">
        <v>189</v>
      </c>
      <c r="C112" s="86">
        <v>44334.571122685185</v>
      </c>
      <c r="D112" s="70">
        <v>44</v>
      </c>
      <c r="E112" s="70" t="s">
        <v>76</v>
      </c>
      <c r="F112" s="70">
        <v>0</v>
      </c>
      <c r="G112" s="70">
        <v>6.0979999999999999</v>
      </c>
      <c r="H112" s="87">
        <v>1975</v>
      </c>
      <c r="I112" s="70">
        <v>-1E-3</v>
      </c>
      <c r="J112" s="70" t="s">
        <v>77</v>
      </c>
      <c r="K112" s="70" t="s">
        <v>77</v>
      </c>
      <c r="L112" s="70" t="s">
        <v>77</v>
      </c>
      <c r="M112" s="70" t="s">
        <v>77</v>
      </c>
      <c r="O112" s="70">
        <v>45</v>
      </c>
      <c r="P112" s="70" t="s">
        <v>189</v>
      </c>
      <c r="Q112" s="86">
        <v>44334.571122685185</v>
      </c>
      <c r="R112" s="70">
        <v>44</v>
      </c>
      <c r="S112" s="70" t="s">
        <v>76</v>
      </c>
      <c r="T112" s="70">
        <v>0</v>
      </c>
      <c r="U112" s="70" t="s">
        <v>77</v>
      </c>
      <c r="V112" s="70" t="s">
        <v>77</v>
      </c>
      <c r="W112" s="70" t="s">
        <v>77</v>
      </c>
      <c r="X112" s="70" t="s">
        <v>77</v>
      </c>
      <c r="Y112" s="70" t="s">
        <v>77</v>
      </c>
      <c r="Z112" s="70" t="s">
        <v>77</v>
      </c>
      <c r="AA112" s="70" t="s">
        <v>77</v>
      </c>
      <c r="AC112" s="70">
        <v>45</v>
      </c>
      <c r="AD112" s="70" t="s">
        <v>189</v>
      </c>
      <c r="AE112" s="86">
        <v>44334.571122685185</v>
      </c>
      <c r="AF112" s="70">
        <v>44</v>
      </c>
      <c r="AG112" s="70" t="s">
        <v>76</v>
      </c>
      <c r="AH112" s="70">
        <v>0</v>
      </c>
      <c r="AI112" s="70">
        <v>12.09</v>
      </c>
      <c r="AJ112" s="87">
        <v>46893</v>
      </c>
      <c r="AK112" s="70">
        <v>9.3130000000000006</v>
      </c>
      <c r="AL112" s="70" t="s">
        <v>77</v>
      </c>
      <c r="AM112" s="70" t="s">
        <v>77</v>
      </c>
      <c r="AN112" s="70" t="s">
        <v>77</v>
      </c>
      <c r="AO112" s="70" t="s">
        <v>77</v>
      </c>
      <c r="AQ112" s="70">
        <v>1</v>
      </c>
      <c r="AT112" s="88">
        <f t="shared" si="8"/>
        <v>1.054263281249999</v>
      </c>
      <c r="AU112" s="89">
        <f t="shared" si="9"/>
        <v>8590.7638920062691</v>
      </c>
      <c r="AW112" s="88">
        <f t="shared" si="10"/>
        <v>0.60938378125000003</v>
      </c>
      <c r="AX112" s="89">
        <f t="shared" si="11"/>
        <v>8926.3286169192597</v>
      </c>
    </row>
    <row r="113" spans="1:50" s="70" customFormat="1">
      <c r="A113" s="70">
        <v>46</v>
      </c>
      <c r="B113" s="70" t="s">
        <v>190</v>
      </c>
      <c r="C113" s="86">
        <v>44334.59238425926</v>
      </c>
      <c r="D113" s="70">
        <v>118</v>
      </c>
      <c r="E113" s="70" t="s">
        <v>76</v>
      </c>
      <c r="F113" s="70">
        <v>0</v>
      </c>
      <c r="G113" s="70">
        <v>6.0069999999999997</v>
      </c>
      <c r="H113" s="87">
        <v>14061</v>
      </c>
      <c r="I113" s="70">
        <v>2.5000000000000001E-2</v>
      </c>
      <c r="J113" s="70" t="s">
        <v>77</v>
      </c>
      <c r="K113" s="70" t="s">
        <v>77</v>
      </c>
      <c r="L113" s="70" t="s">
        <v>77</v>
      </c>
      <c r="M113" s="70" t="s">
        <v>77</v>
      </c>
      <c r="O113" s="70">
        <v>46</v>
      </c>
      <c r="P113" s="70" t="s">
        <v>190</v>
      </c>
      <c r="Q113" s="86">
        <v>44334.59238425926</v>
      </c>
      <c r="R113" s="70">
        <v>118</v>
      </c>
      <c r="S113" s="70" t="s">
        <v>76</v>
      </c>
      <c r="T113" s="70">
        <v>0</v>
      </c>
      <c r="U113" s="70" t="s">
        <v>77</v>
      </c>
      <c r="V113" s="70" t="s">
        <v>77</v>
      </c>
      <c r="W113" s="70" t="s">
        <v>77</v>
      </c>
      <c r="X113" s="70" t="s">
        <v>77</v>
      </c>
      <c r="Y113" s="70" t="s">
        <v>77</v>
      </c>
      <c r="Z113" s="70" t="s">
        <v>77</v>
      </c>
      <c r="AA113" s="70" t="s">
        <v>77</v>
      </c>
      <c r="AC113" s="70">
        <v>46</v>
      </c>
      <c r="AD113" s="70" t="s">
        <v>190</v>
      </c>
      <c r="AE113" s="86">
        <v>44334.59238425926</v>
      </c>
      <c r="AF113" s="70">
        <v>118</v>
      </c>
      <c r="AG113" s="70" t="s">
        <v>76</v>
      </c>
      <c r="AH113" s="70">
        <v>0</v>
      </c>
      <c r="AI113" s="70">
        <v>12.14</v>
      </c>
      <c r="AJ113" s="87">
        <v>3610</v>
      </c>
      <c r="AK113" s="70">
        <v>0.73</v>
      </c>
      <c r="AL113" s="70" t="s">
        <v>77</v>
      </c>
      <c r="AM113" s="70" t="s">
        <v>77</v>
      </c>
      <c r="AN113" s="70" t="s">
        <v>77</v>
      </c>
      <c r="AO113" s="70" t="s">
        <v>77</v>
      </c>
      <c r="AQ113" s="70">
        <v>1</v>
      </c>
      <c r="AT113" s="88">
        <f t="shared" si="8"/>
        <v>37.865379071249997</v>
      </c>
      <c r="AU113" s="89">
        <f t="shared" si="9"/>
        <v>703.30597508300002</v>
      </c>
      <c r="AW113" s="88">
        <f t="shared" si="10"/>
        <v>36.615731652931103</v>
      </c>
      <c r="AX113" s="89">
        <f t="shared" si="11"/>
        <v>686.16209805400013</v>
      </c>
    </row>
    <row r="114" spans="1:50" s="70" customFormat="1">
      <c r="A114" s="70">
        <v>47</v>
      </c>
      <c r="B114" s="70" t="s">
        <v>191</v>
      </c>
      <c r="C114" s="86">
        <v>44334.613668981481</v>
      </c>
      <c r="D114" s="70">
        <v>145</v>
      </c>
      <c r="E114" s="70" t="s">
        <v>76</v>
      </c>
      <c r="F114" s="70">
        <v>0</v>
      </c>
      <c r="G114" s="70">
        <v>6.0259999999999998</v>
      </c>
      <c r="H114" s="87">
        <v>22756</v>
      </c>
      <c r="I114" s="70">
        <v>4.2999999999999997E-2</v>
      </c>
      <c r="J114" s="70" t="s">
        <v>77</v>
      </c>
      <c r="K114" s="70" t="s">
        <v>77</v>
      </c>
      <c r="L114" s="70" t="s">
        <v>77</v>
      </c>
      <c r="M114" s="70" t="s">
        <v>77</v>
      </c>
      <c r="O114" s="70">
        <v>47</v>
      </c>
      <c r="P114" s="70" t="s">
        <v>191</v>
      </c>
      <c r="Q114" s="86">
        <v>44334.613668981481</v>
      </c>
      <c r="R114" s="70">
        <v>145</v>
      </c>
      <c r="S114" s="70" t="s">
        <v>76</v>
      </c>
      <c r="T114" s="70">
        <v>0</v>
      </c>
      <c r="U114" s="70" t="s">
        <v>77</v>
      </c>
      <c r="V114" s="70" t="s">
        <v>77</v>
      </c>
      <c r="W114" s="70" t="s">
        <v>77</v>
      </c>
      <c r="X114" s="70" t="s">
        <v>77</v>
      </c>
      <c r="Y114" s="70" t="s">
        <v>77</v>
      </c>
      <c r="Z114" s="70" t="s">
        <v>77</v>
      </c>
      <c r="AA114" s="70" t="s">
        <v>77</v>
      </c>
      <c r="AC114" s="70">
        <v>47</v>
      </c>
      <c r="AD114" s="70" t="s">
        <v>191</v>
      </c>
      <c r="AE114" s="86">
        <v>44334.613668981481</v>
      </c>
      <c r="AF114" s="70">
        <v>145</v>
      </c>
      <c r="AG114" s="70" t="s">
        <v>76</v>
      </c>
      <c r="AH114" s="70">
        <v>0</v>
      </c>
      <c r="AI114" s="70">
        <v>12.176</v>
      </c>
      <c r="AJ114" s="87">
        <v>4078</v>
      </c>
      <c r="AK114" s="70">
        <v>0.82399999999999995</v>
      </c>
      <c r="AL114" s="70" t="s">
        <v>77</v>
      </c>
      <c r="AM114" s="70" t="s">
        <v>77</v>
      </c>
      <c r="AN114" s="70" t="s">
        <v>77</v>
      </c>
      <c r="AO114" s="70" t="s">
        <v>77</v>
      </c>
      <c r="AQ114" s="70">
        <v>1</v>
      </c>
      <c r="AT114" s="88">
        <f t="shared" si="8"/>
        <v>71.524138635516806</v>
      </c>
      <c r="AU114" s="89">
        <f t="shared" si="9"/>
        <v>789.84732962732005</v>
      </c>
      <c r="AW114" s="88">
        <f t="shared" si="10"/>
        <v>59.488353683697603</v>
      </c>
      <c r="AX114" s="89">
        <f t="shared" si="11"/>
        <v>775.58519483416012</v>
      </c>
    </row>
    <row r="115" spans="1:50" s="70" customFormat="1">
      <c r="A115" s="70">
        <v>48</v>
      </c>
      <c r="B115" s="70" t="s">
        <v>192</v>
      </c>
      <c r="C115" s="86">
        <v>44334.634918981479</v>
      </c>
      <c r="D115" s="70">
        <v>160</v>
      </c>
      <c r="E115" s="70" t="s">
        <v>76</v>
      </c>
      <c r="F115" s="70">
        <v>0</v>
      </c>
      <c r="G115" s="70">
        <v>6.0289999999999999</v>
      </c>
      <c r="H115" s="87">
        <v>15177</v>
      </c>
      <c r="I115" s="70">
        <v>2.7E-2</v>
      </c>
      <c r="J115" s="70" t="s">
        <v>77</v>
      </c>
      <c r="K115" s="70" t="s">
        <v>77</v>
      </c>
      <c r="L115" s="70" t="s">
        <v>77</v>
      </c>
      <c r="M115" s="70" t="s">
        <v>77</v>
      </c>
      <c r="O115" s="70">
        <v>48</v>
      </c>
      <c r="P115" s="70" t="s">
        <v>192</v>
      </c>
      <c r="Q115" s="86">
        <v>44334.634918981479</v>
      </c>
      <c r="R115" s="70">
        <v>160</v>
      </c>
      <c r="S115" s="70" t="s">
        <v>76</v>
      </c>
      <c r="T115" s="70">
        <v>0</v>
      </c>
      <c r="U115" s="70" t="s">
        <v>77</v>
      </c>
      <c r="V115" s="70" t="s">
        <v>77</v>
      </c>
      <c r="W115" s="70" t="s">
        <v>77</v>
      </c>
      <c r="X115" s="70" t="s">
        <v>77</v>
      </c>
      <c r="Y115" s="70" t="s">
        <v>77</v>
      </c>
      <c r="Z115" s="70" t="s">
        <v>77</v>
      </c>
      <c r="AA115" s="70" t="s">
        <v>77</v>
      </c>
      <c r="AC115" s="70">
        <v>48</v>
      </c>
      <c r="AD115" s="70" t="s">
        <v>192</v>
      </c>
      <c r="AE115" s="86">
        <v>44334.634918981479</v>
      </c>
      <c r="AF115" s="70">
        <v>160</v>
      </c>
      <c r="AG115" s="70" t="s">
        <v>76</v>
      </c>
      <c r="AH115" s="70">
        <v>0</v>
      </c>
      <c r="AI115" s="70">
        <v>12.172000000000001</v>
      </c>
      <c r="AJ115" s="87">
        <v>3898</v>
      </c>
      <c r="AK115" s="70">
        <v>0.78800000000000003</v>
      </c>
      <c r="AL115" s="70" t="s">
        <v>77</v>
      </c>
      <c r="AM115" s="70" t="s">
        <v>77</v>
      </c>
      <c r="AN115" s="70" t="s">
        <v>77</v>
      </c>
      <c r="AO115" s="70" t="s">
        <v>77</v>
      </c>
      <c r="AQ115" s="70">
        <v>1</v>
      </c>
      <c r="AT115" s="88">
        <f t="shared" si="8"/>
        <v>47.953152407270203</v>
      </c>
      <c r="AU115" s="89">
        <f t="shared" si="9"/>
        <v>756.56544726092011</v>
      </c>
      <c r="AW115" s="88">
        <f t="shared" si="10"/>
        <v>39.552446733323904</v>
      </c>
      <c r="AX115" s="89">
        <f t="shared" si="11"/>
        <v>741.19253899096009</v>
      </c>
    </row>
    <row r="116" spans="1:50" s="70" customFormat="1">
      <c r="A116" s="70">
        <v>49</v>
      </c>
      <c r="B116" s="70" t="s">
        <v>193</v>
      </c>
      <c r="C116" s="86">
        <v>44334.656215277777</v>
      </c>
      <c r="D116" s="70">
        <v>169</v>
      </c>
      <c r="E116" s="70" t="s">
        <v>76</v>
      </c>
      <c r="F116" s="70">
        <v>0</v>
      </c>
      <c r="G116" s="70">
        <v>6.1070000000000002</v>
      </c>
      <c r="H116" s="87">
        <v>2615</v>
      </c>
      <c r="I116" s="70">
        <v>1E-3</v>
      </c>
      <c r="J116" s="70" t="s">
        <v>77</v>
      </c>
      <c r="K116" s="70" t="s">
        <v>77</v>
      </c>
      <c r="L116" s="70" t="s">
        <v>77</v>
      </c>
      <c r="M116" s="70" t="s">
        <v>77</v>
      </c>
      <c r="O116" s="70">
        <v>49</v>
      </c>
      <c r="P116" s="70" t="s">
        <v>193</v>
      </c>
      <c r="Q116" s="86">
        <v>44334.656215277777</v>
      </c>
      <c r="R116" s="70">
        <v>169</v>
      </c>
      <c r="S116" s="70" t="s">
        <v>76</v>
      </c>
      <c r="T116" s="70">
        <v>0</v>
      </c>
      <c r="U116" s="70" t="s">
        <v>77</v>
      </c>
      <c r="V116" s="70" t="s">
        <v>77</v>
      </c>
      <c r="W116" s="70" t="s">
        <v>77</v>
      </c>
      <c r="X116" s="70" t="s">
        <v>77</v>
      </c>
      <c r="Y116" s="70" t="s">
        <v>77</v>
      </c>
      <c r="Z116" s="70" t="s">
        <v>77</v>
      </c>
      <c r="AA116" s="70" t="s">
        <v>77</v>
      </c>
      <c r="AC116" s="70">
        <v>49</v>
      </c>
      <c r="AD116" s="70" t="s">
        <v>193</v>
      </c>
      <c r="AE116" s="86">
        <v>44334.656215277777</v>
      </c>
      <c r="AF116" s="70">
        <v>169</v>
      </c>
      <c r="AG116" s="70" t="s">
        <v>76</v>
      </c>
      <c r="AH116" s="70">
        <v>0</v>
      </c>
      <c r="AI116" s="70">
        <v>12.114000000000001</v>
      </c>
      <c r="AJ116" s="87">
        <v>56396</v>
      </c>
      <c r="AK116" s="70">
        <v>11.182</v>
      </c>
      <c r="AL116" s="70" t="s">
        <v>77</v>
      </c>
      <c r="AM116" s="70" t="s">
        <v>77</v>
      </c>
      <c r="AN116" s="70" t="s">
        <v>77</v>
      </c>
      <c r="AO116" s="70" t="s">
        <v>77</v>
      </c>
      <c r="AQ116" s="70">
        <v>1</v>
      </c>
      <c r="AT116" s="88">
        <f t="shared" si="8"/>
        <v>2.8478872812499993</v>
      </c>
      <c r="AU116" s="89">
        <f t="shared" si="9"/>
        <v>10291.007861619681</v>
      </c>
      <c r="AW116" s="88">
        <f t="shared" si="10"/>
        <v>2.8858698612500007</v>
      </c>
      <c r="AX116" s="89">
        <f t="shared" si="11"/>
        <v>10727.342126651842</v>
      </c>
    </row>
    <row r="117" spans="1:50" s="70" customFormat="1">
      <c r="A117" s="70">
        <v>50</v>
      </c>
      <c r="B117" s="70" t="s">
        <v>194</v>
      </c>
      <c r="C117" s="86">
        <v>44334.677488425928</v>
      </c>
      <c r="D117" s="70">
        <v>25</v>
      </c>
      <c r="E117" s="70" t="s">
        <v>76</v>
      </c>
      <c r="F117" s="70">
        <v>0</v>
      </c>
      <c r="G117" s="70">
        <v>6.1120000000000001</v>
      </c>
      <c r="H117" s="87">
        <v>2324</v>
      </c>
      <c r="I117" s="70">
        <v>0</v>
      </c>
      <c r="J117" s="70" t="s">
        <v>77</v>
      </c>
      <c r="K117" s="70" t="s">
        <v>77</v>
      </c>
      <c r="L117" s="70" t="s">
        <v>77</v>
      </c>
      <c r="M117" s="70" t="s">
        <v>77</v>
      </c>
      <c r="O117" s="70">
        <v>50</v>
      </c>
      <c r="P117" s="70" t="s">
        <v>194</v>
      </c>
      <c r="Q117" s="86">
        <v>44334.677488425928</v>
      </c>
      <c r="R117" s="70">
        <v>25</v>
      </c>
      <c r="S117" s="70" t="s">
        <v>76</v>
      </c>
      <c r="T117" s="70">
        <v>0</v>
      </c>
      <c r="U117" s="70" t="s">
        <v>77</v>
      </c>
      <c r="V117" s="70" t="s">
        <v>77</v>
      </c>
      <c r="W117" s="70" t="s">
        <v>77</v>
      </c>
      <c r="X117" s="70" t="s">
        <v>77</v>
      </c>
      <c r="Y117" s="70" t="s">
        <v>77</v>
      </c>
      <c r="Z117" s="70" t="s">
        <v>77</v>
      </c>
      <c r="AA117" s="70" t="s">
        <v>77</v>
      </c>
      <c r="AC117" s="70">
        <v>50</v>
      </c>
      <c r="AD117" s="70" t="s">
        <v>194</v>
      </c>
      <c r="AE117" s="86">
        <v>44334.677488425928</v>
      </c>
      <c r="AF117" s="70">
        <v>25</v>
      </c>
      <c r="AG117" s="70" t="s">
        <v>76</v>
      </c>
      <c r="AH117" s="70">
        <v>0</v>
      </c>
      <c r="AI117" s="70">
        <v>12.143000000000001</v>
      </c>
      <c r="AJ117" s="87">
        <v>30606</v>
      </c>
      <c r="AK117" s="70">
        <v>6.0979999999999999</v>
      </c>
      <c r="AL117" s="70" t="s">
        <v>77</v>
      </c>
      <c r="AM117" s="70" t="s">
        <v>77</v>
      </c>
      <c r="AN117" s="70" t="s">
        <v>77</v>
      </c>
      <c r="AO117" s="70" t="s">
        <v>77</v>
      </c>
      <c r="AQ117" s="70">
        <v>1</v>
      </c>
      <c r="AT117" s="88">
        <f t="shared" si="8"/>
        <v>2.0301907399999992</v>
      </c>
      <c r="AU117" s="89">
        <f t="shared" si="9"/>
        <v>5650.384031396281</v>
      </c>
      <c r="AW117" s="88">
        <f t="shared" si="10"/>
        <v>1.8566654408000005</v>
      </c>
      <c r="AX117" s="89">
        <f t="shared" si="11"/>
        <v>5832.7780151426405</v>
      </c>
    </row>
    <row r="118" spans="1:50" s="70" customFormat="1">
      <c r="A118" s="70">
        <v>51</v>
      </c>
      <c r="B118" s="70" t="s">
        <v>195</v>
      </c>
      <c r="C118" s="86">
        <v>44334.698784722219</v>
      </c>
      <c r="D118" s="70">
        <v>15</v>
      </c>
      <c r="E118" s="70" t="s">
        <v>76</v>
      </c>
      <c r="F118" s="70">
        <v>0</v>
      </c>
      <c r="G118" s="70">
        <v>6.05</v>
      </c>
      <c r="H118" s="87">
        <v>3305</v>
      </c>
      <c r="I118" s="70">
        <v>2E-3</v>
      </c>
      <c r="J118" s="70" t="s">
        <v>77</v>
      </c>
      <c r="K118" s="70" t="s">
        <v>77</v>
      </c>
      <c r="L118" s="70" t="s">
        <v>77</v>
      </c>
      <c r="M118" s="70" t="s">
        <v>77</v>
      </c>
      <c r="O118" s="70">
        <v>51</v>
      </c>
      <c r="P118" s="70" t="s">
        <v>195</v>
      </c>
      <c r="Q118" s="86">
        <v>44334.698784722219</v>
      </c>
      <c r="R118" s="70">
        <v>15</v>
      </c>
      <c r="S118" s="70" t="s">
        <v>76</v>
      </c>
      <c r="T118" s="70">
        <v>0</v>
      </c>
      <c r="U118" s="70" t="s">
        <v>77</v>
      </c>
      <c r="V118" s="70" t="s">
        <v>77</v>
      </c>
      <c r="W118" s="70" t="s">
        <v>77</v>
      </c>
      <c r="X118" s="70" t="s">
        <v>77</v>
      </c>
      <c r="Y118" s="70" t="s">
        <v>77</v>
      </c>
      <c r="Z118" s="70" t="s">
        <v>77</v>
      </c>
      <c r="AA118" s="70" t="s">
        <v>77</v>
      </c>
      <c r="AC118" s="70">
        <v>51</v>
      </c>
      <c r="AD118" s="70" t="s">
        <v>195</v>
      </c>
      <c r="AE118" s="86">
        <v>44334.698784722219</v>
      </c>
      <c r="AF118" s="70">
        <v>15</v>
      </c>
      <c r="AG118" s="70" t="s">
        <v>76</v>
      </c>
      <c r="AH118" s="70">
        <v>0</v>
      </c>
      <c r="AI118" s="70">
        <v>12.163</v>
      </c>
      <c r="AJ118" s="87">
        <v>11237</v>
      </c>
      <c r="AK118" s="70">
        <v>2.2519999999999998</v>
      </c>
      <c r="AL118" s="70" t="s">
        <v>77</v>
      </c>
      <c r="AM118" s="70" t="s">
        <v>77</v>
      </c>
      <c r="AN118" s="70" t="s">
        <v>77</v>
      </c>
      <c r="AO118" s="70" t="s">
        <v>77</v>
      </c>
      <c r="AQ118" s="70">
        <v>1</v>
      </c>
      <c r="AT118" s="88">
        <f t="shared" si="8"/>
        <v>4.8011392812500002</v>
      </c>
      <c r="AU118" s="89">
        <f t="shared" si="9"/>
        <v>2110.2438214918702</v>
      </c>
      <c r="AW118" s="88">
        <f t="shared" si="10"/>
        <v>5.2870257012500002</v>
      </c>
      <c r="AX118" s="89">
        <f t="shared" si="11"/>
        <v>2142.6032470520599</v>
      </c>
    </row>
    <row r="119" spans="1:50" s="70" customFormat="1">
      <c r="A119" s="70">
        <v>52</v>
      </c>
      <c r="B119" s="70" t="s">
        <v>196</v>
      </c>
      <c r="C119" s="86">
        <v>44334.720057870371</v>
      </c>
      <c r="D119" s="70">
        <v>104</v>
      </c>
      <c r="E119" s="70" t="s">
        <v>76</v>
      </c>
      <c r="F119" s="70">
        <v>0</v>
      </c>
      <c r="G119" s="70">
        <v>6.0179999999999998</v>
      </c>
      <c r="H119" s="87">
        <v>902536</v>
      </c>
      <c r="I119" s="70">
        <v>1.8779999999999999</v>
      </c>
      <c r="J119" s="70" t="s">
        <v>77</v>
      </c>
      <c r="K119" s="70" t="s">
        <v>77</v>
      </c>
      <c r="L119" s="70" t="s">
        <v>77</v>
      </c>
      <c r="M119" s="70" t="s">
        <v>77</v>
      </c>
      <c r="O119" s="70">
        <v>52</v>
      </c>
      <c r="P119" s="70" t="s">
        <v>196</v>
      </c>
      <c r="Q119" s="86">
        <v>44334.720057870371</v>
      </c>
      <c r="R119" s="70">
        <v>104</v>
      </c>
      <c r="S119" s="70" t="s">
        <v>76</v>
      </c>
      <c r="T119" s="70">
        <v>0</v>
      </c>
      <c r="U119" s="70">
        <v>5.968</v>
      </c>
      <c r="V119" s="87">
        <v>7712</v>
      </c>
      <c r="W119" s="70">
        <v>2.1850000000000001</v>
      </c>
      <c r="X119" s="70" t="s">
        <v>77</v>
      </c>
      <c r="Y119" s="70" t="s">
        <v>77</v>
      </c>
      <c r="Z119" s="70" t="s">
        <v>77</v>
      </c>
      <c r="AA119" s="70" t="s">
        <v>77</v>
      </c>
      <c r="AC119" s="70">
        <v>52</v>
      </c>
      <c r="AD119" s="70" t="s">
        <v>196</v>
      </c>
      <c r="AE119" s="86">
        <v>44334.720057870371</v>
      </c>
      <c r="AF119" s="70">
        <v>104</v>
      </c>
      <c r="AG119" s="70" t="s">
        <v>76</v>
      </c>
      <c r="AH119" s="70">
        <v>0</v>
      </c>
      <c r="AI119" s="70">
        <v>12.11</v>
      </c>
      <c r="AJ119" s="87">
        <v>56610</v>
      </c>
      <c r="AK119" s="70">
        <v>11.224</v>
      </c>
      <c r="AL119" s="70" t="s">
        <v>77</v>
      </c>
      <c r="AM119" s="70" t="s">
        <v>77</v>
      </c>
      <c r="AN119" s="70" t="s">
        <v>77</v>
      </c>
      <c r="AO119" s="70" t="s">
        <v>77</v>
      </c>
      <c r="AQ119" s="70">
        <v>1</v>
      </c>
      <c r="AT119" s="88">
        <f t="shared" si="8"/>
        <v>2024.2041751910401</v>
      </c>
      <c r="AU119" s="89">
        <f t="shared" si="9"/>
        <v>10329.165476883001</v>
      </c>
      <c r="AW119" s="88">
        <f t="shared" si="10"/>
        <v>2262.2631378739202</v>
      </c>
      <c r="AX119" s="89">
        <f t="shared" si="11"/>
        <v>10767.865706454</v>
      </c>
    </row>
    <row r="120" spans="1:50" s="70" customFormat="1">
      <c r="A120" s="70">
        <v>53</v>
      </c>
      <c r="B120" s="70" t="s">
        <v>197</v>
      </c>
      <c r="C120" s="86">
        <v>44334.741365740738</v>
      </c>
      <c r="D120" s="70">
        <v>71</v>
      </c>
      <c r="E120" s="70" t="s">
        <v>76</v>
      </c>
      <c r="F120" s="70">
        <v>0</v>
      </c>
      <c r="G120" s="70">
        <v>6.1779999999999999</v>
      </c>
      <c r="H120" s="87">
        <v>1676</v>
      </c>
      <c r="I120" s="70">
        <v>-1E-3</v>
      </c>
      <c r="J120" s="70" t="s">
        <v>77</v>
      </c>
      <c r="K120" s="70" t="s">
        <v>77</v>
      </c>
      <c r="L120" s="70" t="s">
        <v>77</v>
      </c>
      <c r="M120" s="70" t="s">
        <v>77</v>
      </c>
      <c r="O120" s="70">
        <v>53</v>
      </c>
      <c r="P120" s="70" t="s">
        <v>197</v>
      </c>
      <c r="Q120" s="86">
        <v>44334.741365740738</v>
      </c>
      <c r="R120" s="70">
        <v>71</v>
      </c>
      <c r="S120" s="70" t="s">
        <v>76</v>
      </c>
      <c r="T120" s="70">
        <v>0</v>
      </c>
      <c r="U120" s="70" t="s">
        <v>77</v>
      </c>
      <c r="V120" s="70" t="s">
        <v>77</v>
      </c>
      <c r="W120" s="70" t="s">
        <v>77</v>
      </c>
      <c r="X120" s="70" t="s">
        <v>77</v>
      </c>
      <c r="Y120" s="70" t="s">
        <v>77</v>
      </c>
      <c r="Z120" s="70" t="s">
        <v>77</v>
      </c>
      <c r="AA120" s="70" t="s">
        <v>77</v>
      </c>
      <c r="AC120" s="70">
        <v>53</v>
      </c>
      <c r="AD120" s="70" t="s">
        <v>197</v>
      </c>
      <c r="AE120" s="86">
        <v>44334.741365740738</v>
      </c>
      <c r="AF120" s="70">
        <v>71</v>
      </c>
      <c r="AG120" s="70" t="s">
        <v>76</v>
      </c>
      <c r="AH120" s="70">
        <v>0</v>
      </c>
      <c r="AI120" s="70">
        <v>12.092000000000001</v>
      </c>
      <c r="AJ120" s="87">
        <v>61970</v>
      </c>
      <c r="AK120" s="70">
        <v>12.276</v>
      </c>
      <c r="AL120" s="70" t="s">
        <v>77</v>
      </c>
      <c r="AM120" s="70" t="s">
        <v>77</v>
      </c>
      <c r="AN120" s="70" t="s">
        <v>77</v>
      </c>
      <c r="AO120" s="70" t="s">
        <v>77</v>
      </c>
      <c r="AQ120" s="70">
        <v>1</v>
      </c>
      <c r="AT120" s="88">
        <f t="shared" si="8"/>
        <v>0.22227073999999902</v>
      </c>
      <c r="AU120" s="89">
        <f t="shared" si="9"/>
        <v>11283.013567907001</v>
      </c>
      <c r="AW120" s="88">
        <f t="shared" si="10"/>
        <v>-0.47043215919999959</v>
      </c>
      <c r="AX120" s="89">
        <f t="shared" si="11"/>
        <v>11782.363032566</v>
      </c>
    </row>
    <row r="121" spans="1:50" s="70" customFormat="1">
      <c r="A121" s="70">
        <v>54</v>
      </c>
      <c r="B121" s="70" t="s">
        <v>198</v>
      </c>
      <c r="C121" s="86">
        <v>44334.762638888889</v>
      </c>
      <c r="D121" s="70">
        <v>210</v>
      </c>
      <c r="E121" s="70" t="s">
        <v>76</v>
      </c>
      <c r="F121" s="70">
        <v>0</v>
      </c>
      <c r="G121" s="70">
        <v>6.0259999999999998</v>
      </c>
      <c r="H121" s="87">
        <v>24668</v>
      </c>
      <c r="I121" s="70">
        <v>4.7E-2</v>
      </c>
      <c r="J121" s="70" t="s">
        <v>77</v>
      </c>
      <c r="K121" s="70" t="s">
        <v>77</v>
      </c>
      <c r="L121" s="70" t="s">
        <v>77</v>
      </c>
      <c r="M121" s="70" t="s">
        <v>77</v>
      </c>
      <c r="O121" s="70">
        <v>54</v>
      </c>
      <c r="P121" s="70" t="s">
        <v>198</v>
      </c>
      <c r="Q121" s="86">
        <v>44334.762638888889</v>
      </c>
      <c r="R121" s="70">
        <v>210</v>
      </c>
      <c r="S121" s="70" t="s">
        <v>76</v>
      </c>
      <c r="T121" s="70">
        <v>0</v>
      </c>
      <c r="U121" s="70" t="s">
        <v>77</v>
      </c>
      <c r="V121" s="70" t="s">
        <v>77</v>
      </c>
      <c r="W121" s="70" t="s">
        <v>77</v>
      </c>
      <c r="X121" s="70" t="s">
        <v>77</v>
      </c>
      <c r="Y121" s="70" t="s">
        <v>77</v>
      </c>
      <c r="Z121" s="70" t="s">
        <v>77</v>
      </c>
      <c r="AA121" s="70" t="s">
        <v>77</v>
      </c>
      <c r="AC121" s="70">
        <v>54</v>
      </c>
      <c r="AD121" s="70" t="s">
        <v>198</v>
      </c>
      <c r="AE121" s="86">
        <v>44334.762638888889</v>
      </c>
      <c r="AF121" s="70">
        <v>210</v>
      </c>
      <c r="AG121" s="70" t="s">
        <v>76</v>
      </c>
      <c r="AH121" s="70">
        <v>0</v>
      </c>
      <c r="AI121" s="70">
        <v>12.163</v>
      </c>
      <c r="AJ121" s="87">
        <v>3697</v>
      </c>
      <c r="AK121" s="70">
        <v>0.748</v>
      </c>
      <c r="AL121" s="70" t="s">
        <v>77</v>
      </c>
      <c r="AM121" s="70" t="s">
        <v>77</v>
      </c>
      <c r="AN121" s="70" t="s">
        <v>77</v>
      </c>
      <c r="AO121" s="70" t="s">
        <v>77</v>
      </c>
      <c r="AQ121" s="70">
        <v>1</v>
      </c>
      <c r="AT121" s="88">
        <f t="shared" si="8"/>
        <v>77.455721955171214</v>
      </c>
      <c r="AU121" s="89">
        <f t="shared" si="9"/>
        <v>719.39587162907003</v>
      </c>
      <c r="AW121" s="88">
        <f t="shared" si="10"/>
        <v>64.515511113918393</v>
      </c>
      <c r="AX121" s="89">
        <f t="shared" si="11"/>
        <v>702.78616142566</v>
      </c>
    </row>
    <row r="122" spans="1:50" s="70" customFormat="1">
      <c r="A122" s="70">
        <v>55</v>
      </c>
      <c r="B122" s="70" t="s">
        <v>199</v>
      </c>
      <c r="C122" s="86">
        <v>44334.783877314818</v>
      </c>
      <c r="D122" s="70">
        <v>204</v>
      </c>
      <c r="E122" s="70" t="s">
        <v>76</v>
      </c>
      <c r="F122" s="70">
        <v>0</v>
      </c>
      <c r="G122" s="70">
        <v>6.0780000000000003</v>
      </c>
      <c r="H122" s="87">
        <v>2512</v>
      </c>
      <c r="I122" s="70">
        <v>0</v>
      </c>
      <c r="J122" s="70" t="s">
        <v>77</v>
      </c>
      <c r="K122" s="70" t="s">
        <v>77</v>
      </c>
      <c r="L122" s="70" t="s">
        <v>77</v>
      </c>
      <c r="M122" s="70" t="s">
        <v>77</v>
      </c>
      <c r="O122" s="70">
        <v>55</v>
      </c>
      <c r="P122" s="70" t="s">
        <v>199</v>
      </c>
      <c r="Q122" s="86">
        <v>44334.783877314818</v>
      </c>
      <c r="R122" s="70">
        <v>204</v>
      </c>
      <c r="S122" s="70" t="s">
        <v>76</v>
      </c>
      <c r="T122" s="70">
        <v>0</v>
      </c>
      <c r="U122" s="70" t="s">
        <v>77</v>
      </c>
      <c r="V122" s="70" t="s">
        <v>77</v>
      </c>
      <c r="W122" s="70" t="s">
        <v>77</v>
      </c>
      <c r="X122" s="70" t="s">
        <v>77</v>
      </c>
      <c r="Y122" s="70" t="s">
        <v>77</v>
      </c>
      <c r="Z122" s="70" t="s">
        <v>77</v>
      </c>
      <c r="AA122" s="70" t="s">
        <v>77</v>
      </c>
      <c r="AC122" s="70">
        <v>55</v>
      </c>
      <c r="AD122" s="70" t="s">
        <v>199</v>
      </c>
      <c r="AE122" s="86">
        <v>44334.783877314818</v>
      </c>
      <c r="AF122" s="70">
        <v>204</v>
      </c>
      <c r="AG122" s="70" t="s">
        <v>76</v>
      </c>
      <c r="AH122" s="70">
        <v>0</v>
      </c>
      <c r="AI122" s="70">
        <v>12.121</v>
      </c>
      <c r="AJ122" s="87">
        <v>49395</v>
      </c>
      <c r="AK122" s="70">
        <v>9.8059999999999992</v>
      </c>
      <c r="AL122" s="70" t="s">
        <v>77</v>
      </c>
      <c r="AM122" s="70" t="s">
        <v>77</v>
      </c>
      <c r="AN122" s="70" t="s">
        <v>77</v>
      </c>
      <c r="AO122" s="70" t="s">
        <v>77</v>
      </c>
      <c r="AQ122" s="70">
        <v>1</v>
      </c>
      <c r="AT122" s="88">
        <f t="shared" si="8"/>
        <v>2.558050559999999</v>
      </c>
      <c r="AU122" s="89">
        <f t="shared" si="9"/>
        <v>9039.5126096107506</v>
      </c>
      <c r="AW122" s="88">
        <f t="shared" si="10"/>
        <v>2.5227031552000003</v>
      </c>
      <c r="AX122" s="89">
        <f t="shared" si="11"/>
        <v>9400.7937784335008</v>
      </c>
    </row>
    <row r="123" spans="1:50" s="70" customFormat="1">
      <c r="A123" s="70">
        <v>56</v>
      </c>
      <c r="B123" s="70" t="s">
        <v>200</v>
      </c>
      <c r="C123" s="86">
        <v>44334.805173611108</v>
      </c>
      <c r="D123" s="70">
        <v>191</v>
      </c>
      <c r="E123" s="70" t="s">
        <v>76</v>
      </c>
      <c r="F123" s="70">
        <v>0</v>
      </c>
      <c r="G123" s="70">
        <v>6.0060000000000002</v>
      </c>
      <c r="H123" s="87">
        <v>27519</v>
      </c>
      <c r="I123" s="70">
        <v>5.2999999999999999E-2</v>
      </c>
      <c r="J123" s="70" t="s">
        <v>77</v>
      </c>
      <c r="K123" s="70" t="s">
        <v>77</v>
      </c>
      <c r="L123" s="70" t="s">
        <v>77</v>
      </c>
      <c r="M123" s="70" t="s">
        <v>77</v>
      </c>
      <c r="O123" s="70">
        <v>56</v>
      </c>
      <c r="P123" s="70" t="s">
        <v>200</v>
      </c>
      <c r="Q123" s="86">
        <v>44334.805173611108</v>
      </c>
      <c r="R123" s="70">
        <v>191</v>
      </c>
      <c r="S123" s="70" t="s">
        <v>76</v>
      </c>
      <c r="T123" s="70">
        <v>0</v>
      </c>
      <c r="U123" s="70" t="s">
        <v>77</v>
      </c>
      <c r="V123" s="70" t="s">
        <v>77</v>
      </c>
      <c r="W123" s="70" t="s">
        <v>77</v>
      </c>
      <c r="X123" s="70" t="s">
        <v>77</v>
      </c>
      <c r="Y123" s="70" t="s">
        <v>77</v>
      </c>
      <c r="Z123" s="70" t="s">
        <v>77</v>
      </c>
      <c r="AA123" s="70" t="s">
        <v>77</v>
      </c>
      <c r="AC123" s="70">
        <v>56</v>
      </c>
      <c r="AD123" s="70" t="s">
        <v>200</v>
      </c>
      <c r="AE123" s="86">
        <v>44334.805173611108</v>
      </c>
      <c r="AF123" s="70">
        <v>191</v>
      </c>
      <c r="AG123" s="70" t="s">
        <v>76</v>
      </c>
      <c r="AH123" s="70">
        <v>0</v>
      </c>
      <c r="AI123" s="70">
        <v>12.146000000000001</v>
      </c>
      <c r="AJ123" s="87">
        <v>4666</v>
      </c>
      <c r="AK123" s="70">
        <v>0.94099999999999995</v>
      </c>
      <c r="AL123" s="70" t="s">
        <v>77</v>
      </c>
      <c r="AM123" s="70" t="s">
        <v>77</v>
      </c>
      <c r="AN123" s="70" t="s">
        <v>77</v>
      </c>
      <c r="AO123" s="70" t="s">
        <v>77</v>
      </c>
      <c r="AQ123" s="70">
        <v>1</v>
      </c>
      <c r="AT123" s="88">
        <f t="shared" si="8"/>
        <v>86.289274526351804</v>
      </c>
      <c r="AU123" s="89">
        <f t="shared" si="9"/>
        <v>898.53979942988008</v>
      </c>
      <c r="AW123" s="88">
        <f t="shared" si="10"/>
        <v>72.009907990855098</v>
      </c>
      <c r="AX123" s="89">
        <f t="shared" si="11"/>
        <v>887.92719449944013</v>
      </c>
    </row>
    <row r="124" spans="1:50" s="70" customFormat="1">
      <c r="A124" s="70">
        <v>57</v>
      </c>
      <c r="B124" s="70" t="s">
        <v>201</v>
      </c>
      <c r="C124" s="86">
        <v>44334.826412037037</v>
      </c>
      <c r="D124" s="70">
        <v>27</v>
      </c>
      <c r="E124" s="70" t="s">
        <v>76</v>
      </c>
      <c r="F124" s="70">
        <v>0</v>
      </c>
      <c r="G124" s="70">
        <v>6.1120000000000001</v>
      </c>
      <c r="H124" s="87">
        <v>1995</v>
      </c>
      <c r="I124" s="70">
        <v>-1E-3</v>
      </c>
      <c r="J124" s="70" t="s">
        <v>77</v>
      </c>
      <c r="K124" s="70" t="s">
        <v>77</v>
      </c>
      <c r="L124" s="70" t="s">
        <v>77</v>
      </c>
      <c r="M124" s="70" t="s">
        <v>77</v>
      </c>
      <c r="O124" s="70">
        <v>57</v>
      </c>
      <c r="P124" s="70" t="s">
        <v>201</v>
      </c>
      <c r="Q124" s="86">
        <v>44334.826412037037</v>
      </c>
      <c r="R124" s="70">
        <v>27</v>
      </c>
      <c r="S124" s="70" t="s">
        <v>76</v>
      </c>
      <c r="T124" s="70">
        <v>0</v>
      </c>
      <c r="U124" s="70" t="s">
        <v>77</v>
      </c>
      <c r="V124" s="70" t="s">
        <v>77</v>
      </c>
      <c r="W124" s="70" t="s">
        <v>77</v>
      </c>
      <c r="X124" s="70" t="s">
        <v>77</v>
      </c>
      <c r="Y124" s="70" t="s">
        <v>77</v>
      </c>
      <c r="Z124" s="70" t="s">
        <v>77</v>
      </c>
      <c r="AA124" s="70" t="s">
        <v>77</v>
      </c>
      <c r="AC124" s="70">
        <v>57</v>
      </c>
      <c r="AD124" s="70" t="s">
        <v>201</v>
      </c>
      <c r="AE124" s="86">
        <v>44334.826412037037</v>
      </c>
      <c r="AF124" s="70">
        <v>27</v>
      </c>
      <c r="AG124" s="70" t="s">
        <v>76</v>
      </c>
      <c r="AH124" s="70">
        <v>0</v>
      </c>
      <c r="AI124" s="70">
        <v>12.127000000000001</v>
      </c>
      <c r="AJ124" s="87">
        <v>43571</v>
      </c>
      <c r="AK124" s="70">
        <v>8.6590000000000007</v>
      </c>
      <c r="AL124" s="70" t="s">
        <v>77</v>
      </c>
      <c r="AM124" s="70" t="s">
        <v>77</v>
      </c>
      <c r="AN124" s="70" t="s">
        <v>77</v>
      </c>
      <c r="AO124" s="70" t="s">
        <v>77</v>
      </c>
      <c r="AQ124" s="70">
        <v>1</v>
      </c>
      <c r="AT124" s="88">
        <f t="shared" si="8"/>
        <v>1.1100505312499989</v>
      </c>
      <c r="AU124" s="89">
        <f t="shared" si="9"/>
        <v>7993.7288207864303</v>
      </c>
      <c r="AW124" s="88">
        <f t="shared" si="10"/>
        <v>0.68124255124999955</v>
      </c>
      <c r="AX124" s="89">
        <f t="shared" si="11"/>
        <v>8296.04869501334</v>
      </c>
    </row>
    <row r="125" spans="1:50" s="70" customFormat="1">
      <c r="A125" s="70">
        <v>58</v>
      </c>
      <c r="B125" s="70" t="s">
        <v>202</v>
      </c>
      <c r="C125" s="86">
        <v>44334.847685185188</v>
      </c>
      <c r="D125" s="70">
        <v>115</v>
      </c>
      <c r="E125" s="70" t="s">
        <v>76</v>
      </c>
      <c r="F125" s="70">
        <v>0</v>
      </c>
      <c r="G125" s="70">
        <v>6.0250000000000004</v>
      </c>
      <c r="H125" s="87">
        <v>26947</v>
      </c>
      <c r="I125" s="70">
        <v>5.0999999999999997E-2</v>
      </c>
      <c r="J125" s="70" t="s">
        <v>77</v>
      </c>
      <c r="K125" s="70" t="s">
        <v>77</v>
      </c>
      <c r="L125" s="70" t="s">
        <v>77</v>
      </c>
      <c r="M125" s="70" t="s">
        <v>77</v>
      </c>
      <c r="O125" s="70">
        <v>58</v>
      </c>
      <c r="P125" s="70" t="s">
        <v>202</v>
      </c>
      <c r="Q125" s="86">
        <v>44334.847685185188</v>
      </c>
      <c r="R125" s="70">
        <v>115</v>
      </c>
      <c r="S125" s="70" t="s">
        <v>76</v>
      </c>
      <c r="T125" s="70">
        <v>0</v>
      </c>
      <c r="U125" s="70" t="s">
        <v>77</v>
      </c>
      <c r="V125" s="70" t="s">
        <v>77</v>
      </c>
      <c r="W125" s="70" t="s">
        <v>77</v>
      </c>
      <c r="X125" s="70" t="s">
        <v>77</v>
      </c>
      <c r="Y125" s="70" t="s">
        <v>77</v>
      </c>
      <c r="Z125" s="70" t="s">
        <v>77</v>
      </c>
      <c r="AA125" s="70" t="s">
        <v>77</v>
      </c>
      <c r="AC125" s="70">
        <v>58</v>
      </c>
      <c r="AD125" s="70" t="s">
        <v>202</v>
      </c>
      <c r="AE125" s="86">
        <v>44334.847685185188</v>
      </c>
      <c r="AF125" s="70">
        <v>115</v>
      </c>
      <c r="AG125" s="70" t="s">
        <v>76</v>
      </c>
      <c r="AH125" s="70">
        <v>0</v>
      </c>
      <c r="AI125" s="70">
        <v>12.179</v>
      </c>
      <c r="AJ125" s="87">
        <v>4081</v>
      </c>
      <c r="AK125" s="70">
        <v>0.82399999999999995</v>
      </c>
      <c r="AL125" s="70" t="s">
        <v>77</v>
      </c>
      <c r="AM125" s="70" t="s">
        <v>77</v>
      </c>
      <c r="AN125" s="70" t="s">
        <v>77</v>
      </c>
      <c r="AO125" s="70" t="s">
        <v>77</v>
      </c>
      <c r="AQ125" s="70">
        <v>1</v>
      </c>
      <c r="AT125" s="88">
        <f t="shared" si="8"/>
        <v>84.518050871694214</v>
      </c>
      <c r="AU125" s="89">
        <f t="shared" si="9"/>
        <v>790.40199320603017</v>
      </c>
      <c r="AW125" s="88">
        <f t="shared" si="10"/>
        <v>70.506454576191899</v>
      </c>
      <c r="AX125" s="89">
        <f t="shared" si="11"/>
        <v>776.15839683813999</v>
      </c>
    </row>
    <row r="126" spans="1:50" s="70" customFormat="1">
      <c r="A126" s="70">
        <v>59</v>
      </c>
      <c r="B126" s="70" t="s">
        <v>203</v>
      </c>
      <c r="C126" s="86">
        <v>44334.869004629632</v>
      </c>
      <c r="D126" s="70">
        <v>69</v>
      </c>
      <c r="E126" s="70" t="s">
        <v>76</v>
      </c>
      <c r="F126" s="70">
        <v>0</v>
      </c>
      <c r="G126" s="70">
        <v>6.101</v>
      </c>
      <c r="H126" s="87">
        <v>2504</v>
      </c>
      <c r="I126" s="70">
        <v>0</v>
      </c>
      <c r="J126" s="70" t="s">
        <v>77</v>
      </c>
      <c r="K126" s="70" t="s">
        <v>77</v>
      </c>
      <c r="L126" s="70" t="s">
        <v>77</v>
      </c>
      <c r="M126" s="70" t="s">
        <v>77</v>
      </c>
      <c r="O126" s="70">
        <v>59</v>
      </c>
      <c r="P126" s="70" t="s">
        <v>203</v>
      </c>
      <c r="Q126" s="86">
        <v>44334.869004629632</v>
      </c>
      <c r="R126" s="70">
        <v>69</v>
      </c>
      <c r="S126" s="70" t="s">
        <v>76</v>
      </c>
      <c r="T126" s="70">
        <v>0</v>
      </c>
      <c r="U126" s="70" t="s">
        <v>77</v>
      </c>
      <c r="V126" s="70" t="s">
        <v>77</v>
      </c>
      <c r="W126" s="70" t="s">
        <v>77</v>
      </c>
      <c r="X126" s="70" t="s">
        <v>77</v>
      </c>
      <c r="Y126" s="70" t="s">
        <v>77</v>
      </c>
      <c r="Z126" s="70" t="s">
        <v>77</v>
      </c>
      <c r="AA126" s="70" t="s">
        <v>77</v>
      </c>
      <c r="AC126" s="70">
        <v>59</v>
      </c>
      <c r="AD126" s="70" t="s">
        <v>203</v>
      </c>
      <c r="AE126" s="86">
        <v>44334.869004629632</v>
      </c>
      <c r="AF126" s="70">
        <v>69</v>
      </c>
      <c r="AG126" s="70" t="s">
        <v>76</v>
      </c>
      <c r="AH126" s="70">
        <v>0</v>
      </c>
      <c r="AI126" s="70">
        <v>12.125</v>
      </c>
      <c r="AJ126" s="87">
        <v>54890</v>
      </c>
      <c r="AK126" s="70">
        <v>10.885999999999999</v>
      </c>
      <c r="AL126" s="70" t="s">
        <v>77</v>
      </c>
      <c r="AM126" s="70" t="s">
        <v>77</v>
      </c>
      <c r="AN126" s="70" t="s">
        <v>77</v>
      </c>
      <c r="AO126" s="70" t="s">
        <v>77</v>
      </c>
      <c r="AQ126" s="70">
        <v>1</v>
      </c>
      <c r="AT126" s="88">
        <f t="shared" si="8"/>
        <v>2.5355578399999992</v>
      </c>
      <c r="AU126" s="89">
        <f t="shared" si="9"/>
        <v>10022.315507482999</v>
      </c>
      <c r="AW126" s="88">
        <f t="shared" si="10"/>
        <v>2.4944445727999991</v>
      </c>
      <c r="AX126" s="89">
        <f t="shared" si="11"/>
        <v>10442.120049254001</v>
      </c>
    </row>
    <row r="127" spans="1:50" s="70" customFormat="1">
      <c r="A127" s="70">
        <v>60</v>
      </c>
      <c r="B127" s="70" t="s">
        <v>204</v>
      </c>
      <c r="C127" s="86">
        <v>44334.89025462963</v>
      </c>
      <c r="D127" s="70">
        <v>128</v>
      </c>
      <c r="E127" s="70" t="s">
        <v>76</v>
      </c>
      <c r="F127" s="70">
        <v>0</v>
      </c>
      <c r="G127" s="70">
        <v>6.032</v>
      </c>
      <c r="H127" s="87">
        <v>15032</v>
      </c>
      <c r="I127" s="70">
        <v>2.7E-2</v>
      </c>
      <c r="J127" s="70" t="s">
        <v>77</v>
      </c>
      <c r="K127" s="70" t="s">
        <v>77</v>
      </c>
      <c r="L127" s="70" t="s">
        <v>77</v>
      </c>
      <c r="M127" s="70" t="s">
        <v>77</v>
      </c>
      <c r="O127" s="70">
        <v>60</v>
      </c>
      <c r="P127" s="70" t="s">
        <v>204</v>
      </c>
      <c r="Q127" s="86">
        <v>44334.89025462963</v>
      </c>
      <c r="R127" s="70">
        <v>128</v>
      </c>
      <c r="S127" s="70" t="s">
        <v>76</v>
      </c>
      <c r="T127" s="70">
        <v>0</v>
      </c>
      <c r="U127" s="70" t="s">
        <v>77</v>
      </c>
      <c r="V127" s="70" t="s">
        <v>77</v>
      </c>
      <c r="W127" s="70" t="s">
        <v>77</v>
      </c>
      <c r="X127" s="70" t="s">
        <v>77</v>
      </c>
      <c r="Y127" s="70" t="s">
        <v>77</v>
      </c>
      <c r="Z127" s="70" t="s">
        <v>77</v>
      </c>
      <c r="AA127" s="70" t="s">
        <v>77</v>
      </c>
      <c r="AC127" s="70">
        <v>60</v>
      </c>
      <c r="AD127" s="70" t="s">
        <v>204</v>
      </c>
      <c r="AE127" s="86">
        <v>44334.89025462963</v>
      </c>
      <c r="AF127" s="70">
        <v>128</v>
      </c>
      <c r="AG127" s="70" t="s">
        <v>76</v>
      </c>
      <c r="AH127" s="70">
        <v>0</v>
      </c>
      <c r="AI127" s="70">
        <v>12.176</v>
      </c>
      <c r="AJ127" s="87">
        <v>4219</v>
      </c>
      <c r="AK127" s="70">
        <v>0.85199999999999998</v>
      </c>
      <c r="AL127" s="70" t="s">
        <v>77</v>
      </c>
      <c r="AM127" s="70" t="s">
        <v>77</v>
      </c>
      <c r="AN127" s="70" t="s">
        <v>77</v>
      </c>
      <c r="AO127" s="70" t="s">
        <v>77</v>
      </c>
      <c r="AQ127" s="70">
        <v>1</v>
      </c>
      <c r="AT127" s="88">
        <f t="shared" si="8"/>
        <v>47.501282612211199</v>
      </c>
      <c r="AU127" s="89">
        <f t="shared" si="9"/>
        <v>815.91529644803006</v>
      </c>
      <c r="AW127" s="88">
        <f t="shared" si="10"/>
        <v>39.170901312198403</v>
      </c>
      <c r="AX127" s="89">
        <f t="shared" si="11"/>
        <v>802.52537263414013</v>
      </c>
    </row>
    <row r="128" spans="1:50" s="70" customFormat="1">
      <c r="A128" s="70">
        <v>61</v>
      </c>
      <c r="B128" s="70" t="s">
        <v>205</v>
      </c>
      <c r="C128" s="86">
        <v>44334.911481481482</v>
      </c>
      <c r="D128" s="70">
        <v>151</v>
      </c>
      <c r="E128" s="70" t="s">
        <v>76</v>
      </c>
      <c r="F128" s="70">
        <v>0</v>
      </c>
      <c r="G128" s="70">
        <v>6.0979999999999999</v>
      </c>
      <c r="H128" s="87">
        <v>2222</v>
      </c>
      <c r="I128" s="70">
        <v>0</v>
      </c>
      <c r="J128" s="70" t="s">
        <v>77</v>
      </c>
      <c r="K128" s="70" t="s">
        <v>77</v>
      </c>
      <c r="L128" s="70" t="s">
        <v>77</v>
      </c>
      <c r="M128" s="70" t="s">
        <v>77</v>
      </c>
      <c r="O128" s="70">
        <v>61</v>
      </c>
      <c r="P128" s="70" t="s">
        <v>205</v>
      </c>
      <c r="Q128" s="86">
        <v>44334.911481481482</v>
      </c>
      <c r="R128" s="70">
        <v>151</v>
      </c>
      <c r="S128" s="70" t="s">
        <v>76</v>
      </c>
      <c r="T128" s="70">
        <v>0</v>
      </c>
      <c r="U128" s="70" t="s">
        <v>77</v>
      </c>
      <c r="V128" s="70" t="s">
        <v>77</v>
      </c>
      <c r="W128" s="70" t="s">
        <v>77</v>
      </c>
      <c r="X128" s="70" t="s">
        <v>77</v>
      </c>
      <c r="Y128" s="70" t="s">
        <v>77</v>
      </c>
      <c r="Z128" s="70" t="s">
        <v>77</v>
      </c>
      <c r="AA128" s="70" t="s">
        <v>77</v>
      </c>
      <c r="AC128" s="70">
        <v>61</v>
      </c>
      <c r="AD128" s="70" t="s">
        <v>205</v>
      </c>
      <c r="AE128" s="86">
        <v>44334.911481481482</v>
      </c>
      <c r="AF128" s="70">
        <v>151</v>
      </c>
      <c r="AG128" s="70" t="s">
        <v>76</v>
      </c>
      <c r="AH128" s="70">
        <v>0</v>
      </c>
      <c r="AI128" s="70">
        <v>12.090999999999999</v>
      </c>
      <c r="AJ128" s="87">
        <v>58839</v>
      </c>
      <c r="AK128" s="70">
        <v>11.662000000000001</v>
      </c>
      <c r="AL128" s="70" t="s">
        <v>77</v>
      </c>
      <c r="AM128" s="70" t="s">
        <v>77</v>
      </c>
      <c r="AN128" s="70" t="s">
        <v>77</v>
      </c>
      <c r="AO128" s="70" t="s">
        <v>77</v>
      </c>
      <c r="AQ128" s="70">
        <v>1</v>
      </c>
      <c r="AT128" s="88">
        <f t="shared" si="8"/>
        <v>1.7444272849999996</v>
      </c>
      <c r="AU128" s="89">
        <f t="shared" si="9"/>
        <v>10726.269107398832</v>
      </c>
      <c r="AW128" s="88">
        <f t="shared" si="10"/>
        <v>1.4935903922000016</v>
      </c>
      <c r="AX128" s="89">
        <f t="shared" si="11"/>
        <v>11189.86622600454</v>
      </c>
    </row>
    <row r="129" spans="1:50" s="70" customFormat="1">
      <c r="A129" s="70">
        <v>62</v>
      </c>
      <c r="B129" s="70" t="s">
        <v>206</v>
      </c>
      <c r="C129" s="86">
        <v>44334.932766203703</v>
      </c>
      <c r="D129" s="70">
        <v>66</v>
      </c>
      <c r="E129" s="70" t="s">
        <v>76</v>
      </c>
      <c r="F129" s="70">
        <v>0</v>
      </c>
      <c r="G129" s="70">
        <v>6.0839999999999996</v>
      </c>
      <c r="H129" s="87">
        <v>3997</v>
      </c>
      <c r="I129" s="70">
        <v>4.0000000000000001E-3</v>
      </c>
      <c r="J129" s="70" t="s">
        <v>77</v>
      </c>
      <c r="K129" s="70" t="s">
        <v>77</v>
      </c>
      <c r="L129" s="70" t="s">
        <v>77</v>
      </c>
      <c r="M129" s="70" t="s">
        <v>77</v>
      </c>
      <c r="O129" s="70">
        <v>62</v>
      </c>
      <c r="P129" s="70" t="s">
        <v>206</v>
      </c>
      <c r="Q129" s="86">
        <v>44334.932766203703</v>
      </c>
      <c r="R129" s="70">
        <v>66</v>
      </c>
      <c r="S129" s="70" t="s">
        <v>76</v>
      </c>
      <c r="T129" s="70">
        <v>0</v>
      </c>
      <c r="U129" s="70" t="s">
        <v>77</v>
      </c>
      <c r="V129" s="70" t="s">
        <v>77</v>
      </c>
      <c r="W129" s="70" t="s">
        <v>77</v>
      </c>
      <c r="X129" s="70" t="s">
        <v>77</v>
      </c>
      <c r="Y129" s="70" t="s">
        <v>77</v>
      </c>
      <c r="Z129" s="70" t="s">
        <v>77</v>
      </c>
      <c r="AA129" s="70" t="s">
        <v>77</v>
      </c>
      <c r="AC129" s="70">
        <v>62</v>
      </c>
      <c r="AD129" s="70" t="s">
        <v>206</v>
      </c>
      <c r="AE129" s="86">
        <v>44334.932766203703</v>
      </c>
      <c r="AF129" s="70">
        <v>66</v>
      </c>
      <c r="AG129" s="70" t="s">
        <v>76</v>
      </c>
      <c r="AH129" s="70">
        <v>0</v>
      </c>
      <c r="AI129" s="70">
        <v>12.167999999999999</v>
      </c>
      <c r="AJ129" s="87">
        <v>11127</v>
      </c>
      <c r="AK129" s="70">
        <v>2.23</v>
      </c>
      <c r="AL129" s="70" t="s">
        <v>77</v>
      </c>
      <c r="AM129" s="70" t="s">
        <v>77</v>
      </c>
      <c r="AN129" s="70" t="s">
        <v>77</v>
      </c>
      <c r="AO129" s="70" t="s">
        <v>77</v>
      </c>
      <c r="AQ129" s="70">
        <v>1</v>
      </c>
      <c r="AT129" s="88">
        <f t="shared" si="8"/>
        <v>6.7803751912500001</v>
      </c>
      <c r="AU129" s="89">
        <f t="shared" si="9"/>
        <v>2090.00423820267</v>
      </c>
      <c r="AW129" s="88">
        <f t="shared" si="10"/>
        <v>7.6397212784500006</v>
      </c>
      <c r="AX129" s="89">
        <f t="shared" si="11"/>
        <v>2121.61124730246</v>
      </c>
    </row>
    <row r="130" spans="1:50" s="70" customFormat="1">
      <c r="A130" s="70">
        <v>63</v>
      </c>
      <c r="B130" s="70" t="s">
        <v>207</v>
      </c>
      <c r="C130" s="86">
        <v>44334.954016203701</v>
      </c>
      <c r="D130" s="70">
        <v>137</v>
      </c>
      <c r="E130" s="70" t="s">
        <v>76</v>
      </c>
      <c r="F130" s="70">
        <v>0</v>
      </c>
      <c r="G130" s="70">
        <v>6.0410000000000004</v>
      </c>
      <c r="H130" s="87">
        <v>8112</v>
      </c>
      <c r="I130" s="70">
        <v>1.2E-2</v>
      </c>
      <c r="J130" s="70" t="s">
        <v>77</v>
      </c>
      <c r="K130" s="70" t="s">
        <v>77</v>
      </c>
      <c r="L130" s="70" t="s">
        <v>77</v>
      </c>
      <c r="M130" s="70" t="s">
        <v>77</v>
      </c>
      <c r="O130" s="70">
        <v>63</v>
      </c>
      <c r="P130" s="70" t="s">
        <v>207</v>
      </c>
      <c r="Q130" s="86">
        <v>44334.954016203701</v>
      </c>
      <c r="R130" s="70">
        <v>137</v>
      </c>
      <c r="S130" s="70" t="s">
        <v>76</v>
      </c>
      <c r="T130" s="70">
        <v>0</v>
      </c>
      <c r="U130" s="70" t="s">
        <v>77</v>
      </c>
      <c r="V130" s="70" t="s">
        <v>77</v>
      </c>
      <c r="W130" s="70" t="s">
        <v>77</v>
      </c>
      <c r="X130" s="70" t="s">
        <v>77</v>
      </c>
      <c r="Y130" s="70" t="s">
        <v>77</v>
      </c>
      <c r="Z130" s="70" t="s">
        <v>77</v>
      </c>
      <c r="AA130" s="70" t="s">
        <v>77</v>
      </c>
      <c r="AC130" s="70">
        <v>63</v>
      </c>
      <c r="AD130" s="70" t="s">
        <v>207</v>
      </c>
      <c r="AE130" s="86">
        <v>44334.954016203701</v>
      </c>
      <c r="AF130" s="70">
        <v>137</v>
      </c>
      <c r="AG130" s="70" t="s">
        <v>76</v>
      </c>
      <c r="AH130" s="70">
        <v>0</v>
      </c>
      <c r="AI130" s="70">
        <v>12.157999999999999</v>
      </c>
      <c r="AJ130" s="87">
        <v>14856</v>
      </c>
      <c r="AK130" s="70">
        <v>2.972</v>
      </c>
      <c r="AL130" s="70" t="s">
        <v>77</v>
      </c>
      <c r="AM130" s="70" t="s">
        <v>77</v>
      </c>
      <c r="AN130" s="70" t="s">
        <v>77</v>
      </c>
      <c r="AO130" s="70" t="s">
        <v>77</v>
      </c>
      <c r="AQ130" s="70">
        <v>1</v>
      </c>
      <c r="AT130" s="88">
        <f t="shared" si="8"/>
        <v>18.970306559999997</v>
      </c>
      <c r="AU130" s="89">
        <f t="shared" si="9"/>
        <v>2775.27901480128</v>
      </c>
      <c r="AW130" s="88">
        <f t="shared" si="10"/>
        <v>20.4838026752</v>
      </c>
      <c r="AX130" s="89">
        <f t="shared" si="11"/>
        <v>2833.02060603264</v>
      </c>
    </row>
    <row r="131" spans="1:50" s="70" customFormat="1">
      <c r="A131" s="70">
        <v>64</v>
      </c>
      <c r="B131" s="70" t="s">
        <v>208</v>
      </c>
      <c r="C131" s="86">
        <v>44334.975300925929</v>
      </c>
      <c r="D131" s="70">
        <v>167</v>
      </c>
      <c r="E131" s="70" t="s">
        <v>76</v>
      </c>
      <c r="F131" s="70">
        <v>0</v>
      </c>
      <c r="G131" s="70">
        <v>6.0209999999999999</v>
      </c>
      <c r="H131" s="87">
        <v>640933</v>
      </c>
      <c r="I131" s="70">
        <v>1.3320000000000001</v>
      </c>
      <c r="J131" s="70" t="s">
        <v>77</v>
      </c>
      <c r="K131" s="70" t="s">
        <v>77</v>
      </c>
      <c r="L131" s="70" t="s">
        <v>77</v>
      </c>
      <c r="M131" s="70" t="s">
        <v>77</v>
      </c>
      <c r="O131" s="70">
        <v>64</v>
      </c>
      <c r="P131" s="70" t="s">
        <v>208</v>
      </c>
      <c r="Q131" s="86">
        <v>44334.975300925929</v>
      </c>
      <c r="R131" s="70">
        <v>167</v>
      </c>
      <c r="S131" s="70" t="s">
        <v>76</v>
      </c>
      <c r="T131" s="70">
        <v>0</v>
      </c>
      <c r="U131" s="70">
        <v>5.9749999999999996</v>
      </c>
      <c r="V131" s="87">
        <v>5414</v>
      </c>
      <c r="W131" s="70">
        <v>1.5680000000000001</v>
      </c>
      <c r="X131" s="70" t="s">
        <v>77</v>
      </c>
      <c r="Y131" s="70" t="s">
        <v>77</v>
      </c>
      <c r="Z131" s="70" t="s">
        <v>77</v>
      </c>
      <c r="AA131" s="70" t="s">
        <v>77</v>
      </c>
      <c r="AC131" s="70">
        <v>64</v>
      </c>
      <c r="AD131" s="70" t="s">
        <v>208</v>
      </c>
      <c r="AE131" s="86">
        <v>44334.975300925929</v>
      </c>
      <c r="AF131" s="70">
        <v>167</v>
      </c>
      <c r="AG131" s="70" t="s">
        <v>76</v>
      </c>
      <c r="AH131" s="70">
        <v>0</v>
      </c>
      <c r="AI131" s="70">
        <v>12.112</v>
      </c>
      <c r="AJ131" s="87">
        <v>58044</v>
      </c>
      <c r="AK131" s="70">
        <v>11.506</v>
      </c>
      <c r="AL131" s="70" t="s">
        <v>77</v>
      </c>
      <c r="AM131" s="70" t="s">
        <v>77</v>
      </c>
      <c r="AN131" s="70" t="s">
        <v>77</v>
      </c>
      <c r="AO131" s="70" t="s">
        <v>77</v>
      </c>
      <c r="AQ131" s="70">
        <v>1</v>
      </c>
      <c r="AT131" s="8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89">
        <f t="shared" ref="AU131:AU151" si="13">((-0.00000006277*AJ131^2)+(0.1854*AJ131)+(34.83))</f>
        <v>10584.708820397282</v>
      </c>
      <c r="AW131" s="88">
        <f t="shared" si="10"/>
        <v>1638.7822261418798</v>
      </c>
      <c r="AX131" s="89">
        <f t="shared" si="11"/>
        <v>11039.373137480639</v>
      </c>
    </row>
    <row r="132" spans="1:50" s="70" customFormat="1">
      <c r="A132" s="90">
        <v>37</v>
      </c>
      <c r="B132" s="70" t="s">
        <v>209</v>
      </c>
      <c r="C132" s="86">
        <v>44278.595486111109</v>
      </c>
      <c r="D132" s="70" t="s">
        <v>75</v>
      </c>
      <c r="E132" s="70" t="s">
        <v>76</v>
      </c>
      <c r="F132" s="70">
        <v>0</v>
      </c>
      <c r="G132" s="70">
        <v>6.0910000000000002</v>
      </c>
      <c r="H132" s="87">
        <v>1779</v>
      </c>
      <c r="I132" s="70">
        <v>1E-3</v>
      </c>
      <c r="J132" s="70" t="s">
        <v>77</v>
      </c>
      <c r="K132" s="70" t="s">
        <v>77</v>
      </c>
      <c r="L132" s="70" t="s">
        <v>77</v>
      </c>
      <c r="M132" s="70" t="s">
        <v>77</v>
      </c>
      <c r="O132" s="70">
        <v>37</v>
      </c>
      <c r="P132" s="70" t="s">
        <v>209</v>
      </c>
      <c r="Q132" s="86">
        <v>44278.595486111109</v>
      </c>
      <c r="R132" s="70" t="s">
        <v>75</v>
      </c>
      <c r="S132" s="70" t="s">
        <v>76</v>
      </c>
      <c r="T132" s="70">
        <v>0</v>
      </c>
      <c r="U132" s="70" t="s">
        <v>77</v>
      </c>
      <c r="V132" s="87" t="s">
        <v>77</v>
      </c>
      <c r="W132" s="70" t="s">
        <v>77</v>
      </c>
      <c r="X132" s="70" t="s">
        <v>77</v>
      </c>
      <c r="Y132" s="70" t="s">
        <v>77</v>
      </c>
      <c r="Z132" s="70" t="s">
        <v>77</v>
      </c>
      <c r="AA132" s="70" t="s">
        <v>77</v>
      </c>
      <c r="AC132" s="70">
        <v>37</v>
      </c>
      <c r="AD132" s="70" t="s">
        <v>209</v>
      </c>
      <c r="AE132" s="86">
        <v>44278.595486111109</v>
      </c>
      <c r="AF132" s="70" t="s">
        <v>75</v>
      </c>
      <c r="AG132" s="70" t="s">
        <v>76</v>
      </c>
      <c r="AH132" s="70">
        <v>0</v>
      </c>
      <c r="AI132" s="70">
        <v>12.273999999999999</v>
      </c>
      <c r="AJ132" s="87">
        <v>1989</v>
      </c>
      <c r="AK132" s="70">
        <v>0.44600000000000001</v>
      </c>
      <c r="AL132" s="70" t="s">
        <v>77</v>
      </c>
      <c r="AM132" s="70" t="s">
        <v>77</v>
      </c>
      <c r="AN132" s="70" t="s">
        <v>77</v>
      </c>
      <c r="AO132" s="70" t="s">
        <v>77</v>
      </c>
      <c r="AQ132" s="70">
        <v>1</v>
      </c>
      <c r="AT132" s="88">
        <f t="shared" si="12"/>
        <v>0.50844787124999957</v>
      </c>
      <c r="AU132" s="89">
        <f t="shared" si="13"/>
        <v>403.34227428483001</v>
      </c>
      <c r="AW132" s="8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89">
        <f>(-0.00000001626*AJ132^2)+(0.1912*AJ132)+(-3.858)</f>
        <v>376.37447347253999</v>
      </c>
    </row>
    <row r="133" spans="1:50" s="70" customFormat="1">
      <c r="A133" s="90">
        <v>38</v>
      </c>
      <c r="B133" s="70" t="s">
        <v>210</v>
      </c>
      <c r="C133" s="86">
        <v>44278.616759259261</v>
      </c>
      <c r="D133" s="70" t="s">
        <v>79</v>
      </c>
      <c r="E133" s="70" t="s">
        <v>76</v>
      </c>
      <c r="F133" s="70">
        <v>0</v>
      </c>
      <c r="G133" s="70">
        <v>6.0339999999999998</v>
      </c>
      <c r="H133" s="87">
        <v>753065</v>
      </c>
      <c r="I133" s="70">
        <v>1.1200000000000001</v>
      </c>
      <c r="J133" s="70" t="s">
        <v>77</v>
      </c>
      <c r="K133" s="70" t="s">
        <v>77</v>
      </c>
      <c r="L133" s="70" t="s">
        <v>77</v>
      </c>
      <c r="M133" s="70" t="s">
        <v>77</v>
      </c>
      <c r="O133" s="70">
        <v>38</v>
      </c>
      <c r="P133" s="70" t="s">
        <v>210</v>
      </c>
      <c r="Q133" s="86">
        <v>44278.616759259261</v>
      </c>
      <c r="R133" s="70" t="s">
        <v>79</v>
      </c>
      <c r="S133" s="70" t="s">
        <v>76</v>
      </c>
      <c r="T133" s="70">
        <v>0</v>
      </c>
      <c r="U133" s="70">
        <v>5.9930000000000003</v>
      </c>
      <c r="V133" s="87">
        <v>6307</v>
      </c>
      <c r="W133" s="70">
        <v>1.756</v>
      </c>
      <c r="X133" s="70" t="s">
        <v>77</v>
      </c>
      <c r="Y133" s="70" t="s">
        <v>77</v>
      </c>
      <c r="Z133" s="70" t="s">
        <v>77</v>
      </c>
      <c r="AA133" s="70" t="s">
        <v>77</v>
      </c>
      <c r="AC133" s="70">
        <v>38</v>
      </c>
      <c r="AD133" s="70" t="s">
        <v>210</v>
      </c>
      <c r="AE133" s="86">
        <v>44278.616759259261</v>
      </c>
      <c r="AF133" s="70" t="s">
        <v>79</v>
      </c>
      <c r="AG133" s="70" t="s">
        <v>76</v>
      </c>
      <c r="AH133" s="70">
        <v>0</v>
      </c>
      <c r="AI133" s="70">
        <v>12.239000000000001</v>
      </c>
      <c r="AJ133" s="87">
        <v>10432</v>
      </c>
      <c r="AK133" s="70">
        <v>1.593</v>
      </c>
      <c r="AL133" s="70" t="s">
        <v>77</v>
      </c>
      <c r="AM133" s="70" t="s">
        <v>77</v>
      </c>
      <c r="AN133" s="70" t="s">
        <v>77</v>
      </c>
      <c r="AO133" s="70" t="s">
        <v>77</v>
      </c>
      <c r="AQ133" s="70">
        <v>1</v>
      </c>
      <c r="AT133" s="88">
        <f t="shared" si="12"/>
        <v>1757.329971547965</v>
      </c>
      <c r="AU133" s="89">
        <f t="shared" si="13"/>
        <v>1962.0917528115201</v>
      </c>
      <c r="AW133" s="88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89">
        <f t="shared" ref="AX133:AX151" si="15">(-0.00000001626*AJ133^2)+(0.1912*AJ133)+(-3.858)</f>
        <v>1988.9708790937602</v>
      </c>
    </row>
    <row r="134" spans="1:50" s="70" customFormat="1">
      <c r="A134" s="90">
        <v>39</v>
      </c>
      <c r="B134" s="70" t="s">
        <v>211</v>
      </c>
      <c r="C134" s="86">
        <v>44278.638032407405</v>
      </c>
      <c r="D134" s="70">
        <v>190</v>
      </c>
      <c r="E134" s="70" t="s">
        <v>76</v>
      </c>
      <c r="F134" s="70">
        <v>0</v>
      </c>
      <c r="G134" s="70">
        <v>6.0430000000000001</v>
      </c>
      <c r="H134" s="87">
        <v>11783</v>
      </c>
      <c r="I134" s="70">
        <v>1.6E-2</v>
      </c>
      <c r="J134" s="70" t="s">
        <v>77</v>
      </c>
      <c r="K134" s="70" t="s">
        <v>77</v>
      </c>
      <c r="L134" s="70" t="s">
        <v>77</v>
      </c>
      <c r="M134" s="70" t="s">
        <v>77</v>
      </c>
      <c r="O134" s="70">
        <v>39</v>
      </c>
      <c r="P134" s="70" t="s">
        <v>211</v>
      </c>
      <c r="Q134" s="86">
        <v>44278.638032407405</v>
      </c>
      <c r="R134" s="70">
        <v>190</v>
      </c>
      <c r="S134" s="70" t="s">
        <v>76</v>
      </c>
      <c r="T134" s="70">
        <v>0</v>
      </c>
      <c r="U134" s="70" t="s">
        <v>77</v>
      </c>
      <c r="V134" s="87" t="s">
        <v>77</v>
      </c>
      <c r="W134" s="70" t="s">
        <v>77</v>
      </c>
      <c r="X134" s="70" t="s">
        <v>77</v>
      </c>
      <c r="Y134" s="70" t="s">
        <v>77</v>
      </c>
      <c r="Z134" s="70" t="s">
        <v>77</v>
      </c>
      <c r="AA134" s="70" t="s">
        <v>77</v>
      </c>
      <c r="AC134" s="70">
        <v>39</v>
      </c>
      <c r="AD134" s="70" t="s">
        <v>211</v>
      </c>
      <c r="AE134" s="86">
        <v>44278.638032407405</v>
      </c>
      <c r="AF134" s="70">
        <v>190</v>
      </c>
      <c r="AG134" s="70" t="s">
        <v>76</v>
      </c>
      <c r="AH134" s="70">
        <v>0</v>
      </c>
      <c r="AI134" s="70">
        <v>12.211</v>
      </c>
      <c r="AJ134" s="87">
        <v>6572</v>
      </c>
      <c r="AK134" s="70">
        <v>1.0680000000000001</v>
      </c>
      <c r="AL134" s="70" t="s">
        <v>77</v>
      </c>
      <c r="AM134" s="70" t="s">
        <v>77</v>
      </c>
      <c r="AN134" s="70" t="s">
        <v>77</v>
      </c>
      <c r="AO134" s="70" t="s">
        <v>77</v>
      </c>
      <c r="AQ134" s="70">
        <v>1</v>
      </c>
      <c r="AT134" s="88">
        <f t="shared" si="12"/>
        <v>30.452345641249998</v>
      </c>
      <c r="AU134" s="89">
        <f t="shared" si="13"/>
        <v>1250.56768938032</v>
      </c>
      <c r="AW134" s="88">
        <f t="shared" si="14"/>
        <v>30.620319354139902</v>
      </c>
      <c r="AX134" s="89">
        <f t="shared" si="15"/>
        <v>1252.0061113481602</v>
      </c>
    </row>
    <row r="135" spans="1:50" s="70" customFormat="1">
      <c r="A135" s="90">
        <v>40</v>
      </c>
      <c r="B135" s="70" t="s">
        <v>212</v>
      </c>
      <c r="C135" s="86">
        <v>44278.659270833334</v>
      </c>
      <c r="D135" s="70">
        <v>166</v>
      </c>
      <c r="E135" s="70" t="s">
        <v>76</v>
      </c>
      <c r="F135" s="70">
        <v>0</v>
      </c>
      <c r="G135" s="70">
        <v>6.0209999999999999</v>
      </c>
      <c r="H135" s="87">
        <v>93503</v>
      </c>
      <c r="I135" s="70">
        <v>0.13700000000000001</v>
      </c>
      <c r="J135" s="70" t="s">
        <v>77</v>
      </c>
      <c r="K135" s="70" t="s">
        <v>77</v>
      </c>
      <c r="L135" s="70" t="s">
        <v>77</v>
      </c>
      <c r="M135" s="70" t="s">
        <v>77</v>
      </c>
      <c r="O135" s="70">
        <v>40</v>
      </c>
      <c r="P135" s="70" t="s">
        <v>212</v>
      </c>
      <c r="Q135" s="86">
        <v>44278.659270833334</v>
      </c>
      <c r="R135" s="70">
        <v>166</v>
      </c>
      <c r="S135" s="70" t="s">
        <v>76</v>
      </c>
      <c r="T135" s="70">
        <v>0</v>
      </c>
      <c r="U135" s="70" t="s">
        <v>77</v>
      </c>
      <c r="V135" s="70" t="s">
        <v>77</v>
      </c>
      <c r="W135" s="70" t="s">
        <v>77</v>
      </c>
      <c r="X135" s="70" t="s">
        <v>77</v>
      </c>
      <c r="Y135" s="70" t="s">
        <v>77</v>
      </c>
      <c r="Z135" s="70" t="s">
        <v>77</v>
      </c>
      <c r="AA135" s="70" t="s">
        <v>77</v>
      </c>
      <c r="AC135" s="70">
        <v>40</v>
      </c>
      <c r="AD135" s="70" t="s">
        <v>212</v>
      </c>
      <c r="AE135" s="86">
        <v>44278.659270833334</v>
      </c>
      <c r="AF135" s="70">
        <v>166</v>
      </c>
      <c r="AG135" s="70" t="s">
        <v>76</v>
      </c>
      <c r="AH135" s="70">
        <v>0</v>
      </c>
      <c r="AI135" s="70">
        <v>12.185</v>
      </c>
      <c r="AJ135" s="87">
        <v>12783</v>
      </c>
      <c r="AK135" s="70">
        <v>1.913</v>
      </c>
      <c r="AL135" s="70" t="s">
        <v>77</v>
      </c>
      <c r="AM135" s="70" t="s">
        <v>77</v>
      </c>
      <c r="AN135" s="70" t="s">
        <v>77</v>
      </c>
      <c r="AO135" s="70" t="s">
        <v>77</v>
      </c>
      <c r="AQ135" s="70">
        <v>1</v>
      </c>
      <c r="AT135" s="88">
        <f t="shared" si="12"/>
        <v>287.0272406544542</v>
      </c>
      <c r="AU135" s="89">
        <f t="shared" si="13"/>
        <v>2394.5412625634704</v>
      </c>
      <c r="AW135" s="88">
        <f t="shared" si="14"/>
        <v>244.91229914901191</v>
      </c>
      <c r="AX135" s="89">
        <f t="shared" si="15"/>
        <v>2437.5946332528601</v>
      </c>
    </row>
    <row r="136" spans="1:50" s="70" customFormat="1">
      <c r="A136" s="90">
        <v>41</v>
      </c>
      <c r="B136" s="70" t="s">
        <v>213</v>
      </c>
      <c r="C136" s="86">
        <v>44278.680555555555</v>
      </c>
      <c r="D136" s="70">
        <v>77</v>
      </c>
      <c r="E136" s="70" t="s">
        <v>76</v>
      </c>
      <c r="F136" s="70">
        <v>0</v>
      </c>
      <c r="G136" s="70">
        <v>6.0430000000000001</v>
      </c>
      <c r="H136" s="87">
        <v>11399</v>
      </c>
      <c r="I136" s="70">
        <v>1.4999999999999999E-2</v>
      </c>
      <c r="J136" s="70" t="s">
        <v>77</v>
      </c>
      <c r="K136" s="70" t="s">
        <v>77</v>
      </c>
      <c r="L136" s="70" t="s">
        <v>77</v>
      </c>
      <c r="M136" s="70" t="s">
        <v>77</v>
      </c>
      <c r="O136" s="70">
        <v>41</v>
      </c>
      <c r="P136" s="70" t="s">
        <v>213</v>
      </c>
      <c r="Q136" s="86">
        <v>44278.680555555555</v>
      </c>
      <c r="R136" s="70">
        <v>77</v>
      </c>
      <c r="S136" s="70" t="s">
        <v>76</v>
      </c>
      <c r="T136" s="70">
        <v>0</v>
      </c>
      <c r="U136" s="70" t="s">
        <v>77</v>
      </c>
      <c r="V136" s="87" t="s">
        <v>77</v>
      </c>
      <c r="W136" s="70" t="s">
        <v>77</v>
      </c>
      <c r="X136" s="70" t="s">
        <v>77</v>
      </c>
      <c r="Y136" s="70" t="s">
        <v>77</v>
      </c>
      <c r="Z136" s="70" t="s">
        <v>77</v>
      </c>
      <c r="AA136" s="70" t="s">
        <v>77</v>
      </c>
      <c r="AC136" s="70">
        <v>41</v>
      </c>
      <c r="AD136" s="70" t="s">
        <v>213</v>
      </c>
      <c r="AE136" s="86">
        <v>44278.680555555555</v>
      </c>
      <c r="AF136" s="70">
        <v>77</v>
      </c>
      <c r="AG136" s="70" t="s">
        <v>76</v>
      </c>
      <c r="AH136" s="70">
        <v>0</v>
      </c>
      <c r="AI136" s="70">
        <v>12.212999999999999</v>
      </c>
      <c r="AJ136" s="87">
        <v>5613</v>
      </c>
      <c r="AK136" s="70">
        <v>0.93799999999999994</v>
      </c>
      <c r="AL136" s="70" t="s">
        <v>77</v>
      </c>
      <c r="AM136" s="70" t="s">
        <v>77</v>
      </c>
      <c r="AN136" s="70" t="s">
        <v>77</v>
      </c>
      <c r="AO136" s="70" t="s">
        <v>77</v>
      </c>
      <c r="AQ136" s="70">
        <v>1</v>
      </c>
      <c r="AT136" s="88">
        <f t="shared" si="12"/>
        <v>29.224460521250002</v>
      </c>
      <c r="AU136" s="89">
        <f t="shared" si="13"/>
        <v>1073.50258287987</v>
      </c>
      <c r="AW136" s="88">
        <f t="shared" si="14"/>
        <v>29.609555592399101</v>
      </c>
      <c r="AX136" s="89">
        <f t="shared" si="15"/>
        <v>1068.8353161960601</v>
      </c>
    </row>
    <row r="137" spans="1:50" s="70" customFormat="1">
      <c r="A137" s="90">
        <v>42</v>
      </c>
      <c r="B137" s="70" t="s">
        <v>214</v>
      </c>
      <c r="C137" s="86">
        <v>44278.701840277776</v>
      </c>
      <c r="D137" s="70">
        <v>196</v>
      </c>
      <c r="E137" s="70" t="s">
        <v>76</v>
      </c>
      <c r="F137" s="70">
        <v>0</v>
      </c>
      <c r="G137" s="70">
        <v>6.1210000000000004</v>
      </c>
      <c r="H137" s="87">
        <v>1664</v>
      </c>
      <c r="I137" s="70">
        <v>1E-3</v>
      </c>
      <c r="J137" s="70" t="s">
        <v>77</v>
      </c>
      <c r="K137" s="70" t="s">
        <v>77</v>
      </c>
      <c r="L137" s="70" t="s">
        <v>77</v>
      </c>
      <c r="M137" s="70" t="s">
        <v>77</v>
      </c>
      <c r="O137" s="70">
        <v>42</v>
      </c>
      <c r="P137" s="70" t="s">
        <v>214</v>
      </c>
      <c r="Q137" s="86">
        <v>44278.701840277776</v>
      </c>
      <c r="R137" s="70">
        <v>196</v>
      </c>
      <c r="S137" s="70" t="s">
        <v>76</v>
      </c>
      <c r="T137" s="70">
        <v>0</v>
      </c>
      <c r="U137" s="70" t="s">
        <v>77</v>
      </c>
      <c r="V137" s="70" t="s">
        <v>77</v>
      </c>
      <c r="W137" s="70" t="s">
        <v>77</v>
      </c>
      <c r="X137" s="70" t="s">
        <v>77</v>
      </c>
      <c r="Y137" s="70" t="s">
        <v>77</v>
      </c>
      <c r="Z137" s="70" t="s">
        <v>77</v>
      </c>
      <c r="AA137" s="70" t="s">
        <v>77</v>
      </c>
      <c r="AC137" s="70">
        <v>42</v>
      </c>
      <c r="AD137" s="70" t="s">
        <v>214</v>
      </c>
      <c r="AE137" s="86">
        <v>44278.701840277776</v>
      </c>
      <c r="AF137" s="70">
        <v>196</v>
      </c>
      <c r="AG137" s="70" t="s">
        <v>76</v>
      </c>
      <c r="AH137" s="70">
        <v>0</v>
      </c>
      <c r="AI137" s="70">
        <v>12.21</v>
      </c>
      <c r="AJ137" s="87">
        <v>6633</v>
      </c>
      <c r="AK137" s="70">
        <v>1.077</v>
      </c>
      <c r="AL137" s="70" t="s">
        <v>77</v>
      </c>
      <c r="AM137" s="70" t="s">
        <v>77</v>
      </c>
      <c r="AN137" s="70" t="s">
        <v>77</v>
      </c>
      <c r="AO137" s="70" t="s">
        <v>77</v>
      </c>
      <c r="AQ137" s="70">
        <v>1</v>
      </c>
      <c r="AT137" s="88">
        <f t="shared" si="12"/>
        <v>0.18895903999999941</v>
      </c>
      <c r="AU137" s="89">
        <f t="shared" si="13"/>
        <v>1261.82652783147</v>
      </c>
      <c r="AW137" s="88">
        <f t="shared" si="14"/>
        <v>-0.51398552319999968</v>
      </c>
      <c r="AX137" s="89">
        <f t="shared" si="15"/>
        <v>1263.6562138368602</v>
      </c>
    </row>
    <row r="138" spans="1:50" s="70" customFormat="1">
      <c r="A138" s="90">
        <v>43</v>
      </c>
      <c r="B138" s="70" t="s">
        <v>215</v>
      </c>
      <c r="C138" s="86">
        <v>44278.72315972222</v>
      </c>
      <c r="D138" s="70">
        <v>159</v>
      </c>
      <c r="E138" s="70" t="s">
        <v>76</v>
      </c>
      <c r="F138" s="70">
        <v>0</v>
      </c>
      <c r="G138" s="70">
        <v>6.1109999999999998</v>
      </c>
      <c r="H138" s="87">
        <v>1971</v>
      </c>
      <c r="I138" s="70">
        <v>1E-3</v>
      </c>
      <c r="J138" s="70" t="s">
        <v>77</v>
      </c>
      <c r="K138" s="70" t="s">
        <v>77</v>
      </c>
      <c r="L138" s="70" t="s">
        <v>77</v>
      </c>
      <c r="M138" s="70" t="s">
        <v>77</v>
      </c>
      <c r="O138" s="70">
        <v>43</v>
      </c>
      <c r="P138" s="70" t="s">
        <v>215</v>
      </c>
      <c r="Q138" s="86">
        <v>44278.72315972222</v>
      </c>
      <c r="R138" s="70">
        <v>159</v>
      </c>
      <c r="S138" s="70" t="s">
        <v>76</v>
      </c>
      <c r="T138" s="70">
        <v>0</v>
      </c>
      <c r="U138" s="70" t="s">
        <v>77</v>
      </c>
      <c r="V138" s="87" t="s">
        <v>77</v>
      </c>
      <c r="W138" s="70" t="s">
        <v>77</v>
      </c>
      <c r="X138" s="70" t="s">
        <v>77</v>
      </c>
      <c r="Y138" s="70" t="s">
        <v>77</v>
      </c>
      <c r="Z138" s="70" t="s">
        <v>77</v>
      </c>
      <c r="AA138" s="70" t="s">
        <v>77</v>
      </c>
      <c r="AC138" s="70">
        <v>43</v>
      </c>
      <c r="AD138" s="70" t="s">
        <v>215</v>
      </c>
      <c r="AE138" s="86">
        <v>44278.72315972222</v>
      </c>
      <c r="AF138" s="70">
        <v>159</v>
      </c>
      <c r="AG138" s="70" t="s">
        <v>76</v>
      </c>
      <c r="AH138" s="70">
        <v>0</v>
      </c>
      <c r="AI138" s="70">
        <v>12.186</v>
      </c>
      <c r="AJ138" s="87">
        <v>6528</v>
      </c>
      <c r="AK138" s="70">
        <v>1.0620000000000001</v>
      </c>
      <c r="AL138" s="70" t="s">
        <v>77</v>
      </c>
      <c r="AM138" s="70" t="s">
        <v>77</v>
      </c>
      <c r="AN138" s="70" t="s">
        <v>77</v>
      </c>
      <c r="AO138" s="70" t="s">
        <v>77</v>
      </c>
      <c r="AQ138" s="70">
        <v>1</v>
      </c>
      <c r="AT138" s="88">
        <f t="shared" si="12"/>
        <v>1.0431078712499993</v>
      </c>
      <c r="AU138" s="89">
        <f t="shared" si="13"/>
        <v>1242.44627000832</v>
      </c>
      <c r="AW138" s="88">
        <f t="shared" si="14"/>
        <v>0.59500646404999991</v>
      </c>
      <c r="AX138" s="89">
        <f t="shared" si="15"/>
        <v>1243.6026836121603</v>
      </c>
    </row>
    <row r="139" spans="1:50" s="70" customFormat="1">
      <c r="A139" s="90">
        <v>44</v>
      </c>
      <c r="B139" s="70" t="s">
        <v>216</v>
      </c>
      <c r="C139" s="86">
        <v>44278.744456018518</v>
      </c>
      <c r="D139" s="70">
        <v>170</v>
      </c>
      <c r="E139" s="70" t="s">
        <v>76</v>
      </c>
      <c r="F139" s="70">
        <v>0</v>
      </c>
      <c r="G139" s="70">
        <v>6.0259999999999998</v>
      </c>
      <c r="H139" s="87">
        <v>15429</v>
      </c>
      <c r="I139" s="70">
        <v>2.1000000000000001E-2</v>
      </c>
      <c r="J139" s="70" t="s">
        <v>77</v>
      </c>
      <c r="K139" s="70" t="s">
        <v>77</v>
      </c>
      <c r="L139" s="70" t="s">
        <v>77</v>
      </c>
      <c r="M139" s="70" t="s">
        <v>77</v>
      </c>
      <c r="O139" s="70">
        <v>44</v>
      </c>
      <c r="P139" s="70" t="s">
        <v>216</v>
      </c>
      <c r="Q139" s="86">
        <v>44278.744456018518</v>
      </c>
      <c r="R139" s="70">
        <v>170</v>
      </c>
      <c r="S139" s="70" t="s">
        <v>76</v>
      </c>
      <c r="T139" s="70">
        <v>0</v>
      </c>
      <c r="U139" s="70" t="s">
        <v>77</v>
      </c>
      <c r="V139" s="87" t="s">
        <v>77</v>
      </c>
      <c r="W139" s="70" t="s">
        <v>77</v>
      </c>
      <c r="X139" s="70" t="s">
        <v>77</v>
      </c>
      <c r="Y139" s="70" t="s">
        <v>77</v>
      </c>
      <c r="Z139" s="70" t="s">
        <v>77</v>
      </c>
      <c r="AA139" s="70" t="s">
        <v>77</v>
      </c>
      <c r="AC139" s="70">
        <v>44</v>
      </c>
      <c r="AD139" s="70" t="s">
        <v>216</v>
      </c>
      <c r="AE139" s="86">
        <v>44278.744456018518</v>
      </c>
      <c r="AF139" s="70">
        <v>170</v>
      </c>
      <c r="AG139" s="70" t="s">
        <v>76</v>
      </c>
      <c r="AH139" s="70">
        <v>0</v>
      </c>
      <c r="AI139" s="70">
        <v>12.183999999999999</v>
      </c>
      <c r="AJ139" s="87">
        <v>7967</v>
      </c>
      <c r="AK139" s="70">
        <v>1.258</v>
      </c>
      <c r="AL139" s="70" t="s">
        <v>77</v>
      </c>
      <c r="AM139" s="70" t="s">
        <v>77</v>
      </c>
      <c r="AN139" s="70" t="s">
        <v>77</v>
      </c>
      <c r="AO139" s="70" t="s">
        <v>77</v>
      </c>
      <c r="AQ139" s="70">
        <v>1</v>
      </c>
      <c r="AT139" s="88">
        <f t="shared" si="12"/>
        <v>48.738389291735807</v>
      </c>
      <c r="AU139" s="89">
        <f t="shared" si="13"/>
        <v>1507.9275942034701</v>
      </c>
      <c r="AW139" s="88">
        <f t="shared" si="14"/>
        <v>40.215534266443107</v>
      </c>
      <c r="AX139" s="89">
        <f t="shared" si="15"/>
        <v>1518.4003275728601</v>
      </c>
    </row>
    <row r="140" spans="1:50" s="70" customFormat="1">
      <c r="A140" s="90">
        <v>45</v>
      </c>
      <c r="B140" s="70" t="s">
        <v>217</v>
      </c>
      <c r="C140" s="86">
        <v>44278.765740740739</v>
      </c>
      <c r="D140" s="70">
        <v>211</v>
      </c>
      <c r="E140" s="70" t="s">
        <v>76</v>
      </c>
      <c r="F140" s="70">
        <v>0</v>
      </c>
      <c r="G140" s="70">
        <v>6.0229999999999997</v>
      </c>
      <c r="H140" s="87">
        <v>18889</v>
      </c>
      <c r="I140" s="70">
        <v>2.5999999999999999E-2</v>
      </c>
      <c r="J140" s="70" t="s">
        <v>77</v>
      </c>
      <c r="K140" s="70" t="s">
        <v>77</v>
      </c>
      <c r="L140" s="70" t="s">
        <v>77</v>
      </c>
      <c r="M140" s="70" t="s">
        <v>77</v>
      </c>
      <c r="O140" s="70">
        <v>45</v>
      </c>
      <c r="P140" s="70" t="s">
        <v>217</v>
      </c>
      <c r="Q140" s="86">
        <v>44278.765740740739</v>
      </c>
      <c r="R140" s="70">
        <v>211</v>
      </c>
      <c r="S140" s="70" t="s">
        <v>76</v>
      </c>
      <c r="T140" s="70">
        <v>0</v>
      </c>
      <c r="U140" s="70" t="s">
        <v>77</v>
      </c>
      <c r="V140" s="87" t="s">
        <v>77</v>
      </c>
      <c r="W140" s="70" t="s">
        <v>77</v>
      </c>
      <c r="X140" s="70" t="s">
        <v>77</v>
      </c>
      <c r="Y140" s="70" t="s">
        <v>77</v>
      </c>
      <c r="Z140" s="70" t="s">
        <v>77</v>
      </c>
      <c r="AA140" s="70" t="s">
        <v>77</v>
      </c>
      <c r="AC140" s="70">
        <v>45</v>
      </c>
      <c r="AD140" s="70" t="s">
        <v>217</v>
      </c>
      <c r="AE140" s="86">
        <v>44278.765740740739</v>
      </c>
      <c r="AF140" s="70">
        <v>211</v>
      </c>
      <c r="AG140" s="70" t="s">
        <v>76</v>
      </c>
      <c r="AH140" s="70">
        <v>0</v>
      </c>
      <c r="AI140" s="70">
        <v>12.164999999999999</v>
      </c>
      <c r="AJ140" s="87">
        <v>18863</v>
      </c>
      <c r="AK140" s="70">
        <v>2.74</v>
      </c>
      <c r="AL140" s="70" t="s">
        <v>77</v>
      </c>
      <c r="AM140" s="70" t="s">
        <v>77</v>
      </c>
      <c r="AN140" s="70" t="s">
        <v>77</v>
      </c>
      <c r="AO140" s="70" t="s">
        <v>77</v>
      </c>
      <c r="AQ140" s="70">
        <v>1</v>
      </c>
      <c r="AT140" s="88">
        <f t="shared" si="12"/>
        <v>59.509333475199803</v>
      </c>
      <c r="AU140" s="89">
        <f t="shared" si="13"/>
        <v>3509.6958324898701</v>
      </c>
      <c r="AW140" s="88">
        <f t="shared" si="14"/>
        <v>49.318278566591111</v>
      </c>
      <c r="AX140" s="89">
        <f t="shared" si="15"/>
        <v>3596.9620843760604</v>
      </c>
    </row>
    <row r="141" spans="1:50" s="70" customFormat="1">
      <c r="A141" s="90">
        <v>46</v>
      </c>
      <c r="B141" s="70" t="s">
        <v>218</v>
      </c>
      <c r="C141" s="86">
        <v>44278.787048611113</v>
      </c>
      <c r="D141" s="70">
        <v>45</v>
      </c>
      <c r="E141" s="70" t="s">
        <v>76</v>
      </c>
      <c r="F141" s="70">
        <v>0</v>
      </c>
      <c r="G141" s="70">
        <v>6.0419999999999998</v>
      </c>
      <c r="H141" s="87">
        <v>20397</v>
      </c>
      <c r="I141" s="70">
        <v>2.9000000000000001E-2</v>
      </c>
      <c r="J141" s="70" t="s">
        <v>77</v>
      </c>
      <c r="K141" s="70" t="s">
        <v>77</v>
      </c>
      <c r="L141" s="70" t="s">
        <v>77</v>
      </c>
      <c r="M141" s="70" t="s">
        <v>77</v>
      </c>
      <c r="O141" s="70">
        <v>46</v>
      </c>
      <c r="P141" s="70" t="s">
        <v>218</v>
      </c>
      <c r="Q141" s="86">
        <v>44278.787048611113</v>
      </c>
      <c r="R141" s="70">
        <v>45</v>
      </c>
      <c r="S141" s="70" t="s">
        <v>76</v>
      </c>
      <c r="T141" s="70">
        <v>0</v>
      </c>
      <c r="U141" s="70" t="s">
        <v>77</v>
      </c>
      <c r="V141" s="87" t="s">
        <v>77</v>
      </c>
      <c r="W141" s="70" t="s">
        <v>77</v>
      </c>
      <c r="X141" s="70" t="s">
        <v>77</v>
      </c>
      <c r="Y141" s="70" t="s">
        <v>77</v>
      </c>
      <c r="Z141" s="70" t="s">
        <v>77</v>
      </c>
      <c r="AA141" s="70" t="s">
        <v>77</v>
      </c>
      <c r="AC141" s="70">
        <v>46</v>
      </c>
      <c r="AD141" s="70" t="s">
        <v>218</v>
      </c>
      <c r="AE141" s="86">
        <v>44278.787048611113</v>
      </c>
      <c r="AF141" s="70">
        <v>45</v>
      </c>
      <c r="AG141" s="70" t="s">
        <v>76</v>
      </c>
      <c r="AH141" s="70">
        <v>0</v>
      </c>
      <c r="AI141" s="70">
        <v>12.196</v>
      </c>
      <c r="AJ141" s="87">
        <v>20497</v>
      </c>
      <c r="AK141" s="70">
        <v>2.9620000000000002</v>
      </c>
      <c r="AL141" s="70" t="s">
        <v>77</v>
      </c>
      <c r="AM141" s="70" t="s">
        <v>77</v>
      </c>
      <c r="AN141" s="70" t="s">
        <v>77</v>
      </c>
      <c r="AO141" s="70" t="s">
        <v>77</v>
      </c>
      <c r="AQ141" s="70">
        <v>1</v>
      </c>
      <c r="AT141" s="88">
        <f t="shared" si="12"/>
        <v>64.19760710353421</v>
      </c>
      <c r="AU141" s="89">
        <f t="shared" si="13"/>
        <v>3808.6024276450703</v>
      </c>
      <c r="AW141" s="88">
        <f t="shared" si="14"/>
        <v>53.284696053071904</v>
      </c>
      <c r="AX141" s="89">
        <f t="shared" si="15"/>
        <v>3908.33713483366</v>
      </c>
    </row>
    <row r="142" spans="1:50" s="70" customFormat="1">
      <c r="A142" s="90">
        <v>47</v>
      </c>
      <c r="B142" s="70" t="s">
        <v>219</v>
      </c>
      <c r="C142" s="86">
        <v>44278.808298611111</v>
      </c>
      <c r="D142" s="70">
        <v>91</v>
      </c>
      <c r="E142" s="70" t="s">
        <v>76</v>
      </c>
      <c r="F142" s="70">
        <v>0</v>
      </c>
      <c r="G142" s="70">
        <v>6.0439999999999996</v>
      </c>
      <c r="H142" s="87">
        <v>13413</v>
      </c>
      <c r="I142" s="70">
        <v>1.7999999999999999E-2</v>
      </c>
      <c r="J142" s="70" t="s">
        <v>77</v>
      </c>
      <c r="K142" s="70" t="s">
        <v>77</v>
      </c>
      <c r="L142" s="70" t="s">
        <v>77</v>
      </c>
      <c r="M142" s="70" t="s">
        <v>77</v>
      </c>
      <c r="O142" s="70">
        <v>47</v>
      </c>
      <c r="P142" s="70" t="s">
        <v>219</v>
      </c>
      <c r="Q142" s="86">
        <v>44278.808298611111</v>
      </c>
      <c r="R142" s="70">
        <v>91</v>
      </c>
      <c r="S142" s="70" t="s">
        <v>76</v>
      </c>
      <c r="T142" s="70">
        <v>0</v>
      </c>
      <c r="U142" s="70" t="s">
        <v>77</v>
      </c>
      <c r="V142" s="87" t="s">
        <v>77</v>
      </c>
      <c r="W142" s="70" t="s">
        <v>77</v>
      </c>
      <c r="X142" s="70" t="s">
        <v>77</v>
      </c>
      <c r="Y142" s="70" t="s">
        <v>77</v>
      </c>
      <c r="Z142" s="70" t="s">
        <v>77</v>
      </c>
      <c r="AA142" s="70" t="s">
        <v>77</v>
      </c>
      <c r="AC142" s="70">
        <v>47</v>
      </c>
      <c r="AD142" s="70" t="s">
        <v>219</v>
      </c>
      <c r="AE142" s="86">
        <v>44278.808298611111</v>
      </c>
      <c r="AF142" s="70">
        <v>91</v>
      </c>
      <c r="AG142" s="70" t="s">
        <v>76</v>
      </c>
      <c r="AH142" s="70">
        <v>0</v>
      </c>
      <c r="AI142" s="70">
        <v>12.22</v>
      </c>
      <c r="AJ142" s="87">
        <v>6411</v>
      </c>
      <c r="AK142" s="70">
        <v>1.046</v>
      </c>
      <c r="AL142" s="70" t="s">
        <v>77</v>
      </c>
      <c r="AM142" s="70" t="s">
        <v>77</v>
      </c>
      <c r="AN142" s="70" t="s">
        <v>77</v>
      </c>
      <c r="AO142" s="70" t="s">
        <v>77</v>
      </c>
      <c r="AQ142" s="70">
        <v>1</v>
      </c>
      <c r="AT142" s="88">
        <f t="shared" si="12"/>
        <v>35.734222091249997</v>
      </c>
      <c r="AU142" s="89">
        <f t="shared" si="13"/>
        <v>1220.8494951888299</v>
      </c>
      <c r="AW142" s="88">
        <f t="shared" si="14"/>
        <v>34.910404054007898</v>
      </c>
      <c r="AX142" s="89">
        <f t="shared" si="15"/>
        <v>1221.2568990245402</v>
      </c>
    </row>
    <row r="143" spans="1:50" s="70" customFormat="1">
      <c r="A143" s="90">
        <v>48</v>
      </c>
      <c r="B143" s="70" t="s">
        <v>220</v>
      </c>
      <c r="C143" s="86">
        <v>44278.829560185186</v>
      </c>
      <c r="D143" s="70">
        <v>71</v>
      </c>
      <c r="E143" s="70" t="s">
        <v>76</v>
      </c>
      <c r="F143" s="70">
        <v>0</v>
      </c>
      <c r="G143" s="70">
        <v>6.0430000000000001</v>
      </c>
      <c r="H143" s="87">
        <v>15171</v>
      </c>
      <c r="I143" s="70">
        <v>2.1000000000000001E-2</v>
      </c>
      <c r="J143" s="70" t="s">
        <v>77</v>
      </c>
      <c r="K143" s="70" t="s">
        <v>77</v>
      </c>
      <c r="L143" s="70" t="s">
        <v>77</v>
      </c>
      <c r="M143" s="70" t="s">
        <v>77</v>
      </c>
      <c r="O143" s="70">
        <v>48</v>
      </c>
      <c r="P143" s="70" t="s">
        <v>220</v>
      </c>
      <c r="Q143" s="86">
        <v>44278.829560185186</v>
      </c>
      <c r="R143" s="70">
        <v>71</v>
      </c>
      <c r="S143" s="70" t="s">
        <v>76</v>
      </c>
      <c r="T143" s="70">
        <v>0</v>
      </c>
      <c r="U143" s="70" t="s">
        <v>77</v>
      </c>
      <c r="V143" s="87" t="s">
        <v>77</v>
      </c>
      <c r="W143" s="70" t="s">
        <v>77</v>
      </c>
      <c r="X143" s="70" t="s">
        <v>77</v>
      </c>
      <c r="Y143" s="70" t="s">
        <v>77</v>
      </c>
      <c r="Z143" s="70" t="s">
        <v>77</v>
      </c>
      <c r="AA143" s="70" t="s">
        <v>77</v>
      </c>
      <c r="AC143" s="70">
        <v>48</v>
      </c>
      <c r="AD143" s="70" t="s">
        <v>220</v>
      </c>
      <c r="AE143" s="86">
        <v>44278.829560185186</v>
      </c>
      <c r="AF143" s="70">
        <v>71</v>
      </c>
      <c r="AG143" s="70" t="s">
        <v>76</v>
      </c>
      <c r="AH143" s="70">
        <v>0</v>
      </c>
      <c r="AI143" s="70">
        <v>12.204000000000001</v>
      </c>
      <c r="AJ143" s="87">
        <v>8842</v>
      </c>
      <c r="AK143" s="70">
        <v>1.377</v>
      </c>
      <c r="AL143" s="70" t="s">
        <v>77</v>
      </c>
      <c r="AM143" s="70" t="s">
        <v>77</v>
      </c>
      <c r="AN143" s="70" t="s">
        <v>77</v>
      </c>
      <c r="AO143" s="70" t="s">
        <v>77</v>
      </c>
      <c r="AQ143" s="70">
        <v>1</v>
      </c>
      <c r="AT143" s="88">
        <f t="shared" si="12"/>
        <v>47.934455027495801</v>
      </c>
      <c r="AU143" s="89">
        <f t="shared" si="13"/>
        <v>1669.22938088972</v>
      </c>
      <c r="AW143" s="88">
        <f t="shared" si="14"/>
        <v>39.536658747763106</v>
      </c>
      <c r="AX143" s="89">
        <f t="shared" si="15"/>
        <v>1685.4611775253602</v>
      </c>
    </row>
    <row r="144" spans="1:50" s="70" customFormat="1">
      <c r="A144" s="90">
        <v>49</v>
      </c>
      <c r="B144" s="70" t="s">
        <v>221</v>
      </c>
      <c r="C144" s="86">
        <v>44278.850810185184</v>
      </c>
      <c r="D144" s="70">
        <v>10</v>
      </c>
      <c r="E144" s="70" t="s">
        <v>76</v>
      </c>
      <c r="F144" s="70">
        <v>0</v>
      </c>
      <c r="G144" s="70">
        <v>6.0419999999999998</v>
      </c>
      <c r="H144" s="87">
        <v>14828</v>
      </c>
      <c r="I144" s="70">
        <v>0.02</v>
      </c>
      <c r="J144" s="70" t="s">
        <v>77</v>
      </c>
      <c r="K144" s="70" t="s">
        <v>77</v>
      </c>
      <c r="L144" s="70" t="s">
        <v>77</v>
      </c>
      <c r="M144" s="70" t="s">
        <v>77</v>
      </c>
      <c r="O144" s="70">
        <v>49</v>
      </c>
      <c r="P144" s="70" t="s">
        <v>221</v>
      </c>
      <c r="Q144" s="86">
        <v>44278.850810185184</v>
      </c>
      <c r="R144" s="70">
        <v>10</v>
      </c>
      <c r="S144" s="70" t="s">
        <v>76</v>
      </c>
      <c r="T144" s="70">
        <v>0</v>
      </c>
      <c r="U144" s="70" t="s">
        <v>77</v>
      </c>
      <c r="V144" s="87" t="s">
        <v>77</v>
      </c>
      <c r="W144" s="70" t="s">
        <v>77</v>
      </c>
      <c r="X144" s="70" t="s">
        <v>77</v>
      </c>
      <c r="Y144" s="70" t="s">
        <v>77</v>
      </c>
      <c r="Z144" s="70" t="s">
        <v>77</v>
      </c>
      <c r="AA144" s="70" t="s">
        <v>77</v>
      </c>
      <c r="AC144" s="70">
        <v>49</v>
      </c>
      <c r="AD144" s="70" t="s">
        <v>221</v>
      </c>
      <c r="AE144" s="86">
        <v>44278.850810185184</v>
      </c>
      <c r="AF144" s="70">
        <v>10</v>
      </c>
      <c r="AG144" s="70" t="s">
        <v>76</v>
      </c>
      <c r="AH144" s="70">
        <v>0</v>
      </c>
      <c r="AI144" s="70">
        <v>12.212</v>
      </c>
      <c r="AJ144" s="87">
        <v>8318</v>
      </c>
      <c r="AK144" s="70">
        <v>1.306</v>
      </c>
      <c r="AL144" s="70" t="s">
        <v>77</v>
      </c>
      <c r="AM144" s="70" t="s">
        <v>77</v>
      </c>
      <c r="AN144" s="70" t="s">
        <v>77</v>
      </c>
      <c r="AO144" s="70" t="s">
        <v>77</v>
      </c>
      <c r="AQ144" s="70">
        <v>1</v>
      </c>
      <c r="AT144" s="88">
        <f t="shared" si="12"/>
        <v>40.410968660000002</v>
      </c>
      <c r="AU144" s="89">
        <f t="shared" si="13"/>
        <v>1572.64419868652</v>
      </c>
      <c r="AW144" s="88">
        <f t="shared" si="14"/>
        <v>38.634097767294406</v>
      </c>
      <c r="AX144" s="89">
        <f t="shared" si="15"/>
        <v>1585.4185848437603</v>
      </c>
    </row>
    <row r="145" spans="1:68" s="70" customFormat="1">
      <c r="A145" s="90">
        <v>50</v>
      </c>
      <c r="B145" s="70" t="s">
        <v>222</v>
      </c>
      <c r="C145" s="86">
        <v>44278.872083333335</v>
      </c>
      <c r="D145" s="70">
        <v>76</v>
      </c>
      <c r="E145" s="70" t="s">
        <v>76</v>
      </c>
      <c r="F145" s="70">
        <v>0</v>
      </c>
      <c r="G145" s="70">
        <v>6.0419999999999998</v>
      </c>
      <c r="H145" s="87">
        <v>13804</v>
      </c>
      <c r="I145" s="70">
        <v>1.9E-2</v>
      </c>
      <c r="J145" s="70" t="s">
        <v>77</v>
      </c>
      <c r="K145" s="70" t="s">
        <v>77</v>
      </c>
      <c r="L145" s="70" t="s">
        <v>77</v>
      </c>
      <c r="M145" s="70" t="s">
        <v>77</v>
      </c>
      <c r="O145" s="70">
        <v>50</v>
      </c>
      <c r="P145" s="70" t="s">
        <v>222</v>
      </c>
      <c r="Q145" s="86">
        <v>44278.872083333335</v>
      </c>
      <c r="R145" s="70">
        <v>76</v>
      </c>
      <c r="S145" s="70" t="s">
        <v>76</v>
      </c>
      <c r="T145" s="70">
        <v>0</v>
      </c>
      <c r="U145" s="70" t="s">
        <v>77</v>
      </c>
      <c r="V145" s="70" t="s">
        <v>77</v>
      </c>
      <c r="W145" s="70" t="s">
        <v>77</v>
      </c>
      <c r="X145" s="70" t="s">
        <v>77</v>
      </c>
      <c r="Y145" s="70" t="s">
        <v>77</v>
      </c>
      <c r="Z145" s="70" t="s">
        <v>77</v>
      </c>
      <c r="AA145" s="70" t="s">
        <v>77</v>
      </c>
      <c r="AC145" s="70">
        <v>50</v>
      </c>
      <c r="AD145" s="70" t="s">
        <v>222</v>
      </c>
      <c r="AE145" s="86">
        <v>44278.872083333335</v>
      </c>
      <c r="AF145" s="70">
        <v>76</v>
      </c>
      <c r="AG145" s="70" t="s">
        <v>76</v>
      </c>
      <c r="AH145" s="70">
        <v>0</v>
      </c>
      <c r="AI145" s="70">
        <v>12.202</v>
      </c>
      <c r="AJ145" s="87">
        <v>5078</v>
      </c>
      <c r="AK145" s="70">
        <v>0.86499999999999999</v>
      </c>
      <c r="AL145" s="70" t="s">
        <v>77</v>
      </c>
      <c r="AM145" s="70" t="s">
        <v>77</v>
      </c>
      <c r="AN145" s="70" t="s">
        <v>77</v>
      </c>
      <c r="AO145" s="70" t="s">
        <v>77</v>
      </c>
      <c r="AQ145" s="70">
        <v>1</v>
      </c>
      <c r="AT145" s="88">
        <f t="shared" si="12"/>
        <v>37.018016339999996</v>
      </c>
      <c r="AU145" s="89">
        <f t="shared" si="13"/>
        <v>974.67260750732009</v>
      </c>
      <c r="AW145" s="88">
        <f t="shared" si="14"/>
        <v>35.939402454705608</v>
      </c>
      <c r="AX145" s="89">
        <f t="shared" si="15"/>
        <v>966.63631827416009</v>
      </c>
    </row>
    <row r="146" spans="1:68" s="70" customFormat="1">
      <c r="A146" s="90">
        <v>51</v>
      </c>
      <c r="B146" s="70" t="s">
        <v>223</v>
      </c>
      <c r="C146" s="86">
        <v>44278.89340277778</v>
      </c>
      <c r="D146" s="70">
        <v>194</v>
      </c>
      <c r="E146" s="70" t="s">
        <v>76</v>
      </c>
      <c r="F146" s="70">
        <v>0</v>
      </c>
      <c r="G146" s="70">
        <v>6.0209999999999999</v>
      </c>
      <c r="H146" s="87">
        <v>14942</v>
      </c>
      <c r="I146" s="70">
        <v>0.02</v>
      </c>
      <c r="J146" s="70" t="s">
        <v>77</v>
      </c>
      <c r="K146" s="70" t="s">
        <v>77</v>
      </c>
      <c r="L146" s="70" t="s">
        <v>77</v>
      </c>
      <c r="M146" s="70" t="s">
        <v>77</v>
      </c>
      <c r="O146" s="70">
        <v>51</v>
      </c>
      <c r="P146" s="70" t="s">
        <v>223</v>
      </c>
      <c r="Q146" s="86">
        <v>44278.89340277778</v>
      </c>
      <c r="R146" s="70">
        <v>194</v>
      </c>
      <c r="S146" s="70" t="s">
        <v>76</v>
      </c>
      <c r="T146" s="70">
        <v>0</v>
      </c>
      <c r="U146" s="70" t="s">
        <v>77</v>
      </c>
      <c r="V146" s="87" t="s">
        <v>77</v>
      </c>
      <c r="W146" s="70" t="s">
        <v>77</v>
      </c>
      <c r="X146" s="70" t="s">
        <v>77</v>
      </c>
      <c r="Y146" s="70" t="s">
        <v>77</v>
      </c>
      <c r="Z146" s="70" t="s">
        <v>77</v>
      </c>
      <c r="AA146" s="70" t="s">
        <v>77</v>
      </c>
      <c r="AC146" s="70">
        <v>51</v>
      </c>
      <c r="AD146" s="70" t="s">
        <v>223</v>
      </c>
      <c r="AE146" s="86">
        <v>44278.89340277778</v>
      </c>
      <c r="AF146" s="70">
        <v>194</v>
      </c>
      <c r="AG146" s="70" t="s">
        <v>76</v>
      </c>
      <c r="AH146" s="70">
        <v>0</v>
      </c>
      <c r="AI146" s="70">
        <v>12.16</v>
      </c>
      <c r="AJ146" s="87">
        <v>15770</v>
      </c>
      <c r="AK146" s="70">
        <v>2.319</v>
      </c>
      <c r="AL146" s="70" t="s">
        <v>77</v>
      </c>
      <c r="AM146" s="70" t="s">
        <v>77</v>
      </c>
      <c r="AN146" s="70" t="s">
        <v>77</v>
      </c>
      <c r="AO146" s="70" t="s">
        <v>77</v>
      </c>
      <c r="AQ146" s="70">
        <v>1</v>
      </c>
      <c r="AT146" s="88">
        <f t="shared" si="12"/>
        <v>40.791456484999998</v>
      </c>
      <c r="AU146" s="89">
        <f t="shared" si="13"/>
        <v>2942.9775466670003</v>
      </c>
      <c r="AW146" s="88">
        <f t="shared" si="14"/>
        <v>38.934077459292403</v>
      </c>
      <c r="AX146" s="89">
        <f t="shared" si="15"/>
        <v>3007.3222534460001</v>
      </c>
    </row>
    <row r="147" spans="1:68" s="70" customFormat="1">
      <c r="A147" s="90">
        <v>52</v>
      </c>
      <c r="B147" s="70" t="s">
        <v>224</v>
      </c>
      <c r="C147" s="86">
        <v>44278.914664351854</v>
      </c>
      <c r="D147" s="70">
        <v>97</v>
      </c>
      <c r="E147" s="70" t="s">
        <v>76</v>
      </c>
      <c r="F147" s="70">
        <v>0</v>
      </c>
      <c r="G147" s="70">
        <v>6.0410000000000004</v>
      </c>
      <c r="H147" s="87">
        <v>13549</v>
      </c>
      <c r="I147" s="70">
        <v>1.7999999999999999E-2</v>
      </c>
      <c r="J147" s="70" t="s">
        <v>77</v>
      </c>
      <c r="K147" s="70" t="s">
        <v>77</v>
      </c>
      <c r="L147" s="70" t="s">
        <v>77</v>
      </c>
      <c r="M147" s="70" t="s">
        <v>77</v>
      </c>
      <c r="O147" s="70">
        <v>52</v>
      </c>
      <c r="P147" s="70" t="s">
        <v>224</v>
      </c>
      <c r="Q147" s="86">
        <v>44278.914664351854</v>
      </c>
      <c r="R147" s="70">
        <v>97</v>
      </c>
      <c r="S147" s="70" t="s">
        <v>76</v>
      </c>
      <c r="T147" s="70">
        <v>0</v>
      </c>
      <c r="U147" s="70" t="s">
        <v>77</v>
      </c>
      <c r="V147" s="70" t="s">
        <v>77</v>
      </c>
      <c r="W147" s="70" t="s">
        <v>77</v>
      </c>
      <c r="X147" s="70" t="s">
        <v>77</v>
      </c>
      <c r="Y147" s="70" t="s">
        <v>77</v>
      </c>
      <c r="Z147" s="70" t="s">
        <v>77</v>
      </c>
      <c r="AA147" s="70" t="s">
        <v>77</v>
      </c>
      <c r="AC147" s="70">
        <v>52</v>
      </c>
      <c r="AD147" s="70" t="s">
        <v>224</v>
      </c>
      <c r="AE147" s="86">
        <v>44278.914664351854</v>
      </c>
      <c r="AF147" s="70">
        <v>97</v>
      </c>
      <c r="AG147" s="70" t="s">
        <v>76</v>
      </c>
      <c r="AH147" s="70">
        <v>0</v>
      </c>
      <c r="AI147" s="70">
        <v>12.201000000000001</v>
      </c>
      <c r="AJ147" s="87">
        <v>7562</v>
      </c>
      <c r="AK147" s="70">
        <v>1.2030000000000001</v>
      </c>
      <c r="AL147" s="70" t="s">
        <v>77</v>
      </c>
      <c r="AM147" s="70" t="s">
        <v>77</v>
      </c>
      <c r="AN147" s="70" t="s">
        <v>77</v>
      </c>
      <c r="AO147" s="70" t="s">
        <v>77</v>
      </c>
      <c r="AQ147" s="70">
        <v>1</v>
      </c>
      <c r="AT147" s="88">
        <f t="shared" si="12"/>
        <v>36.180022271249996</v>
      </c>
      <c r="AU147" s="89">
        <f t="shared" si="13"/>
        <v>1433.2353701121201</v>
      </c>
      <c r="AW147" s="88">
        <f t="shared" si="14"/>
        <v>35.268320734019106</v>
      </c>
      <c r="AX147" s="89">
        <f t="shared" si="15"/>
        <v>1441.0665906965603</v>
      </c>
    </row>
    <row r="148" spans="1:68" s="70" customFormat="1">
      <c r="A148" s="90">
        <v>53</v>
      </c>
      <c r="B148" s="70" t="s">
        <v>225</v>
      </c>
      <c r="C148" s="86">
        <v>44278.935949074075</v>
      </c>
      <c r="D148" s="70">
        <v>188</v>
      </c>
      <c r="E148" s="70" t="s">
        <v>76</v>
      </c>
      <c r="F148" s="70">
        <v>0</v>
      </c>
      <c r="G148" s="70">
        <v>6.0389999999999997</v>
      </c>
      <c r="H148" s="87">
        <v>13387</v>
      </c>
      <c r="I148" s="70">
        <v>1.7999999999999999E-2</v>
      </c>
      <c r="J148" s="70" t="s">
        <v>77</v>
      </c>
      <c r="K148" s="70" t="s">
        <v>77</v>
      </c>
      <c r="L148" s="70" t="s">
        <v>77</v>
      </c>
      <c r="M148" s="70" t="s">
        <v>77</v>
      </c>
      <c r="O148" s="70">
        <v>53</v>
      </c>
      <c r="P148" s="70" t="s">
        <v>225</v>
      </c>
      <c r="Q148" s="86">
        <v>44278.935949074075</v>
      </c>
      <c r="R148" s="70">
        <v>188</v>
      </c>
      <c r="S148" s="70" t="s">
        <v>76</v>
      </c>
      <c r="T148" s="70">
        <v>0</v>
      </c>
      <c r="U148" s="70" t="s">
        <v>77</v>
      </c>
      <c r="V148" s="87" t="s">
        <v>77</v>
      </c>
      <c r="W148" s="70" t="s">
        <v>77</v>
      </c>
      <c r="X148" s="70" t="s">
        <v>77</v>
      </c>
      <c r="Y148" s="70" t="s">
        <v>77</v>
      </c>
      <c r="Z148" s="70" t="s">
        <v>77</v>
      </c>
      <c r="AA148" s="70" t="s">
        <v>77</v>
      </c>
      <c r="AC148" s="70">
        <v>53</v>
      </c>
      <c r="AD148" s="70" t="s">
        <v>225</v>
      </c>
      <c r="AE148" s="86">
        <v>44278.935949074075</v>
      </c>
      <c r="AF148" s="70">
        <v>188</v>
      </c>
      <c r="AG148" s="70" t="s">
        <v>76</v>
      </c>
      <c r="AH148" s="70">
        <v>0</v>
      </c>
      <c r="AI148" s="70">
        <v>12.189</v>
      </c>
      <c r="AJ148" s="87">
        <v>16577</v>
      </c>
      <c r="AK148" s="70">
        <v>2.4289999999999998</v>
      </c>
      <c r="AL148" s="70" t="s">
        <v>77</v>
      </c>
      <c r="AM148" s="70" t="s">
        <v>77</v>
      </c>
      <c r="AN148" s="70" t="s">
        <v>77</v>
      </c>
      <c r="AO148" s="70" t="s">
        <v>77</v>
      </c>
      <c r="AQ148" s="70">
        <v>1</v>
      </c>
      <c r="AT148" s="88">
        <f t="shared" si="12"/>
        <v>35.649085091250001</v>
      </c>
      <c r="AU148" s="89">
        <f t="shared" si="13"/>
        <v>3090.9567967666703</v>
      </c>
      <c r="AW148" s="88">
        <f t="shared" si="14"/>
        <v>34.841978297127902</v>
      </c>
      <c r="AX148" s="89">
        <f t="shared" si="15"/>
        <v>3161.1962019344601</v>
      </c>
    </row>
    <row r="149" spans="1:68" s="70" customFormat="1">
      <c r="A149" s="90">
        <v>54</v>
      </c>
      <c r="B149" s="70" t="s">
        <v>226</v>
      </c>
      <c r="C149" s="86">
        <v>44278.957233796296</v>
      </c>
      <c r="D149" s="70">
        <v>133</v>
      </c>
      <c r="E149" s="70" t="s">
        <v>76</v>
      </c>
      <c r="F149" s="70">
        <v>0</v>
      </c>
      <c r="G149" s="70">
        <v>6.04</v>
      </c>
      <c r="H149" s="87">
        <v>15296</v>
      </c>
      <c r="I149" s="70">
        <v>2.1000000000000001E-2</v>
      </c>
      <c r="J149" s="70" t="s">
        <v>77</v>
      </c>
      <c r="K149" s="70" t="s">
        <v>77</v>
      </c>
      <c r="L149" s="70" t="s">
        <v>77</v>
      </c>
      <c r="M149" s="70" t="s">
        <v>77</v>
      </c>
      <c r="O149" s="70">
        <v>54</v>
      </c>
      <c r="P149" s="70" t="s">
        <v>226</v>
      </c>
      <c r="Q149" s="86">
        <v>44278.957233796296</v>
      </c>
      <c r="R149" s="70">
        <v>133</v>
      </c>
      <c r="S149" s="70" t="s">
        <v>76</v>
      </c>
      <c r="T149" s="70">
        <v>0</v>
      </c>
      <c r="U149" s="70" t="s">
        <v>77</v>
      </c>
      <c r="V149" s="87" t="s">
        <v>77</v>
      </c>
      <c r="W149" s="70" t="s">
        <v>77</v>
      </c>
      <c r="X149" s="70" t="s">
        <v>77</v>
      </c>
      <c r="Y149" s="70" t="s">
        <v>77</v>
      </c>
      <c r="Z149" s="70" t="s">
        <v>77</v>
      </c>
      <c r="AA149" s="70" t="s">
        <v>77</v>
      </c>
      <c r="AC149" s="70">
        <v>54</v>
      </c>
      <c r="AD149" s="70" t="s">
        <v>226</v>
      </c>
      <c r="AE149" s="86">
        <v>44278.957233796296</v>
      </c>
      <c r="AF149" s="70">
        <v>133</v>
      </c>
      <c r="AG149" s="70" t="s">
        <v>76</v>
      </c>
      <c r="AH149" s="70">
        <v>0</v>
      </c>
      <c r="AI149" s="70">
        <v>12.208</v>
      </c>
      <c r="AJ149" s="87">
        <v>7202</v>
      </c>
      <c r="AK149" s="70">
        <v>1.1539999999999999</v>
      </c>
      <c r="AL149" s="70" t="s">
        <v>77</v>
      </c>
      <c r="AM149" s="70" t="s">
        <v>77</v>
      </c>
      <c r="AN149" s="70" t="s">
        <v>77</v>
      </c>
      <c r="AO149" s="70" t="s">
        <v>77</v>
      </c>
      <c r="AQ149" s="70">
        <v>1</v>
      </c>
      <c r="AT149" s="88">
        <f t="shared" si="12"/>
        <v>48.323971631820797</v>
      </c>
      <c r="AU149" s="89">
        <f t="shared" si="13"/>
        <v>1366.8249951729199</v>
      </c>
      <c r="AW149" s="88">
        <f t="shared" si="14"/>
        <v>39.865573315225603</v>
      </c>
      <c r="AX149" s="89">
        <f t="shared" si="15"/>
        <v>1372.3210132469601</v>
      </c>
    </row>
    <row r="150" spans="1:68" s="70" customFormat="1">
      <c r="A150" s="90">
        <v>55</v>
      </c>
      <c r="B150" s="70" t="s">
        <v>227</v>
      </c>
      <c r="C150" s="86">
        <v>44278.978541666664</v>
      </c>
      <c r="D150" s="70">
        <v>24</v>
      </c>
      <c r="E150" s="70" t="s">
        <v>76</v>
      </c>
      <c r="F150" s="70">
        <v>0</v>
      </c>
      <c r="G150" s="70">
        <v>6.0350000000000001</v>
      </c>
      <c r="H150" s="87">
        <v>87994</v>
      </c>
      <c r="I150" s="70">
        <v>0.129</v>
      </c>
      <c r="J150" s="70" t="s">
        <v>77</v>
      </c>
      <c r="K150" s="70" t="s">
        <v>77</v>
      </c>
      <c r="L150" s="70" t="s">
        <v>77</v>
      </c>
      <c r="M150" s="70" t="s">
        <v>77</v>
      </c>
      <c r="O150" s="70">
        <v>55</v>
      </c>
      <c r="P150" s="70" t="s">
        <v>227</v>
      </c>
      <c r="Q150" s="86">
        <v>44278.978541666664</v>
      </c>
      <c r="R150" s="70">
        <v>24</v>
      </c>
      <c r="S150" s="70" t="s">
        <v>76</v>
      </c>
      <c r="T150" s="70">
        <v>0</v>
      </c>
      <c r="U150" s="70" t="s">
        <v>77</v>
      </c>
      <c r="V150" s="87" t="s">
        <v>77</v>
      </c>
      <c r="W150" s="70" t="s">
        <v>77</v>
      </c>
      <c r="X150" s="70" t="s">
        <v>77</v>
      </c>
      <c r="Y150" s="70" t="s">
        <v>77</v>
      </c>
      <c r="Z150" s="70" t="s">
        <v>77</v>
      </c>
      <c r="AA150" s="70" t="s">
        <v>77</v>
      </c>
      <c r="AC150" s="70">
        <v>55</v>
      </c>
      <c r="AD150" s="70" t="s">
        <v>227</v>
      </c>
      <c r="AE150" s="86">
        <v>44278.978541666664</v>
      </c>
      <c r="AF150" s="70">
        <v>24</v>
      </c>
      <c r="AG150" s="70" t="s">
        <v>76</v>
      </c>
      <c r="AH150" s="70">
        <v>0</v>
      </c>
      <c r="AI150" s="70">
        <v>12.196999999999999</v>
      </c>
      <c r="AJ150" s="87">
        <v>11164</v>
      </c>
      <c r="AK150" s="70">
        <v>1.6919999999999999</v>
      </c>
      <c r="AL150" s="70" t="s">
        <v>77</v>
      </c>
      <c r="AM150" s="70" t="s">
        <v>77</v>
      </c>
      <c r="AN150" s="70" t="s">
        <v>77</v>
      </c>
      <c r="AO150" s="70" t="s">
        <v>77</v>
      </c>
      <c r="AQ150" s="70">
        <v>1</v>
      </c>
      <c r="AT150" s="88">
        <f t="shared" si="12"/>
        <v>270.53956307781681</v>
      </c>
      <c r="AU150" s="89">
        <f t="shared" si="13"/>
        <v>2096.8122675780801</v>
      </c>
      <c r="AW150" s="88">
        <f t="shared" si="14"/>
        <v>230.51696806604761</v>
      </c>
      <c r="AX150" s="89">
        <f t="shared" si="15"/>
        <v>2128.67223659104</v>
      </c>
    </row>
    <row r="151" spans="1:68" s="70" customFormat="1">
      <c r="A151" s="90">
        <v>56</v>
      </c>
      <c r="B151" s="70" t="s">
        <v>228</v>
      </c>
      <c r="C151" s="86">
        <v>44278.999837962961</v>
      </c>
      <c r="D151" s="70">
        <v>93</v>
      </c>
      <c r="E151" s="70" t="s">
        <v>76</v>
      </c>
      <c r="F151" s="70">
        <v>0</v>
      </c>
      <c r="G151" s="70">
        <v>6.0179999999999998</v>
      </c>
      <c r="H151" s="87">
        <v>17261</v>
      </c>
      <c r="I151" s="70">
        <v>2.4E-2</v>
      </c>
      <c r="J151" s="70" t="s">
        <v>77</v>
      </c>
      <c r="K151" s="70" t="s">
        <v>77</v>
      </c>
      <c r="L151" s="70" t="s">
        <v>77</v>
      </c>
      <c r="M151" s="70" t="s">
        <v>77</v>
      </c>
      <c r="O151" s="70">
        <v>56</v>
      </c>
      <c r="P151" s="70" t="s">
        <v>228</v>
      </c>
      <c r="Q151" s="86">
        <v>44278.999837962961</v>
      </c>
      <c r="R151" s="70">
        <v>93</v>
      </c>
      <c r="S151" s="70" t="s">
        <v>76</v>
      </c>
      <c r="T151" s="70">
        <v>0</v>
      </c>
      <c r="U151" s="70" t="s">
        <v>77</v>
      </c>
      <c r="V151" s="87" t="s">
        <v>77</v>
      </c>
      <c r="W151" s="70" t="s">
        <v>77</v>
      </c>
      <c r="X151" s="70" t="s">
        <v>77</v>
      </c>
      <c r="Y151" s="70" t="s">
        <v>77</v>
      </c>
      <c r="Z151" s="70" t="s">
        <v>77</v>
      </c>
      <c r="AA151" s="70" t="s">
        <v>77</v>
      </c>
      <c r="AC151" s="70">
        <v>56</v>
      </c>
      <c r="AD151" s="70" t="s">
        <v>228</v>
      </c>
      <c r="AE151" s="86">
        <v>44278.999837962961</v>
      </c>
      <c r="AF151" s="70">
        <v>93</v>
      </c>
      <c r="AG151" s="70" t="s">
        <v>76</v>
      </c>
      <c r="AH151" s="70">
        <v>0</v>
      </c>
      <c r="AI151" s="70">
        <v>12.167999999999999</v>
      </c>
      <c r="AJ151" s="87">
        <v>9459</v>
      </c>
      <c r="AK151" s="70">
        <v>1.4610000000000001</v>
      </c>
      <c r="AL151" s="70" t="s">
        <v>77</v>
      </c>
      <c r="AM151" s="70" t="s">
        <v>77</v>
      </c>
      <c r="AN151" s="70" t="s">
        <v>77</v>
      </c>
      <c r="AO151" s="70" t="s">
        <v>77</v>
      </c>
      <c r="AQ151" s="70">
        <v>1</v>
      </c>
      <c r="AT151" s="88">
        <f t="shared" si="12"/>
        <v>54.443820640839803</v>
      </c>
      <c r="AU151" s="89">
        <f t="shared" si="13"/>
        <v>1782.9123998136301</v>
      </c>
      <c r="AW151" s="88">
        <f t="shared" si="14"/>
        <v>45.035613797571109</v>
      </c>
      <c r="AX151" s="89">
        <f t="shared" si="15"/>
        <v>1803.2479742069399</v>
      </c>
    </row>
    <row r="152" spans="1:68">
      <c r="A152">
        <v>53</v>
      </c>
      <c r="B152" t="s">
        <v>257</v>
      </c>
      <c r="C152" s="2">
        <v>44761.541574074072</v>
      </c>
      <c r="D152">
        <v>358</v>
      </c>
      <c r="E152" t="s">
        <v>76</v>
      </c>
      <c r="F152">
        <v>0</v>
      </c>
      <c r="G152">
        <v>5.9219999999999997</v>
      </c>
      <c r="H152" s="26">
        <v>31165774</v>
      </c>
      <c r="I152">
        <v>66.284999999999997</v>
      </c>
      <c r="J152" t="s">
        <v>77</v>
      </c>
      <c r="K152" t="s">
        <v>77</v>
      </c>
      <c r="L152" t="s">
        <v>77</v>
      </c>
      <c r="M152" t="s">
        <v>77</v>
      </c>
      <c r="O152">
        <v>53</v>
      </c>
      <c r="P152" t="s">
        <v>257</v>
      </c>
      <c r="Q152" s="2">
        <v>44761.541574074072</v>
      </c>
      <c r="R152">
        <v>358</v>
      </c>
      <c r="S152" t="s">
        <v>76</v>
      </c>
      <c r="T152">
        <v>0</v>
      </c>
      <c r="U152">
        <v>5.8819999999999997</v>
      </c>
      <c r="V152" s="26">
        <v>256230</v>
      </c>
      <c r="W152">
        <v>61.447000000000003</v>
      </c>
      <c r="X152" t="s">
        <v>77</v>
      </c>
      <c r="Y152" t="s">
        <v>77</v>
      </c>
      <c r="Z152" t="s">
        <v>77</v>
      </c>
      <c r="AA152" t="s">
        <v>77</v>
      </c>
      <c r="AC152">
        <v>53</v>
      </c>
      <c r="AD152" t="s">
        <v>257</v>
      </c>
      <c r="AE152" s="2">
        <v>44761.541574074072</v>
      </c>
      <c r="AF152">
        <v>358</v>
      </c>
      <c r="AG152" t="s">
        <v>76</v>
      </c>
      <c r="AH152">
        <v>0</v>
      </c>
      <c r="AI152">
        <v>12.068</v>
      </c>
      <c r="AJ152" s="26">
        <v>115179</v>
      </c>
      <c r="AK152">
        <v>23.773</v>
      </c>
      <c r="AL152" t="s">
        <v>77</v>
      </c>
      <c r="AM152" t="s">
        <v>77</v>
      </c>
      <c r="AN152" t="s">
        <v>77</v>
      </c>
      <c r="AO152" t="s">
        <v>77</v>
      </c>
      <c r="AQ152">
        <v>1</v>
      </c>
      <c r="AS152">
        <v>87</v>
      </c>
      <c r="AT152" s="46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47">
        <f t="shared" ref="AU152:AU207" si="17">(-0.00000002552*AJ152^2)+(0.2067*AJ152)+(-103.7)</f>
        <v>23365.245823913679</v>
      </c>
      <c r="AW152" s="27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28">
        <f t="shared" ref="AX152:AX207" si="19">((-0.00000006277*AJ152^2)+(0.1854*AJ152)+(34.83))</f>
        <v>20556.297097886432</v>
      </c>
      <c r="AZ152" s="33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34">
        <f t="shared" ref="BA152:BA207" si="21">(-0.00000001626*AJ152^2)+(0.1912*AJ152)+(-3.858)</f>
        <v>21802.658354813339</v>
      </c>
      <c r="BC152" s="46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47">
        <f t="shared" ref="BD152:BD207" si="23">(-0.00000002552*AJ152^2)+(0.2067*AJ152)+(-103.7)</f>
        <v>23365.245823913679</v>
      </c>
      <c r="BF152" s="48">
        <f t="shared" ref="BF152:BF207" si="24">IF(H152&lt;100000,((0.0000000152*H152^2)+(0.0014347*H152)+(-4.08313)),((0.00000295*V152^2)+(0.083061*V152)+(133)))</f>
        <v>215094.468085</v>
      </c>
      <c r="BG152" s="49">
        <f t="shared" ref="BG152:BG207" si="25">(-0.00000172*AJ152^2)+(0.108838*AJ152)+(-21.89)</f>
        <v>-10303.905508520002</v>
      </c>
      <c r="BK152" s="2"/>
      <c r="BP152" s="26"/>
    </row>
    <row r="153" spans="1:68">
      <c r="A153">
        <v>54</v>
      </c>
      <c r="B153" t="s">
        <v>258</v>
      </c>
      <c r="C153" s="2">
        <v>44761.562835648147</v>
      </c>
      <c r="D153">
        <v>349</v>
      </c>
      <c r="E153" t="s">
        <v>76</v>
      </c>
      <c r="F153">
        <v>0</v>
      </c>
      <c r="G153">
        <v>5.9640000000000004</v>
      </c>
      <c r="H153" s="26">
        <v>17217885</v>
      </c>
      <c r="I153">
        <v>35.737000000000002</v>
      </c>
      <c r="J153" t="s">
        <v>77</v>
      </c>
      <c r="K153" t="s">
        <v>77</v>
      </c>
      <c r="L153" t="s">
        <v>77</v>
      </c>
      <c r="M153" t="s">
        <v>77</v>
      </c>
      <c r="O153">
        <v>54</v>
      </c>
      <c r="P153" t="s">
        <v>258</v>
      </c>
      <c r="Q153" s="2">
        <v>44761.562835648147</v>
      </c>
      <c r="R153">
        <v>349</v>
      </c>
      <c r="S153" t="s">
        <v>76</v>
      </c>
      <c r="T153">
        <v>0</v>
      </c>
      <c r="U153">
        <v>5.92</v>
      </c>
      <c r="V153" s="26">
        <v>136275</v>
      </c>
      <c r="W153">
        <v>33.148000000000003</v>
      </c>
      <c r="X153" t="s">
        <v>77</v>
      </c>
      <c r="Y153" t="s">
        <v>77</v>
      </c>
      <c r="Z153" t="s">
        <v>77</v>
      </c>
      <c r="AA153" t="s">
        <v>77</v>
      </c>
      <c r="AC153">
        <v>54</v>
      </c>
      <c r="AD153" t="s">
        <v>258</v>
      </c>
      <c r="AE153" s="2">
        <v>44761.562835648147</v>
      </c>
      <c r="AF153">
        <v>349</v>
      </c>
      <c r="AG153" t="s">
        <v>76</v>
      </c>
      <c r="AH153">
        <v>0</v>
      </c>
      <c r="AI153">
        <v>12.101000000000001</v>
      </c>
      <c r="AJ153" s="26">
        <v>80022</v>
      </c>
      <c r="AK153">
        <v>16.635000000000002</v>
      </c>
      <c r="AL153" t="s">
        <v>77</v>
      </c>
      <c r="AM153" t="s">
        <v>77</v>
      </c>
      <c r="AN153" t="s">
        <v>77</v>
      </c>
      <c r="AO153" t="s">
        <v>77</v>
      </c>
      <c r="AQ153">
        <v>1</v>
      </c>
      <c r="AS153">
        <v>88</v>
      </c>
      <c r="AT153" s="46">
        <f t="shared" si="16"/>
        <v>33540.448930387502</v>
      </c>
      <c r="AU153" s="47">
        <f t="shared" si="17"/>
        <v>16273.429557248319</v>
      </c>
      <c r="AW153" s="27">
        <f t="shared" si="18"/>
        <v>26499.127826428125</v>
      </c>
      <c r="AX153" s="28">
        <f t="shared" si="19"/>
        <v>14468.959819219321</v>
      </c>
      <c r="AZ153" s="33">
        <f t="shared" si="20"/>
        <v>34854.292526206249</v>
      </c>
      <c r="BA153" s="34">
        <f t="shared" si="21"/>
        <v>15192.227156930161</v>
      </c>
      <c r="BC153" s="46">
        <f t="shared" si="22"/>
        <v>33540.448930387502</v>
      </c>
      <c r="BD153" s="47">
        <f t="shared" si="23"/>
        <v>16273.429557248319</v>
      </c>
      <c r="BF153" s="48">
        <f t="shared" si="24"/>
        <v>66236.220868749995</v>
      </c>
      <c r="BG153" s="49">
        <f t="shared" si="25"/>
        <v>-2326.5107964800013</v>
      </c>
      <c r="BK153" s="2"/>
      <c r="BP153" s="26"/>
    </row>
    <row r="154" spans="1:68">
      <c r="A154">
        <v>55</v>
      </c>
      <c r="B154" t="s">
        <v>259</v>
      </c>
      <c r="C154" s="2">
        <v>44761.584120370368</v>
      </c>
      <c r="D154">
        <v>297</v>
      </c>
      <c r="E154" t="s">
        <v>76</v>
      </c>
      <c r="F154">
        <v>0</v>
      </c>
      <c r="G154">
        <v>6.056</v>
      </c>
      <c r="H154" s="26">
        <v>2338</v>
      </c>
      <c r="I154">
        <v>0</v>
      </c>
      <c r="J154" t="s">
        <v>77</v>
      </c>
      <c r="K154" t="s">
        <v>77</v>
      </c>
      <c r="L154" t="s">
        <v>77</v>
      </c>
      <c r="M154" t="s">
        <v>77</v>
      </c>
      <c r="O154">
        <v>55</v>
      </c>
      <c r="P154" t="s">
        <v>259</v>
      </c>
      <c r="Q154" s="2">
        <v>44761.584120370368</v>
      </c>
      <c r="R154">
        <v>297</v>
      </c>
      <c r="S154" t="s">
        <v>76</v>
      </c>
      <c r="T154">
        <v>0</v>
      </c>
      <c r="U154" t="s">
        <v>77</v>
      </c>
      <c r="V154" s="26" t="s">
        <v>77</v>
      </c>
      <c r="W154" t="s">
        <v>77</v>
      </c>
      <c r="X154" t="s">
        <v>77</v>
      </c>
      <c r="Y154" t="s">
        <v>77</v>
      </c>
      <c r="Z154" t="s">
        <v>77</v>
      </c>
      <c r="AA154" t="s">
        <v>77</v>
      </c>
      <c r="AC154">
        <v>55</v>
      </c>
      <c r="AD154" t="s">
        <v>259</v>
      </c>
      <c r="AE154" s="2">
        <v>44761.584120370368</v>
      </c>
      <c r="AF154">
        <v>297</v>
      </c>
      <c r="AG154" t="s">
        <v>76</v>
      </c>
      <c r="AH154">
        <v>0</v>
      </c>
      <c r="AI154">
        <v>12.09</v>
      </c>
      <c r="AJ154" s="26">
        <v>94319</v>
      </c>
      <c r="AK154">
        <v>19.552</v>
      </c>
      <c r="AL154" t="s">
        <v>77</v>
      </c>
      <c r="AM154" t="s">
        <v>77</v>
      </c>
      <c r="AN154" t="s">
        <v>77</v>
      </c>
      <c r="AO154" t="s">
        <v>77</v>
      </c>
      <c r="AQ154">
        <v>1</v>
      </c>
      <c r="AS154">
        <v>89</v>
      </c>
      <c r="AT154" s="46">
        <f t="shared" si="16"/>
        <v>0.94124145320000019</v>
      </c>
      <c r="AU154" s="47">
        <f t="shared" si="17"/>
        <v>19165.009497619281</v>
      </c>
      <c r="AW154" s="27">
        <f t="shared" si="18"/>
        <v>2.0694476849999992</v>
      </c>
      <c r="AX154" s="28">
        <f t="shared" si="19"/>
        <v>16963.166050022031</v>
      </c>
      <c r="AZ154" s="33">
        <f t="shared" si="20"/>
        <v>1.9064051602000003</v>
      </c>
      <c r="BA154" s="34">
        <f t="shared" si="21"/>
        <v>17885.284640646139</v>
      </c>
      <c r="BC154" s="46">
        <f t="shared" si="22"/>
        <v>0.94124145320000019</v>
      </c>
      <c r="BD154" s="47">
        <f t="shared" si="23"/>
        <v>19165.009497619281</v>
      </c>
      <c r="BF154" s="48">
        <f t="shared" si="24"/>
        <v>-0.64571449120000013</v>
      </c>
      <c r="BG154" s="49">
        <f t="shared" si="25"/>
        <v>-5057.64554692</v>
      </c>
      <c r="BK154" s="2"/>
      <c r="BP154" s="26"/>
    </row>
    <row r="155" spans="1:68">
      <c r="A155">
        <v>56</v>
      </c>
      <c r="B155" t="s">
        <v>260</v>
      </c>
      <c r="C155" s="2">
        <v>44761.605370370373</v>
      </c>
      <c r="D155">
        <v>131</v>
      </c>
      <c r="E155" t="s">
        <v>76</v>
      </c>
      <c r="F155">
        <v>0</v>
      </c>
      <c r="G155">
        <v>6.016</v>
      </c>
      <c r="H155" s="26">
        <v>52642</v>
      </c>
      <c r="I155">
        <v>0.10100000000000001</v>
      </c>
      <c r="J155" t="s">
        <v>77</v>
      </c>
      <c r="K155" t="s">
        <v>77</v>
      </c>
      <c r="L155" t="s">
        <v>77</v>
      </c>
      <c r="M155" t="s">
        <v>77</v>
      </c>
      <c r="O155">
        <v>56</v>
      </c>
      <c r="P155" t="s">
        <v>260</v>
      </c>
      <c r="Q155" s="2">
        <v>44761.605370370373</v>
      </c>
      <c r="R155">
        <v>131</v>
      </c>
      <c r="S155" t="s">
        <v>76</v>
      </c>
      <c r="T155">
        <v>0</v>
      </c>
      <c r="U155" t="s">
        <v>77</v>
      </c>
      <c r="V155" t="s">
        <v>77</v>
      </c>
      <c r="W155" t="s">
        <v>77</v>
      </c>
      <c r="X155" t="s">
        <v>77</v>
      </c>
      <c r="Y155" t="s">
        <v>77</v>
      </c>
      <c r="Z155" t="s">
        <v>77</v>
      </c>
      <c r="AA155" t="s">
        <v>77</v>
      </c>
      <c r="AC155">
        <v>56</v>
      </c>
      <c r="AD155" t="s">
        <v>260</v>
      </c>
      <c r="AE155" s="2">
        <v>44761.605370370373</v>
      </c>
      <c r="AF155">
        <v>131</v>
      </c>
      <c r="AG155" t="s">
        <v>76</v>
      </c>
      <c r="AH155">
        <v>0</v>
      </c>
      <c r="AI155">
        <v>12.2</v>
      </c>
      <c r="AJ155" s="26">
        <v>1511</v>
      </c>
      <c r="AK155">
        <v>0.24299999999999999</v>
      </c>
      <c r="AL155" t="s">
        <v>77</v>
      </c>
      <c r="AM155" t="s">
        <v>77</v>
      </c>
      <c r="AN155" t="s">
        <v>77</v>
      </c>
      <c r="AO155" t="s">
        <v>77</v>
      </c>
      <c r="AQ155">
        <v>1</v>
      </c>
      <c r="AS155">
        <v>90</v>
      </c>
      <c r="AT155" s="46">
        <f t="shared" si="16"/>
        <v>120.91022514959144</v>
      </c>
      <c r="AU155" s="47">
        <f t="shared" si="17"/>
        <v>208.56543475207997</v>
      </c>
      <c r="AW155" s="27">
        <f t="shared" si="18"/>
        <v>163.55688475014321</v>
      </c>
      <c r="AX155" s="28">
        <f t="shared" si="19"/>
        <v>314.82608849483</v>
      </c>
      <c r="AZ155" s="33">
        <f t="shared" si="20"/>
        <v>137.96553431817239</v>
      </c>
      <c r="BA155" s="34">
        <f t="shared" si="21"/>
        <v>285.00807645254002</v>
      </c>
      <c r="BC155" s="46">
        <f t="shared" si="22"/>
        <v>120.91022514959144</v>
      </c>
      <c r="BD155" s="47">
        <f t="shared" si="23"/>
        <v>208.56543475207997</v>
      </c>
      <c r="BF155" s="48">
        <f t="shared" si="24"/>
        <v>113.5642858928</v>
      </c>
      <c r="BG155" s="49">
        <f t="shared" si="25"/>
        <v>138.63724988000001</v>
      </c>
      <c r="BK155" s="2"/>
      <c r="BP155" s="26"/>
    </row>
    <row r="156" spans="1:68">
      <c r="A156">
        <v>57</v>
      </c>
      <c r="B156" t="s">
        <v>261</v>
      </c>
      <c r="C156" s="2">
        <v>44761.62667824074</v>
      </c>
      <c r="D156">
        <v>253</v>
      </c>
      <c r="E156" t="s">
        <v>76</v>
      </c>
      <c r="F156">
        <v>0</v>
      </c>
      <c r="G156">
        <v>6.016</v>
      </c>
      <c r="H156" s="26">
        <v>131737</v>
      </c>
      <c r="I156">
        <v>0.26100000000000001</v>
      </c>
      <c r="J156" t="s">
        <v>77</v>
      </c>
      <c r="K156" t="s">
        <v>77</v>
      </c>
      <c r="L156" t="s">
        <v>77</v>
      </c>
      <c r="M156" t="s">
        <v>77</v>
      </c>
      <c r="O156">
        <v>57</v>
      </c>
      <c r="P156" t="s">
        <v>261</v>
      </c>
      <c r="Q156" s="2">
        <v>44761.62667824074</v>
      </c>
      <c r="R156">
        <v>253</v>
      </c>
      <c r="S156" t="s">
        <v>76</v>
      </c>
      <c r="T156">
        <v>0</v>
      </c>
      <c r="U156">
        <v>5.9619999999999997</v>
      </c>
      <c r="V156" s="26">
        <v>1798</v>
      </c>
      <c r="W156">
        <v>0.59099999999999997</v>
      </c>
      <c r="X156" t="s">
        <v>77</v>
      </c>
      <c r="Y156" t="s">
        <v>77</v>
      </c>
      <c r="Z156" t="s">
        <v>77</v>
      </c>
      <c r="AA156" t="s">
        <v>77</v>
      </c>
      <c r="AC156">
        <v>57</v>
      </c>
      <c r="AD156" t="s">
        <v>261</v>
      </c>
      <c r="AE156" s="2">
        <v>44761.62667824074</v>
      </c>
      <c r="AF156">
        <v>253</v>
      </c>
      <c r="AG156" t="s">
        <v>76</v>
      </c>
      <c r="AH156">
        <v>0</v>
      </c>
      <c r="AI156">
        <v>12.183</v>
      </c>
      <c r="AJ156" s="26">
        <v>8431</v>
      </c>
      <c r="AK156">
        <v>1.714</v>
      </c>
      <c r="AL156" t="s">
        <v>77</v>
      </c>
      <c r="AM156" t="s">
        <v>77</v>
      </c>
      <c r="AN156" t="s">
        <v>77</v>
      </c>
      <c r="AO156" t="s">
        <v>77</v>
      </c>
      <c r="AQ156">
        <v>1</v>
      </c>
      <c r="AS156">
        <v>91</v>
      </c>
      <c r="AT156" s="46">
        <f t="shared" si="16"/>
        <v>305.45073352240871</v>
      </c>
      <c r="AU156" s="47">
        <f t="shared" si="17"/>
        <v>1637.17369345928</v>
      </c>
      <c r="AW156" s="27">
        <f t="shared" si="18"/>
        <v>400.09126214266223</v>
      </c>
      <c r="AX156" s="28">
        <f t="shared" si="19"/>
        <v>1593.4755978620301</v>
      </c>
      <c r="AZ156" s="33">
        <f t="shared" si="20"/>
        <v>344.61771936626792</v>
      </c>
      <c r="BA156" s="34">
        <f t="shared" si="21"/>
        <v>1606.99341056614</v>
      </c>
      <c r="BC156" s="46">
        <f t="shared" si="22"/>
        <v>305.45073352240871</v>
      </c>
      <c r="BD156" s="47">
        <f t="shared" si="23"/>
        <v>1637.17369345928</v>
      </c>
      <c r="BF156" s="48">
        <f t="shared" si="24"/>
        <v>291.88044979999995</v>
      </c>
      <c r="BG156" s="49">
        <f t="shared" si="25"/>
        <v>773.46254908000003</v>
      </c>
      <c r="BK156" s="2"/>
      <c r="BP156" s="26"/>
    </row>
    <row r="157" spans="1:68">
      <c r="A157">
        <v>58</v>
      </c>
      <c r="B157" t="s">
        <v>262</v>
      </c>
      <c r="C157" s="2">
        <v>44761.669212962966</v>
      </c>
      <c r="D157">
        <v>267</v>
      </c>
      <c r="E157" t="s">
        <v>76</v>
      </c>
      <c r="F157">
        <v>0</v>
      </c>
      <c r="G157">
        <v>6.016</v>
      </c>
      <c r="H157" s="26">
        <v>250489</v>
      </c>
      <c r="I157">
        <v>0.501</v>
      </c>
      <c r="J157" t="s">
        <v>77</v>
      </c>
      <c r="K157" t="s">
        <v>77</v>
      </c>
      <c r="L157" t="s">
        <v>77</v>
      </c>
      <c r="M157" t="s">
        <v>77</v>
      </c>
      <c r="O157">
        <v>58</v>
      </c>
      <c r="P157" t="s">
        <v>262</v>
      </c>
      <c r="Q157" s="2">
        <v>44761.669212962966</v>
      </c>
      <c r="R157">
        <v>267</v>
      </c>
      <c r="S157" t="s">
        <v>76</v>
      </c>
      <c r="T157">
        <v>0</v>
      </c>
      <c r="U157">
        <v>5.976</v>
      </c>
      <c r="V157" s="26">
        <v>2051</v>
      </c>
      <c r="W157">
        <v>0.65300000000000002</v>
      </c>
      <c r="X157" t="s">
        <v>77</v>
      </c>
      <c r="Y157" t="s">
        <v>77</v>
      </c>
      <c r="Z157" t="s">
        <v>77</v>
      </c>
      <c r="AA157" t="s">
        <v>77</v>
      </c>
      <c r="AC157">
        <v>58</v>
      </c>
      <c r="AD157" t="s">
        <v>262</v>
      </c>
      <c r="AE157" s="2">
        <v>44761.669212962966</v>
      </c>
      <c r="AF157">
        <v>267</v>
      </c>
      <c r="AG157" t="s">
        <v>76</v>
      </c>
      <c r="AH157">
        <v>0</v>
      </c>
      <c r="AI157">
        <v>12.113</v>
      </c>
      <c r="AJ157" s="26">
        <v>76329</v>
      </c>
      <c r="AK157">
        <v>15.878</v>
      </c>
      <c r="AL157" t="s">
        <v>77</v>
      </c>
      <c r="AM157" t="s">
        <v>77</v>
      </c>
      <c r="AN157" t="s">
        <v>77</v>
      </c>
      <c r="AO157" t="s">
        <v>77</v>
      </c>
      <c r="AQ157">
        <v>1</v>
      </c>
      <c r="AS157">
        <v>92</v>
      </c>
      <c r="AT157" s="46">
        <f t="shared" si="16"/>
        <v>580.62471071119455</v>
      </c>
      <c r="AU157" s="47">
        <f t="shared" si="17"/>
        <v>15524.821813529679</v>
      </c>
      <c r="AW157" s="27">
        <f t="shared" si="18"/>
        <v>736.04389292943983</v>
      </c>
      <c r="AX157" s="28">
        <f t="shared" si="19"/>
        <v>13820.521283552431</v>
      </c>
      <c r="AZ157" s="33">
        <f t="shared" si="20"/>
        <v>652.04157604027114</v>
      </c>
      <c r="BA157" s="34">
        <f t="shared" si="21"/>
        <v>14495.514149921341</v>
      </c>
      <c r="BC157" s="46">
        <f t="shared" si="22"/>
        <v>580.62471071119455</v>
      </c>
      <c r="BD157" s="47">
        <f t="shared" si="23"/>
        <v>15524.821813529679</v>
      </c>
      <c r="BF157" s="48">
        <f t="shared" si="24"/>
        <v>315.76758395000002</v>
      </c>
      <c r="BG157" s="49">
        <f t="shared" si="25"/>
        <v>-1735.3142325199995</v>
      </c>
      <c r="BK157" s="2"/>
      <c r="BP157" s="26"/>
    </row>
    <row r="158" spans="1:68">
      <c r="A158">
        <v>59</v>
      </c>
      <c r="B158" t="s">
        <v>263</v>
      </c>
      <c r="C158" s="2">
        <v>44761.690497685187</v>
      </c>
      <c r="D158">
        <v>305</v>
      </c>
      <c r="E158" t="s">
        <v>76</v>
      </c>
      <c r="F158">
        <v>0</v>
      </c>
      <c r="G158">
        <v>6.016</v>
      </c>
      <c r="H158" s="26">
        <v>80100</v>
      </c>
      <c r="I158">
        <v>0.157</v>
      </c>
      <c r="J158" t="s">
        <v>77</v>
      </c>
      <c r="K158" t="s">
        <v>77</v>
      </c>
      <c r="L158" t="s">
        <v>77</v>
      </c>
      <c r="M158" t="s">
        <v>77</v>
      </c>
      <c r="O158">
        <v>59</v>
      </c>
      <c r="P158" t="s">
        <v>263</v>
      </c>
      <c r="Q158" s="2">
        <v>44761.690497685187</v>
      </c>
      <c r="R158">
        <v>305</v>
      </c>
      <c r="S158" t="s">
        <v>76</v>
      </c>
      <c r="T158">
        <v>0</v>
      </c>
      <c r="U158" t="s">
        <v>77</v>
      </c>
      <c r="V158" s="26" t="s">
        <v>77</v>
      </c>
      <c r="W158" t="s">
        <v>77</v>
      </c>
      <c r="X158" t="s">
        <v>77</v>
      </c>
      <c r="Y158" t="s">
        <v>77</v>
      </c>
      <c r="Z158" t="s">
        <v>77</v>
      </c>
      <c r="AA158" t="s">
        <v>77</v>
      </c>
      <c r="AC158">
        <v>59</v>
      </c>
      <c r="AD158" t="s">
        <v>263</v>
      </c>
      <c r="AE158" s="2">
        <v>44761.690497685187</v>
      </c>
      <c r="AF158">
        <v>305</v>
      </c>
      <c r="AG158" t="s">
        <v>76</v>
      </c>
      <c r="AH158">
        <v>0</v>
      </c>
      <c r="AI158">
        <v>12.198</v>
      </c>
      <c r="AJ158" s="26">
        <v>2029</v>
      </c>
      <c r="AK158">
        <v>0.35399999999999998</v>
      </c>
      <c r="AL158" t="s">
        <v>77</v>
      </c>
      <c r="AM158" t="s">
        <v>77</v>
      </c>
      <c r="AN158" t="s">
        <v>77</v>
      </c>
      <c r="AO158" t="s">
        <v>77</v>
      </c>
      <c r="AQ158">
        <v>1</v>
      </c>
      <c r="AS158">
        <v>93</v>
      </c>
      <c r="AT158" s="46">
        <f t="shared" si="16"/>
        <v>185.08805455459998</v>
      </c>
      <c r="AU158" s="47">
        <f t="shared" si="17"/>
        <v>315.58923821768002</v>
      </c>
      <c r="AW158" s="27">
        <f t="shared" si="18"/>
        <v>246.82755263800001</v>
      </c>
      <c r="AX158" s="28">
        <f t="shared" si="19"/>
        <v>410.74818589042997</v>
      </c>
      <c r="AZ158" s="33">
        <f t="shared" si="20"/>
        <v>209.876704391</v>
      </c>
      <c r="BA158" s="34">
        <f t="shared" si="21"/>
        <v>384.01986016534005</v>
      </c>
      <c r="BC158" s="46">
        <f t="shared" si="22"/>
        <v>185.08805455459998</v>
      </c>
      <c r="BD158" s="47">
        <f t="shared" si="23"/>
        <v>315.58923821768002</v>
      </c>
      <c r="BF158" s="48">
        <f t="shared" si="24"/>
        <v>208.35969199999997</v>
      </c>
      <c r="BG158" s="49">
        <f t="shared" si="25"/>
        <v>191.86133547999998</v>
      </c>
      <c r="BK158" s="2"/>
      <c r="BP158" s="26"/>
    </row>
    <row r="159" spans="1:68">
      <c r="A159">
        <v>60</v>
      </c>
      <c r="B159" t="s">
        <v>264</v>
      </c>
      <c r="C159" s="2">
        <v>44761.733055555553</v>
      </c>
      <c r="D159">
        <v>327</v>
      </c>
      <c r="E159" t="s">
        <v>76</v>
      </c>
      <c r="F159">
        <v>0</v>
      </c>
      <c r="G159">
        <v>6.0170000000000003</v>
      </c>
      <c r="H159" s="26">
        <v>7276</v>
      </c>
      <c r="I159">
        <v>0.01</v>
      </c>
      <c r="J159" t="s">
        <v>77</v>
      </c>
      <c r="K159" t="s">
        <v>77</v>
      </c>
      <c r="L159" t="s">
        <v>77</v>
      </c>
      <c r="M159" t="s">
        <v>77</v>
      </c>
      <c r="O159">
        <v>60</v>
      </c>
      <c r="P159" t="s">
        <v>264</v>
      </c>
      <c r="Q159" s="2">
        <v>44761.733055555553</v>
      </c>
      <c r="R159">
        <v>327</v>
      </c>
      <c r="S159" t="s">
        <v>76</v>
      </c>
      <c r="T159">
        <v>0</v>
      </c>
      <c r="U159" t="s">
        <v>77</v>
      </c>
      <c r="V159" s="26" t="s">
        <v>77</v>
      </c>
      <c r="W159" t="s">
        <v>77</v>
      </c>
      <c r="X159" t="s">
        <v>77</v>
      </c>
      <c r="Y159" t="s">
        <v>77</v>
      </c>
      <c r="Z159" t="s">
        <v>77</v>
      </c>
      <c r="AA159" t="s">
        <v>77</v>
      </c>
      <c r="AC159">
        <v>60</v>
      </c>
      <c r="AD159" t="s">
        <v>264</v>
      </c>
      <c r="AE159" s="2">
        <v>44761.733055555553</v>
      </c>
      <c r="AF159">
        <v>327</v>
      </c>
      <c r="AG159" t="s">
        <v>76</v>
      </c>
      <c r="AH159">
        <v>0</v>
      </c>
      <c r="AI159">
        <v>12.076000000000001</v>
      </c>
      <c r="AJ159" s="26">
        <v>106720</v>
      </c>
      <c r="AK159">
        <v>22.065999999999999</v>
      </c>
      <c r="AL159" t="s">
        <v>77</v>
      </c>
      <c r="AM159" t="s">
        <v>77</v>
      </c>
      <c r="AN159" t="s">
        <v>77</v>
      </c>
      <c r="AO159" t="s">
        <v>77</v>
      </c>
      <c r="AQ159">
        <v>1</v>
      </c>
      <c r="AS159">
        <v>94</v>
      </c>
      <c r="AT159" s="46">
        <f t="shared" si="16"/>
        <v>11.9619399728</v>
      </c>
      <c r="AU159" s="47">
        <f t="shared" si="17"/>
        <v>21664.672677631999</v>
      </c>
      <c r="AW159" s="27">
        <f t="shared" si="18"/>
        <v>16.435558739999998</v>
      </c>
      <c r="AX159" s="28">
        <f t="shared" si="19"/>
        <v>19105.820527232005</v>
      </c>
      <c r="AZ159" s="33">
        <f t="shared" si="20"/>
        <v>18.033264800799998</v>
      </c>
      <c r="BA159" s="34">
        <f t="shared" si="21"/>
        <v>20215.818284416</v>
      </c>
      <c r="BC159" s="46">
        <f t="shared" si="22"/>
        <v>11.9619399728</v>
      </c>
      <c r="BD159" s="47">
        <f t="shared" si="23"/>
        <v>21664.672677631999</v>
      </c>
      <c r="BF159" s="48">
        <f t="shared" si="24"/>
        <v>7.1604378751999986</v>
      </c>
      <c r="BG159" s="49">
        <f t="shared" si="25"/>
        <v>-7996.0510880000011</v>
      </c>
      <c r="BK159" s="2"/>
      <c r="BP159" s="26"/>
    </row>
    <row r="160" spans="1:68">
      <c r="A160">
        <v>61</v>
      </c>
      <c r="B160" t="s">
        <v>265</v>
      </c>
      <c r="C160" s="2">
        <v>44761.754351851851</v>
      </c>
      <c r="D160">
        <v>375</v>
      </c>
      <c r="E160" t="s">
        <v>76</v>
      </c>
      <c r="F160">
        <v>0</v>
      </c>
      <c r="G160">
        <v>6.0149999999999997</v>
      </c>
      <c r="H160" s="26">
        <v>290724</v>
      </c>
      <c r="I160">
        <v>0.58199999999999996</v>
      </c>
      <c r="J160" t="s">
        <v>77</v>
      </c>
      <c r="K160" t="s">
        <v>77</v>
      </c>
      <c r="L160" t="s">
        <v>77</v>
      </c>
      <c r="M160" t="s">
        <v>77</v>
      </c>
      <c r="O160">
        <v>61</v>
      </c>
      <c r="P160" t="s">
        <v>265</v>
      </c>
      <c r="Q160" s="2">
        <v>44761.754351851851</v>
      </c>
      <c r="R160">
        <v>375</v>
      </c>
      <c r="S160" t="s">
        <v>76</v>
      </c>
      <c r="T160">
        <v>0</v>
      </c>
      <c r="U160">
        <v>5.9610000000000003</v>
      </c>
      <c r="V160" s="26">
        <v>2419</v>
      </c>
      <c r="W160">
        <v>0.74399999999999999</v>
      </c>
      <c r="X160" t="s">
        <v>77</v>
      </c>
      <c r="Y160" t="s">
        <v>77</v>
      </c>
      <c r="Z160" t="s">
        <v>77</v>
      </c>
      <c r="AA160" t="s">
        <v>77</v>
      </c>
      <c r="AC160">
        <v>61</v>
      </c>
      <c r="AD160" t="s">
        <v>265</v>
      </c>
      <c r="AE160" s="2">
        <v>44761.754351851851</v>
      </c>
      <c r="AF160">
        <v>375</v>
      </c>
      <c r="AG160" t="s">
        <v>76</v>
      </c>
      <c r="AH160">
        <v>0</v>
      </c>
      <c r="AI160">
        <v>12.113</v>
      </c>
      <c r="AJ160" s="26">
        <v>75096</v>
      </c>
      <c r="AK160">
        <v>15.625</v>
      </c>
      <c r="AL160" t="s">
        <v>77</v>
      </c>
      <c r="AM160" t="s">
        <v>77</v>
      </c>
      <c r="AN160" t="s">
        <v>77</v>
      </c>
      <c r="AO160" t="s">
        <v>77</v>
      </c>
      <c r="AQ160">
        <v>1</v>
      </c>
      <c r="AS160">
        <v>95</v>
      </c>
      <c r="AT160" s="46">
        <f t="shared" si="16"/>
        <v>673.34267542606483</v>
      </c>
      <c r="AU160" s="47">
        <f t="shared" si="17"/>
        <v>15274.725476807678</v>
      </c>
      <c r="AW160" s="27">
        <f t="shared" si="18"/>
        <v>844.64869746354873</v>
      </c>
      <c r="AX160" s="28">
        <f t="shared" si="19"/>
        <v>13603.642683511682</v>
      </c>
      <c r="AZ160" s="33">
        <f t="shared" si="20"/>
        <v>755.42811829912159</v>
      </c>
      <c r="BA160" s="34">
        <f t="shared" si="21"/>
        <v>14262.80040614784</v>
      </c>
      <c r="BC160" s="46">
        <f t="shared" si="22"/>
        <v>673.34267542606483</v>
      </c>
      <c r="BD160" s="47">
        <f t="shared" si="23"/>
        <v>15274.725476807678</v>
      </c>
      <c r="BF160" s="48">
        <f t="shared" si="24"/>
        <v>351.18666395000002</v>
      </c>
      <c r="BG160" s="49">
        <f t="shared" si="25"/>
        <v>-1548.3754035199997</v>
      </c>
      <c r="BK160" s="2"/>
      <c r="BP160" s="26"/>
    </row>
    <row r="161" spans="1:68">
      <c r="A161">
        <v>62</v>
      </c>
      <c r="B161" t="s">
        <v>266</v>
      </c>
      <c r="C161" s="2">
        <v>44761.775613425925</v>
      </c>
      <c r="D161">
        <v>332</v>
      </c>
      <c r="E161" t="s">
        <v>76</v>
      </c>
      <c r="F161">
        <v>0</v>
      </c>
      <c r="G161">
        <v>6.056</v>
      </c>
      <c r="H161" s="26">
        <v>1999</v>
      </c>
      <c r="I161">
        <v>-1E-3</v>
      </c>
      <c r="J161" t="s">
        <v>77</v>
      </c>
      <c r="K161" t="s">
        <v>77</v>
      </c>
      <c r="L161" t="s">
        <v>77</v>
      </c>
      <c r="M161" t="s">
        <v>77</v>
      </c>
      <c r="O161">
        <v>62</v>
      </c>
      <c r="P161" t="s">
        <v>266</v>
      </c>
      <c r="Q161" s="2">
        <v>44761.775613425925</v>
      </c>
      <c r="R161">
        <v>332</v>
      </c>
      <c r="S161" t="s">
        <v>76</v>
      </c>
      <c r="T161">
        <v>0</v>
      </c>
      <c r="U161" t="s">
        <v>77</v>
      </c>
      <c r="V161" s="26" t="s">
        <v>77</v>
      </c>
      <c r="W161" t="s">
        <v>77</v>
      </c>
      <c r="X161" t="s">
        <v>77</v>
      </c>
      <c r="Y161" t="s">
        <v>77</v>
      </c>
      <c r="Z161" t="s">
        <v>77</v>
      </c>
      <c r="AA161" t="s">
        <v>77</v>
      </c>
      <c r="AC161">
        <v>62</v>
      </c>
      <c r="AD161" t="s">
        <v>266</v>
      </c>
      <c r="AE161" s="2">
        <v>44761.775613425925</v>
      </c>
      <c r="AF161">
        <v>332</v>
      </c>
      <c r="AG161" t="s">
        <v>76</v>
      </c>
      <c r="AH161">
        <v>0</v>
      </c>
      <c r="AI161">
        <v>12.077999999999999</v>
      </c>
      <c r="AJ161" s="26">
        <v>107709</v>
      </c>
      <c r="AK161">
        <v>22.265999999999998</v>
      </c>
      <c r="AL161" t="s">
        <v>77</v>
      </c>
      <c r="AM161" t="s">
        <v>77</v>
      </c>
      <c r="AN161" t="s">
        <v>77</v>
      </c>
      <c r="AO161" t="s">
        <v>77</v>
      </c>
      <c r="AQ161">
        <v>1</v>
      </c>
      <c r="AS161">
        <v>96</v>
      </c>
      <c r="AT161" s="46">
        <f t="shared" si="16"/>
        <v>0.44458404529999984</v>
      </c>
      <c r="AU161" s="47">
        <f t="shared" si="17"/>
        <v>21863.686944060879</v>
      </c>
      <c r="AW161" s="27">
        <f t="shared" si="18"/>
        <v>1.1212100212499987</v>
      </c>
      <c r="AX161" s="28">
        <f t="shared" si="19"/>
        <v>19275.869475693635</v>
      </c>
      <c r="AZ161" s="33">
        <f t="shared" si="20"/>
        <v>0.69560874205000012</v>
      </c>
      <c r="BA161" s="34">
        <f t="shared" si="21"/>
        <v>20401.46682164694</v>
      </c>
      <c r="BC161" s="46">
        <f t="shared" si="22"/>
        <v>0.44458404529999984</v>
      </c>
      <c r="BD161" s="47">
        <f t="shared" si="23"/>
        <v>21863.686944060879</v>
      </c>
      <c r="BF161" s="48">
        <f t="shared" si="24"/>
        <v>-1.1544254848</v>
      </c>
      <c r="BG161" s="49">
        <f t="shared" si="25"/>
        <v>-8253.171189319999</v>
      </c>
      <c r="BK161" s="2"/>
      <c r="BP161" s="26"/>
    </row>
    <row r="162" spans="1:68">
      <c r="A162">
        <v>63</v>
      </c>
      <c r="B162" t="s">
        <v>267</v>
      </c>
      <c r="C162" s="2">
        <v>44761.796875</v>
      </c>
      <c r="D162">
        <v>394</v>
      </c>
      <c r="E162" t="s">
        <v>76</v>
      </c>
      <c r="F162">
        <v>0</v>
      </c>
      <c r="G162">
        <v>5.9619999999999997</v>
      </c>
      <c r="H162" s="26">
        <v>20452825</v>
      </c>
      <c r="I162">
        <v>42.686</v>
      </c>
      <c r="J162" t="s">
        <v>77</v>
      </c>
      <c r="K162" t="s">
        <v>77</v>
      </c>
      <c r="L162" t="s">
        <v>77</v>
      </c>
      <c r="M162" t="s">
        <v>77</v>
      </c>
      <c r="O162">
        <v>63</v>
      </c>
      <c r="P162" t="s">
        <v>267</v>
      </c>
      <c r="Q162" s="2">
        <v>44761.796875</v>
      </c>
      <c r="R162">
        <v>394</v>
      </c>
      <c r="S162" t="s">
        <v>76</v>
      </c>
      <c r="T162">
        <v>0</v>
      </c>
      <c r="U162">
        <v>5.9180000000000001</v>
      </c>
      <c r="V162" s="26">
        <v>167638</v>
      </c>
      <c r="W162">
        <v>40.612000000000002</v>
      </c>
      <c r="X162" t="s">
        <v>77</v>
      </c>
      <c r="Y162" t="s">
        <v>77</v>
      </c>
      <c r="Z162" t="s">
        <v>77</v>
      </c>
      <c r="AA162" t="s">
        <v>77</v>
      </c>
      <c r="AC162">
        <v>63</v>
      </c>
      <c r="AD162" t="s">
        <v>267</v>
      </c>
      <c r="AE162" s="2">
        <v>44761.796875</v>
      </c>
      <c r="AF162">
        <v>394</v>
      </c>
      <c r="AG162" t="s">
        <v>76</v>
      </c>
      <c r="AH162">
        <v>0</v>
      </c>
      <c r="AI162">
        <v>12.116</v>
      </c>
      <c r="AJ162" s="26">
        <v>71865</v>
      </c>
      <c r="AK162">
        <v>14.961</v>
      </c>
      <c r="AL162" t="s">
        <v>77</v>
      </c>
      <c r="AM162" t="s">
        <v>77</v>
      </c>
      <c r="AN162" t="s">
        <v>77</v>
      </c>
      <c r="AO162" t="s">
        <v>77</v>
      </c>
      <c r="AQ162">
        <v>1</v>
      </c>
      <c r="AS162">
        <v>97</v>
      </c>
      <c r="AT162" s="46">
        <f t="shared" si="16"/>
        <v>41105.523368527276</v>
      </c>
      <c r="AU162" s="47">
        <f t="shared" si="17"/>
        <v>14618.995463697998</v>
      </c>
      <c r="AW162" s="27">
        <f t="shared" si="18"/>
        <v>32486.272909359541</v>
      </c>
      <c r="AX162" s="28">
        <f t="shared" si="19"/>
        <v>13034.42042481675</v>
      </c>
      <c r="AZ162" s="33">
        <f t="shared" si="20"/>
        <v>42704.46604418692</v>
      </c>
      <c r="BA162" s="34">
        <f t="shared" si="21"/>
        <v>13652.753958061499</v>
      </c>
      <c r="BC162" s="46">
        <f t="shared" si="22"/>
        <v>41105.523368527276</v>
      </c>
      <c r="BD162" s="47">
        <f t="shared" si="23"/>
        <v>14618.995463697998</v>
      </c>
      <c r="BF162" s="48">
        <f t="shared" si="24"/>
        <v>96959.552097799999</v>
      </c>
      <c r="BG162" s="49">
        <f t="shared" si="25"/>
        <v>-1083.3216769999997</v>
      </c>
      <c r="BK162" s="2"/>
      <c r="BP162" s="26"/>
    </row>
    <row r="163" spans="1:68">
      <c r="A163">
        <v>64</v>
      </c>
      <c r="B163" t="s">
        <v>268</v>
      </c>
      <c r="C163" s="2">
        <v>44761.818159722221</v>
      </c>
      <c r="D163">
        <v>346</v>
      </c>
      <c r="E163" t="s">
        <v>76</v>
      </c>
      <c r="F163">
        <v>0</v>
      </c>
      <c r="G163">
        <v>6.0229999999999997</v>
      </c>
      <c r="H163" s="26">
        <v>15594</v>
      </c>
      <c r="I163">
        <v>2.7E-2</v>
      </c>
      <c r="J163" t="s">
        <v>77</v>
      </c>
      <c r="K163" t="s">
        <v>77</v>
      </c>
      <c r="L163" t="s">
        <v>77</v>
      </c>
      <c r="M163" t="s">
        <v>77</v>
      </c>
      <c r="O163">
        <v>64</v>
      </c>
      <c r="P163" t="s">
        <v>268</v>
      </c>
      <c r="Q163" s="2">
        <v>44761.818159722221</v>
      </c>
      <c r="R163">
        <v>346</v>
      </c>
      <c r="S163" t="s">
        <v>76</v>
      </c>
      <c r="T163">
        <v>0</v>
      </c>
      <c r="U163" t="s">
        <v>77</v>
      </c>
      <c r="V163" s="26" t="s">
        <v>77</v>
      </c>
      <c r="W163" t="s">
        <v>77</v>
      </c>
      <c r="X163" t="s">
        <v>77</v>
      </c>
      <c r="Y163" t="s">
        <v>77</v>
      </c>
      <c r="Z163" t="s">
        <v>77</v>
      </c>
      <c r="AA163" t="s">
        <v>77</v>
      </c>
      <c r="AC163">
        <v>64</v>
      </c>
      <c r="AD163" t="s">
        <v>268</v>
      </c>
      <c r="AE163" s="2">
        <v>44761.818159722221</v>
      </c>
      <c r="AF163">
        <v>346</v>
      </c>
      <c r="AG163" t="s">
        <v>76</v>
      </c>
      <c r="AH163">
        <v>0</v>
      </c>
      <c r="AI163">
        <v>12.093999999999999</v>
      </c>
      <c r="AJ163" s="26">
        <v>99310</v>
      </c>
      <c r="AK163">
        <v>20.565999999999999</v>
      </c>
      <c r="AL163" t="s">
        <v>77</v>
      </c>
      <c r="AM163" t="s">
        <v>77</v>
      </c>
      <c r="AN163" t="s">
        <v>77</v>
      </c>
      <c r="AO163" t="s">
        <v>77</v>
      </c>
      <c r="AQ163">
        <v>1</v>
      </c>
      <c r="AS163">
        <v>98</v>
      </c>
      <c r="AT163" s="46">
        <f t="shared" si="16"/>
        <v>34.125126859788558</v>
      </c>
      <c r="AU163" s="47">
        <f t="shared" si="17"/>
        <v>20171.986609928001</v>
      </c>
      <c r="AW163" s="27">
        <f t="shared" si="18"/>
        <v>49.252476331256801</v>
      </c>
      <c r="AX163" s="28">
        <f t="shared" si="19"/>
        <v>17827.836375203002</v>
      </c>
      <c r="AZ163" s="33">
        <f t="shared" si="20"/>
        <v>40.649690404127604</v>
      </c>
      <c r="BA163" s="34">
        <f t="shared" si="21"/>
        <v>18823.850138614001</v>
      </c>
      <c r="BC163" s="46">
        <f t="shared" si="22"/>
        <v>34.125126859788558</v>
      </c>
      <c r="BD163" s="47">
        <f t="shared" si="23"/>
        <v>20171.986609928001</v>
      </c>
      <c r="BF163" s="48">
        <f t="shared" si="24"/>
        <v>21.985808907199996</v>
      </c>
      <c r="BG163" s="49">
        <f t="shared" si="25"/>
        <v>-6176.6471119999978</v>
      </c>
      <c r="BK163" s="2"/>
      <c r="BP163" s="26"/>
    </row>
    <row r="164" spans="1:68">
      <c r="A164">
        <v>65</v>
      </c>
      <c r="B164" t="s">
        <v>269</v>
      </c>
      <c r="C164" s="2">
        <v>44761.839432870373</v>
      </c>
      <c r="D164">
        <v>278</v>
      </c>
      <c r="E164" t="s">
        <v>76</v>
      </c>
      <c r="F164">
        <v>0</v>
      </c>
      <c r="G164">
        <v>6.0209999999999999</v>
      </c>
      <c r="H164" s="26">
        <v>62468</v>
      </c>
      <c r="I164">
        <v>0.121</v>
      </c>
      <c r="J164" t="s">
        <v>77</v>
      </c>
      <c r="K164" t="s">
        <v>77</v>
      </c>
      <c r="L164" t="s">
        <v>77</v>
      </c>
      <c r="M164" t="s">
        <v>77</v>
      </c>
      <c r="O164">
        <v>65</v>
      </c>
      <c r="P164" t="s">
        <v>269</v>
      </c>
      <c r="Q164" s="2">
        <v>44761.839432870373</v>
      </c>
      <c r="R164">
        <v>278</v>
      </c>
      <c r="S164" t="s">
        <v>76</v>
      </c>
      <c r="T164">
        <v>0</v>
      </c>
      <c r="U164" t="s">
        <v>77</v>
      </c>
      <c r="V164" s="26" t="s">
        <v>77</v>
      </c>
      <c r="W164" t="s">
        <v>77</v>
      </c>
      <c r="X164" t="s">
        <v>77</v>
      </c>
      <c r="Y164" t="s">
        <v>77</v>
      </c>
      <c r="Z164" t="s">
        <v>77</v>
      </c>
      <c r="AA164" t="s">
        <v>77</v>
      </c>
      <c r="AC164">
        <v>65</v>
      </c>
      <c r="AD164" t="s">
        <v>269</v>
      </c>
      <c r="AE164" s="2">
        <v>44761.839432870373</v>
      </c>
      <c r="AF164">
        <v>278</v>
      </c>
      <c r="AG164" t="s">
        <v>76</v>
      </c>
      <c r="AH164">
        <v>0</v>
      </c>
      <c r="AI164">
        <v>12.193</v>
      </c>
      <c r="AJ164" s="26">
        <v>9017</v>
      </c>
      <c r="AK164">
        <v>1.839</v>
      </c>
      <c r="AL164" t="s">
        <v>77</v>
      </c>
      <c r="AM164" t="s">
        <v>77</v>
      </c>
      <c r="AN164" t="s">
        <v>77</v>
      </c>
      <c r="AO164" t="s">
        <v>77</v>
      </c>
      <c r="AQ164">
        <v>1</v>
      </c>
      <c r="AS164">
        <v>99</v>
      </c>
      <c r="AT164" s="46">
        <f t="shared" si="16"/>
        <v>143.89057670252703</v>
      </c>
      <c r="AU164" s="47">
        <f t="shared" si="17"/>
        <v>1758.0389635047197</v>
      </c>
      <c r="AW164" s="27">
        <f t="shared" si="18"/>
        <v>193.49717071421122</v>
      </c>
      <c r="AX164" s="28">
        <f t="shared" si="19"/>
        <v>1701.47820423947</v>
      </c>
      <c r="AZ164" s="33">
        <f t="shared" si="20"/>
        <v>163.72029785119841</v>
      </c>
      <c r="BA164" s="34">
        <f t="shared" si="21"/>
        <v>1718.8703597408601</v>
      </c>
      <c r="BC164" s="46">
        <f t="shared" si="22"/>
        <v>143.89057670252703</v>
      </c>
      <c r="BD164" s="47">
        <f t="shared" si="23"/>
        <v>1758.0389635047197</v>
      </c>
      <c r="BF164" s="48">
        <f t="shared" si="24"/>
        <v>144.85392516479999</v>
      </c>
      <c r="BG164" s="49">
        <f t="shared" si="25"/>
        <v>819.65542891999996</v>
      </c>
      <c r="BK164" s="2"/>
      <c r="BP164" s="26"/>
    </row>
    <row r="165" spans="1:68">
      <c r="A165">
        <v>66</v>
      </c>
      <c r="B165" t="s">
        <v>270</v>
      </c>
      <c r="C165" s="2">
        <v>44761.860694444447</v>
      </c>
      <c r="D165">
        <v>20</v>
      </c>
      <c r="E165" t="s">
        <v>76</v>
      </c>
      <c r="F165">
        <v>0</v>
      </c>
      <c r="G165">
        <v>6.0179999999999998</v>
      </c>
      <c r="H165" s="26">
        <v>53454</v>
      </c>
      <c r="I165">
        <v>0.10299999999999999</v>
      </c>
      <c r="J165" t="s">
        <v>77</v>
      </c>
      <c r="K165" t="s">
        <v>77</v>
      </c>
      <c r="L165" t="s">
        <v>77</v>
      </c>
      <c r="M165" t="s">
        <v>77</v>
      </c>
      <c r="O165">
        <v>66</v>
      </c>
      <c r="P165" t="s">
        <v>270</v>
      </c>
      <c r="Q165" s="2">
        <v>44761.860694444447</v>
      </c>
      <c r="R165">
        <v>20</v>
      </c>
      <c r="S165" t="s">
        <v>76</v>
      </c>
      <c r="T165">
        <v>0</v>
      </c>
      <c r="U165" t="s">
        <v>77</v>
      </c>
      <c r="V165" s="26" t="s">
        <v>77</v>
      </c>
      <c r="W165" t="s">
        <v>77</v>
      </c>
      <c r="X165" t="s">
        <v>77</v>
      </c>
      <c r="Y165" t="s">
        <v>77</v>
      </c>
      <c r="Z165" t="s">
        <v>77</v>
      </c>
      <c r="AA165" t="s">
        <v>77</v>
      </c>
      <c r="AC165">
        <v>66</v>
      </c>
      <c r="AD165" t="s">
        <v>270</v>
      </c>
      <c r="AE165" s="2">
        <v>44761.860694444447</v>
      </c>
      <c r="AF165">
        <v>20</v>
      </c>
      <c r="AG165" t="s">
        <v>76</v>
      </c>
      <c r="AH165">
        <v>0</v>
      </c>
      <c r="AI165">
        <v>12.16</v>
      </c>
      <c r="AJ165" s="26">
        <v>29436</v>
      </c>
      <c r="AK165">
        <v>6.1479999999999997</v>
      </c>
      <c r="AL165" t="s">
        <v>77</v>
      </c>
      <c r="AM165" t="s">
        <v>77</v>
      </c>
      <c r="AN165" t="s">
        <v>77</v>
      </c>
      <c r="AO165" t="s">
        <v>77</v>
      </c>
      <c r="AQ165">
        <v>1</v>
      </c>
      <c r="AS165">
        <v>100</v>
      </c>
      <c r="AT165" s="46">
        <f t="shared" si="16"/>
        <v>122.80986263245735</v>
      </c>
      <c r="AU165" s="47">
        <f t="shared" si="17"/>
        <v>5958.6086789900801</v>
      </c>
      <c r="AW165" s="27">
        <f t="shared" si="18"/>
        <v>166.03706115932079</v>
      </c>
      <c r="AX165" s="28">
        <f t="shared" si="19"/>
        <v>5437.8755699140802</v>
      </c>
      <c r="AZ165" s="33">
        <f t="shared" si="20"/>
        <v>140.0947387889756</v>
      </c>
      <c r="BA165" s="34">
        <f t="shared" si="21"/>
        <v>5610.2162661590401</v>
      </c>
      <c r="BC165" s="46">
        <f t="shared" si="22"/>
        <v>122.80986263245735</v>
      </c>
      <c r="BD165" s="47">
        <f t="shared" si="23"/>
        <v>5958.6086789900801</v>
      </c>
      <c r="BF165" s="48">
        <f t="shared" si="24"/>
        <v>116.03874156320001</v>
      </c>
      <c r="BG165" s="49">
        <f t="shared" si="25"/>
        <v>1691.52304288</v>
      </c>
      <c r="BK165" s="2"/>
      <c r="BP165" s="26"/>
    </row>
    <row r="166" spans="1:68">
      <c r="A166">
        <v>67</v>
      </c>
      <c r="B166" t="s">
        <v>271</v>
      </c>
      <c r="C166" s="2">
        <v>44761.882013888891</v>
      </c>
      <c r="D166">
        <v>414</v>
      </c>
      <c r="E166" t="s">
        <v>76</v>
      </c>
      <c r="F166">
        <v>0</v>
      </c>
      <c r="G166">
        <v>6.0309999999999997</v>
      </c>
      <c r="H166" s="26">
        <v>8576</v>
      </c>
      <c r="I166">
        <v>1.2999999999999999E-2</v>
      </c>
      <c r="J166" t="s">
        <v>77</v>
      </c>
      <c r="K166" t="s">
        <v>77</v>
      </c>
      <c r="L166" t="s">
        <v>77</v>
      </c>
      <c r="M166" t="s">
        <v>77</v>
      </c>
      <c r="O166">
        <v>67</v>
      </c>
      <c r="P166" t="s">
        <v>271</v>
      </c>
      <c r="Q166" s="2">
        <v>44761.882013888891</v>
      </c>
      <c r="R166">
        <v>414</v>
      </c>
      <c r="S166" t="s">
        <v>76</v>
      </c>
      <c r="T166">
        <v>0</v>
      </c>
      <c r="U166" t="s">
        <v>77</v>
      </c>
      <c r="V166" s="26" t="s">
        <v>77</v>
      </c>
      <c r="W166" t="s">
        <v>77</v>
      </c>
      <c r="X166" t="s">
        <v>77</v>
      </c>
      <c r="Y166" t="s">
        <v>77</v>
      </c>
      <c r="Z166" t="s">
        <v>77</v>
      </c>
      <c r="AA166" t="s">
        <v>77</v>
      </c>
      <c r="AC166">
        <v>67</v>
      </c>
      <c r="AD166" t="s">
        <v>271</v>
      </c>
      <c r="AE166" s="2">
        <v>44761.882013888891</v>
      </c>
      <c r="AF166">
        <v>414</v>
      </c>
      <c r="AG166" t="s">
        <v>76</v>
      </c>
      <c r="AH166">
        <v>0</v>
      </c>
      <c r="AI166">
        <v>12.167999999999999</v>
      </c>
      <c r="AJ166" s="26">
        <v>29758</v>
      </c>
      <c r="AK166">
        <v>6.2149999999999999</v>
      </c>
      <c r="AL166" t="s">
        <v>77</v>
      </c>
      <c r="AM166" t="s">
        <v>77</v>
      </c>
      <c r="AN166" t="s">
        <v>77</v>
      </c>
      <c r="AO166" t="s">
        <v>77</v>
      </c>
      <c r="AQ166">
        <v>1</v>
      </c>
      <c r="AS166">
        <v>101</v>
      </c>
      <c r="AT166" s="46">
        <f t="shared" si="16"/>
        <v>16.041594252800003</v>
      </c>
      <c r="AU166" s="47">
        <f t="shared" si="17"/>
        <v>6024.6796558467195</v>
      </c>
      <c r="AW166" s="27">
        <f t="shared" si="18"/>
        <v>20.389970240000004</v>
      </c>
      <c r="AX166" s="28">
        <f t="shared" si="19"/>
        <v>5496.3779443377198</v>
      </c>
      <c r="AZ166" s="33">
        <f t="shared" si="20"/>
        <v>21.808954380799999</v>
      </c>
      <c r="BA166" s="34">
        <f t="shared" si="21"/>
        <v>5671.4727429493605</v>
      </c>
      <c r="BC166" s="46">
        <f t="shared" si="22"/>
        <v>16.041594252800003</v>
      </c>
      <c r="BD166" s="47">
        <f t="shared" si="23"/>
        <v>6024.6796558467195</v>
      </c>
      <c r="BF166" s="48">
        <f t="shared" si="24"/>
        <v>9.3387833952000001</v>
      </c>
      <c r="BG166" s="49">
        <f t="shared" si="25"/>
        <v>1693.7848739200001</v>
      </c>
      <c r="BK166" s="2"/>
      <c r="BP166" s="26"/>
    </row>
    <row r="167" spans="1:68">
      <c r="A167">
        <v>68</v>
      </c>
      <c r="B167" t="s">
        <v>272</v>
      </c>
      <c r="C167" s="2">
        <v>44761.903287037036</v>
      </c>
      <c r="D167">
        <v>29</v>
      </c>
      <c r="E167" t="s">
        <v>76</v>
      </c>
      <c r="F167">
        <v>0</v>
      </c>
      <c r="G167">
        <v>6.0149999999999997</v>
      </c>
      <c r="H167" s="26">
        <v>390196</v>
      </c>
      <c r="I167">
        <v>0.78300000000000003</v>
      </c>
      <c r="J167" t="s">
        <v>77</v>
      </c>
      <c r="K167" t="s">
        <v>77</v>
      </c>
      <c r="L167" t="s">
        <v>77</v>
      </c>
      <c r="M167" t="s">
        <v>77</v>
      </c>
      <c r="O167">
        <v>68</v>
      </c>
      <c r="P167" t="s">
        <v>272</v>
      </c>
      <c r="Q167" s="2">
        <v>44761.903287037036</v>
      </c>
      <c r="R167">
        <v>29</v>
      </c>
      <c r="S167" t="s">
        <v>76</v>
      </c>
      <c r="T167">
        <v>0</v>
      </c>
      <c r="U167">
        <v>5.9669999999999996</v>
      </c>
      <c r="V167" s="26">
        <v>3920</v>
      </c>
      <c r="W167">
        <v>1.1120000000000001</v>
      </c>
      <c r="X167" t="s">
        <v>77</v>
      </c>
      <c r="Y167" t="s">
        <v>77</v>
      </c>
      <c r="Z167" t="s">
        <v>77</v>
      </c>
      <c r="AA167" t="s">
        <v>77</v>
      </c>
      <c r="AC167">
        <v>68</v>
      </c>
      <c r="AD167" t="s">
        <v>272</v>
      </c>
      <c r="AE167" s="2">
        <v>44761.903287037036</v>
      </c>
      <c r="AF167">
        <v>29</v>
      </c>
      <c r="AG167" t="s">
        <v>76</v>
      </c>
      <c r="AH167">
        <v>0</v>
      </c>
      <c r="AI167">
        <v>12.159000000000001</v>
      </c>
      <c r="AJ167" s="26">
        <v>32733</v>
      </c>
      <c r="AK167">
        <v>6.8390000000000004</v>
      </c>
      <c r="AL167" t="s">
        <v>77</v>
      </c>
      <c r="AM167" t="s">
        <v>77</v>
      </c>
      <c r="AN167" t="s">
        <v>77</v>
      </c>
      <c r="AO167" t="s">
        <v>77</v>
      </c>
      <c r="AQ167">
        <v>1</v>
      </c>
      <c r="AS167">
        <v>102</v>
      </c>
      <c r="AT167" s="46">
        <f t="shared" si="16"/>
        <v>901.44775795077521</v>
      </c>
      <c r="AU167" s="47">
        <f t="shared" si="17"/>
        <v>6634.8677141447206</v>
      </c>
      <c r="AW167" s="27">
        <f t="shared" si="18"/>
        <v>1101.8070039888607</v>
      </c>
      <c r="AX167" s="28">
        <f t="shared" si="19"/>
        <v>6036.2733281294704</v>
      </c>
      <c r="AZ167" s="33">
        <f t="shared" si="20"/>
        <v>1009.3479821635057</v>
      </c>
      <c r="BA167" s="34">
        <f t="shared" si="21"/>
        <v>6237.2698345608605</v>
      </c>
      <c r="BC167" s="46">
        <f t="shared" si="22"/>
        <v>901.44775795077521</v>
      </c>
      <c r="BD167" s="47">
        <f t="shared" si="23"/>
        <v>6634.8677141447206</v>
      </c>
      <c r="BF167" s="48">
        <f t="shared" si="24"/>
        <v>503.92999999999995</v>
      </c>
      <c r="BG167" s="49">
        <f t="shared" si="25"/>
        <v>1697.8114769199999</v>
      </c>
      <c r="BK167" s="2"/>
      <c r="BP167" s="26"/>
    </row>
    <row r="168" spans="1:68">
      <c r="A168">
        <v>69</v>
      </c>
      <c r="B168" t="s">
        <v>273</v>
      </c>
      <c r="C168" s="2">
        <v>44761.92454861111</v>
      </c>
      <c r="D168">
        <v>262</v>
      </c>
      <c r="E168" t="s">
        <v>76</v>
      </c>
      <c r="F168">
        <v>0</v>
      </c>
      <c r="G168">
        <v>6.0140000000000002</v>
      </c>
      <c r="H168" s="26">
        <v>880392</v>
      </c>
      <c r="I168">
        <v>1.7749999999999999</v>
      </c>
      <c r="J168" t="s">
        <v>77</v>
      </c>
      <c r="K168" t="s">
        <v>77</v>
      </c>
      <c r="L168" t="s">
        <v>77</v>
      </c>
      <c r="M168" t="s">
        <v>77</v>
      </c>
      <c r="O168">
        <v>69</v>
      </c>
      <c r="P168" t="s">
        <v>273</v>
      </c>
      <c r="Q168" s="2">
        <v>44761.92454861111</v>
      </c>
      <c r="R168">
        <v>262</v>
      </c>
      <c r="S168" t="s">
        <v>76</v>
      </c>
      <c r="T168">
        <v>0</v>
      </c>
      <c r="U168">
        <v>5.9649999999999999</v>
      </c>
      <c r="V168" s="26">
        <v>7325</v>
      </c>
      <c r="W168">
        <v>1.9470000000000001</v>
      </c>
      <c r="X168" t="s">
        <v>77</v>
      </c>
      <c r="Y168" t="s">
        <v>77</v>
      </c>
      <c r="Z168" t="s">
        <v>77</v>
      </c>
      <c r="AA168" t="s">
        <v>77</v>
      </c>
      <c r="AC168">
        <v>69</v>
      </c>
      <c r="AD168" t="s">
        <v>273</v>
      </c>
      <c r="AE168" s="2">
        <v>44761.92454861111</v>
      </c>
      <c r="AF168">
        <v>262</v>
      </c>
      <c r="AG168" t="s">
        <v>76</v>
      </c>
      <c r="AH168">
        <v>0</v>
      </c>
      <c r="AI168">
        <v>12.146000000000001</v>
      </c>
      <c r="AJ168" s="26">
        <v>44470</v>
      </c>
      <c r="AK168">
        <v>9.2919999999999998</v>
      </c>
      <c r="AL168" t="s">
        <v>77</v>
      </c>
      <c r="AM168" t="s">
        <v>77</v>
      </c>
      <c r="AN168" t="s">
        <v>77</v>
      </c>
      <c r="AO168" t="s">
        <v>77</v>
      </c>
      <c r="AQ168">
        <v>1</v>
      </c>
      <c r="AS168">
        <v>103</v>
      </c>
      <c r="AT168" s="46">
        <f t="shared" si="16"/>
        <v>2035.7676539874999</v>
      </c>
      <c r="AU168" s="47">
        <f t="shared" si="17"/>
        <v>9037.7811354320002</v>
      </c>
      <c r="AW168" s="27">
        <f t="shared" si="18"/>
        <v>1950.6937587281252</v>
      </c>
      <c r="AX168" s="28">
        <f t="shared" si="19"/>
        <v>8155.4352469070009</v>
      </c>
      <c r="AZ168" s="33">
        <f t="shared" si="20"/>
        <v>2163.1531316062501</v>
      </c>
      <c r="BA168" s="34">
        <f t="shared" si="21"/>
        <v>8466.6505345660007</v>
      </c>
      <c r="BC168" s="46">
        <f t="shared" si="22"/>
        <v>2035.7676539874999</v>
      </c>
      <c r="BD168" s="47">
        <f t="shared" si="23"/>
        <v>9037.7811354320002</v>
      </c>
      <c r="BF168" s="48">
        <f t="shared" si="24"/>
        <v>899.70591875000002</v>
      </c>
      <c r="BG168" s="49">
        <f t="shared" si="25"/>
        <v>1416.6967119999997</v>
      </c>
      <c r="BK168" s="2"/>
      <c r="BP168" s="26"/>
    </row>
    <row r="169" spans="1:68">
      <c r="A169">
        <v>70</v>
      </c>
      <c r="B169" t="s">
        <v>274</v>
      </c>
      <c r="C169" s="2">
        <v>44761.945810185185</v>
      </c>
      <c r="D169">
        <v>399</v>
      </c>
      <c r="E169" t="s">
        <v>76</v>
      </c>
      <c r="F169">
        <v>0</v>
      </c>
      <c r="G169">
        <v>6.0179999999999998</v>
      </c>
      <c r="H169" s="26">
        <v>339271</v>
      </c>
      <c r="I169">
        <v>0.68100000000000005</v>
      </c>
      <c r="J169" t="s">
        <v>77</v>
      </c>
      <c r="K169" t="s">
        <v>77</v>
      </c>
      <c r="L169" t="s">
        <v>77</v>
      </c>
      <c r="M169" t="s">
        <v>77</v>
      </c>
      <c r="O169">
        <v>70</v>
      </c>
      <c r="P169" t="s">
        <v>274</v>
      </c>
      <c r="Q169" s="2">
        <v>44761.945810185185</v>
      </c>
      <c r="R169">
        <v>399</v>
      </c>
      <c r="S169" t="s">
        <v>76</v>
      </c>
      <c r="T169">
        <v>0</v>
      </c>
      <c r="U169">
        <v>5.9649999999999999</v>
      </c>
      <c r="V169" s="26">
        <v>3503</v>
      </c>
      <c r="W169">
        <v>1.01</v>
      </c>
      <c r="X169" t="s">
        <v>77</v>
      </c>
      <c r="Y169" t="s">
        <v>77</v>
      </c>
      <c r="Z169" t="s">
        <v>77</v>
      </c>
      <c r="AA169" t="s">
        <v>77</v>
      </c>
      <c r="AC169">
        <v>70</v>
      </c>
      <c r="AD169" t="s">
        <v>274</v>
      </c>
      <c r="AE169" s="2">
        <v>44761.945810185185</v>
      </c>
      <c r="AF169">
        <v>399</v>
      </c>
      <c r="AG169" t="s">
        <v>76</v>
      </c>
      <c r="AH169">
        <v>0</v>
      </c>
      <c r="AI169">
        <v>12.164999999999999</v>
      </c>
      <c r="AJ169" s="26">
        <v>27880</v>
      </c>
      <c r="AK169">
        <v>5.8209999999999997</v>
      </c>
      <c r="AL169" t="s">
        <v>77</v>
      </c>
      <c r="AM169" t="s">
        <v>77</v>
      </c>
      <c r="AN169" t="s">
        <v>77</v>
      </c>
      <c r="AO169" t="s">
        <v>77</v>
      </c>
      <c r="AQ169">
        <v>1</v>
      </c>
      <c r="AS169">
        <v>104</v>
      </c>
      <c r="AT169" s="46">
        <f t="shared" si="16"/>
        <v>784.86776648654177</v>
      </c>
      <c r="AU169" s="47">
        <f t="shared" si="17"/>
        <v>5639.2594469120004</v>
      </c>
      <c r="AW169" s="27">
        <f t="shared" si="18"/>
        <v>972.17186390185589</v>
      </c>
      <c r="AX169" s="28">
        <f t="shared" si="19"/>
        <v>5154.9912305120006</v>
      </c>
      <c r="AZ169" s="33">
        <f t="shared" si="20"/>
        <v>879.65181329678308</v>
      </c>
      <c r="BA169" s="34">
        <f t="shared" si="21"/>
        <v>5314.1591930559998</v>
      </c>
      <c r="BC169" s="46">
        <f t="shared" si="22"/>
        <v>784.86776648654177</v>
      </c>
      <c r="BD169" s="47">
        <f t="shared" si="23"/>
        <v>5639.2594469120004</v>
      </c>
      <c r="BF169" s="48">
        <f t="shared" si="24"/>
        <v>460.16215954999996</v>
      </c>
      <c r="BG169" s="49">
        <f t="shared" si="25"/>
        <v>1675.5670719999998</v>
      </c>
      <c r="BK169" s="2"/>
      <c r="BP169" s="26"/>
    </row>
    <row r="170" spans="1:68">
      <c r="A170">
        <v>71</v>
      </c>
      <c r="B170" t="s">
        <v>275</v>
      </c>
      <c r="C170" s="2">
        <v>44761.967094907406</v>
      </c>
      <c r="D170">
        <v>317</v>
      </c>
      <c r="E170" t="s">
        <v>76</v>
      </c>
      <c r="F170">
        <v>0</v>
      </c>
      <c r="G170">
        <v>6.0519999999999996</v>
      </c>
      <c r="H170" s="26">
        <v>2443</v>
      </c>
      <c r="I170">
        <v>0</v>
      </c>
      <c r="J170" t="s">
        <v>77</v>
      </c>
      <c r="K170" t="s">
        <v>77</v>
      </c>
      <c r="L170" t="s">
        <v>77</v>
      </c>
      <c r="M170" t="s">
        <v>77</v>
      </c>
      <c r="O170">
        <v>71</v>
      </c>
      <c r="P170" t="s">
        <v>275</v>
      </c>
      <c r="Q170" s="2">
        <v>44761.967094907406</v>
      </c>
      <c r="R170">
        <v>317</v>
      </c>
      <c r="S170" t="s">
        <v>76</v>
      </c>
      <c r="T170">
        <v>0</v>
      </c>
      <c r="U170" t="s">
        <v>77</v>
      </c>
      <c r="V170" s="26" t="s">
        <v>77</v>
      </c>
      <c r="W170" t="s">
        <v>77</v>
      </c>
      <c r="X170" t="s">
        <v>77</v>
      </c>
      <c r="Y170" t="s">
        <v>77</v>
      </c>
      <c r="Z170" t="s">
        <v>77</v>
      </c>
      <c r="AA170" t="s">
        <v>77</v>
      </c>
      <c r="AC170">
        <v>71</v>
      </c>
      <c r="AD170" t="s">
        <v>275</v>
      </c>
      <c r="AE170" s="2">
        <v>44761.967094907406</v>
      </c>
      <c r="AF170">
        <v>317</v>
      </c>
      <c r="AG170" t="s">
        <v>76</v>
      </c>
      <c r="AH170">
        <v>0</v>
      </c>
      <c r="AI170">
        <v>12.08</v>
      </c>
      <c r="AJ170" s="26">
        <v>111671</v>
      </c>
      <c r="AK170">
        <v>23.065999999999999</v>
      </c>
      <c r="AL170" t="s">
        <v>77</v>
      </c>
      <c r="AM170" t="s">
        <v>77</v>
      </c>
      <c r="AN170" t="s">
        <v>77</v>
      </c>
      <c r="AO170" t="s">
        <v>77</v>
      </c>
      <c r="AQ170">
        <v>1</v>
      </c>
      <c r="AS170">
        <v>105</v>
      </c>
      <c r="AT170" s="46">
        <f t="shared" si="16"/>
        <v>1.1018472797000001</v>
      </c>
      <c r="AU170" s="47">
        <f t="shared" si="17"/>
        <v>22660.45077960968</v>
      </c>
      <c r="AW170" s="27">
        <f t="shared" si="18"/>
        <v>2.36414029125</v>
      </c>
      <c r="AX170" s="28">
        <f t="shared" si="19"/>
        <v>19955.865623632431</v>
      </c>
      <c r="AZ170" s="33">
        <f t="shared" si="20"/>
        <v>2.2787289704500004</v>
      </c>
      <c r="BA170" s="34">
        <f t="shared" si="21"/>
        <v>21144.86829696134</v>
      </c>
      <c r="BC170" s="46">
        <f t="shared" si="22"/>
        <v>1.1018472797000001</v>
      </c>
      <c r="BD170" s="47">
        <f t="shared" si="23"/>
        <v>22660.45077960968</v>
      </c>
      <c r="BF170" s="48">
        <f t="shared" si="24"/>
        <v>-0.48744051519999987</v>
      </c>
      <c r="BG170" s="49">
        <f t="shared" si="25"/>
        <v>-9316.950756520002</v>
      </c>
      <c r="BK170" s="2"/>
      <c r="BP170" s="26"/>
    </row>
    <row r="171" spans="1:68">
      <c r="A171">
        <v>72</v>
      </c>
      <c r="B171" t="s">
        <v>276</v>
      </c>
      <c r="C171" s="2">
        <v>44761.988391203704</v>
      </c>
      <c r="D171">
        <v>384</v>
      </c>
      <c r="E171" t="s">
        <v>76</v>
      </c>
      <c r="F171">
        <v>0</v>
      </c>
      <c r="G171">
        <v>6.0289999999999999</v>
      </c>
      <c r="H171" s="26">
        <v>8130</v>
      </c>
      <c r="I171">
        <v>1.2E-2</v>
      </c>
      <c r="J171" t="s">
        <v>77</v>
      </c>
      <c r="K171" t="s">
        <v>77</v>
      </c>
      <c r="L171" t="s">
        <v>77</v>
      </c>
      <c r="M171" t="s">
        <v>77</v>
      </c>
      <c r="O171">
        <v>72</v>
      </c>
      <c r="P171" t="s">
        <v>276</v>
      </c>
      <c r="Q171" s="2">
        <v>44761.988391203704</v>
      </c>
      <c r="R171">
        <v>384</v>
      </c>
      <c r="S171" t="s">
        <v>76</v>
      </c>
      <c r="T171">
        <v>0</v>
      </c>
      <c r="U171" t="s">
        <v>77</v>
      </c>
      <c r="V171" s="26" t="s">
        <v>77</v>
      </c>
      <c r="W171" t="s">
        <v>77</v>
      </c>
      <c r="X171" t="s">
        <v>77</v>
      </c>
      <c r="Y171" t="s">
        <v>77</v>
      </c>
      <c r="Z171" t="s">
        <v>77</v>
      </c>
      <c r="AA171" t="s">
        <v>77</v>
      </c>
      <c r="AC171">
        <v>72</v>
      </c>
      <c r="AD171" t="s">
        <v>276</v>
      </c>
      <c r="AE171" s="2">
        <v>44761.988391203704</v>
      </c>
      <c r="AF171">
        <v>384</v>
      </c>
      <c r="AG171" t="s">
        <v>76</v>
      </c>
      <c r="AH171">
        <v>0</v>
      </c>
      <c r="AI171">
        <v>12.154999999999999</v>
      </c>
      <c r="AJ171" s="26">
        <v>29002</v>
      </c>
      <c r="AK171">
        <v>6.0570000000000004</v>
      </c>
      <c r="AL171" t="s">
        <v>77</v>
      </c>
      <c r="AM171" t="s">
        <v>77</v>
      </c>
      <c r="AN171" t="s">
        <v>77</v>
      </c>
      <c r="AO171" t="s">
        <v>77</v>
      </c>
      <c r="AQ171">
        <v>1</v>
      </c>
      <c r="AS171">
        <v>106</v>
      </c>
      <c r="AT171" s="46">
        <f t="shared" si="16"/>
        <v>14.58661657</v>
      </c>
      <c r="AU171" s="47">
        <f t="shared" si="17"/>
        <v>5869.5481195779203</v>
      </c>
      <c r="AW171" s="27">
        <f t="shared" si="18"/>
        <v>19.025209124999996</v>
      </c>
      <c r="AX171" s="28">
        <f t="shared" si="19"/>
        <v>5359.00394842892</v>
      </c>
      <c r="AZ171" s="33">
        <f t="shared" si="20"/>
        <v>20.535674645</v>
      </c>
      <c r="BA171" s="34">
        <f t="shared" si="21"/>
        <v>5527.6478537749608</v>
      </c>
      <c r="BC171" s="46">
        <f t="shared" si="22"/>
        <v>14.58661657</v>
      </c>
      <c r="BD171" s="47">
        <f t="shared" si="23"/>
        <v>5869.5481195779203</v>
      </c>
      <c r="BF171" s="48">
        <f t="shared" si="24"/>
        <v>8.5856538799999988</v>
      </c>
      <c r="BG171" s="49">
        <f t="shared" si="25"/>
        <v>1687.9101491200001</v>
      </c>
      <c r="BK171" s="2"/>
      <c r="BP171" s="26"/>
    </row>
    <row r="172" spans="1:68">
      <c r="A172">
        <v>73</v>
      </c>
      <c r="B172" t="s">
        <v>277</v>
      </c>
      <c r="C172" s="2">
        <v>44762.030949074076</v>
      </c>
      <c r="D172">
        <v>276</v>
      </c>
      <c r="E172" t="s">
        <v>76</v>
      </c>
      <c r="F172">
        <v>0</v>
      </c>
      <c r="G172">
        <v>6.0209999999999999</v>
      </c>
      <c r="H172" s="26">
        <v>77533</v>
      </c>
      <c r="I172">
        <v>0.152</v>
      </c>
      <c r="J172" t="s">
        <v>77</v>
      </c>
      <c r="K172" t="s">
        <v>77</v>
      </c>
      <c r="L172" t="s">
        <v>77</v>
      </c>
      <c r="M172" t="s">
        <v>77</v>
      </c>
      <c r="O172">
        <v>73</v>
      </c>
      <c r="P172" t="s">
        <v>277</v>
      </c>
      <c r="Q172" s="2">
        <v>44762.030949074076</v>
      </c>
      <c r="R172">
        <v>276</v>
      </c>
      <c r="S172" t="s">
        <v>76</v>
      </c>
      <c r="T172">
        <v>0</v>
      </c>
      <c r="U172" t="s">
        <v>77</v>
      </c>
      <c r="V172" s="26" t="s">
        <v>77</v>
      </c>
      <c r="W172" t="s">
        <v>77</v>
      </c>
      <c r="X172" t="s">
        <v>77</v>
      </c>
      <c r="Y172" t="s">
        <v>77</v>
      </c>
      <c r="Z172" t="s">
        <v>77</v>
      </c>
      <c r="AA172" t="s">
        <v>77</v>
      </c>
      <c r="AC172">
        <v>73</v>
      </c>
      <c r="AD172" t="s">
        <v>277</v>
      </c>
      <c r="AE172" s="2">
        <v>44762.030949074076</v>
      </c>
      <c r="AF172">
        <v>276</v>
      </c>
      <c r="AG172" t="s">
        <v>76</v>
      </c>
      <c r="AH172">
        <v>0</v>
      </c>
      <c r="AI172">
        <v>12.201000000000001</v>
      </c>
      <c r="AJ172" s="26">
        <v>3357</v>
      </c>
      <c r="AK172">
        <v>0.63600000000000001</v>
      </c>
      <c r="AL172" t="s">
        <v>77</v>
      </c>
      <c r="AM172" t="s">
        <v>77</v>
      </c>
      <c r="AN172" t="s">
        <v>77</v>
      </c>
      <c r="AO172" t="s">
        <v>77</v>
      </c>
      <c r="AQ172">
        <v>1</v>
      </c>
      <c r="AS172">
        <v>107</v>
      </c>
      <c r="AT172" s="46">
        <f t="shared" si="16"/>
        <v>179.09332857519195</v>
      </c>
      <c r="AU172" s="47">
        <f t="shared" si="17"/>
        <v>589.90430366151998</v>
      </c>
      <c r="AW172" s="27">
        <f t="shared" si="18"/>
        <v>239.09487599815822</v>
      </c>
      <c r="AX172" s="28">
        <f t="shared" si="19"/>
        <v>656.5104166862701</v>
      </c>
      <c r="AZ172" s="33">
        <f t="shared" si="20"/>
        <v>203.16158083983993</v>
      </c>
      <c r="BA172" s="34">
        <f t="shared" si="21"/>
        <v>637.81715875926011</v>
      </c>
      <c r="BC172" s="46">
        <f t="shared" si="22"/>
        <v>179.09332857519195</v>
      </c>
      <c r="BD172" s="47">
        <f t="shared" si="23"/>
        <v>589.90430366151998</v>
      </c>
      <c r="BF172" s="48">
        <f t="shared" si="24"/>
        <v>198.52622965279997</v>
      </c>
      <c r="BG172" s="49">
        <f t="shared" si="25"/>
        <v>324.09571372000005</v>
      </c>
      <c r="BK172" s="2"/>
      <c r="BP172" s="26"/>
    </row>
    <row r="173" spans="1:68">
      <c r="A173">
        <v>74</v>
      </c>
      <c r="B173" t="s">
        <v>278</v>
      </c>
      <c r="C173" s="2">
        <v>44762.052233796298</v>
      </c>
      <c r="D173">
        <v>119</v>
      </c>
      <c r="E173" t="s">
        <v>76</v>
      </c>
      <c r="F173">
        <v>0</v>
      </c>
      <c r="G173">
        <v>6.0229999999999997</v>
      </c>
      <c r="H173" s="26">
        <v>106281</v>
      </c>
      <c r="I173">
        <v>0.21</v>
      </c>
      <c r="J173" t="s">
        <v>77</v>
      </c>
      <c r="K173" t="s">
        <v>77</v>
      </c>
      <c r="L173" t="s">
        <v>77</v>
      </c>
      <c r="M173" t="s">
        <v>77</v>
      </c>
      <c r="O173">
        <v>74</v>
      </c>
      <c r="P173" t="s">
        <v>278</v>
      </c>
      <c r="Q173" s="2">
        <v>44762.052233796298</v>
      </c>
      <c r="R173">
        <v>119</v>
      </c>
      <c r="S173" t="s">
        <v>76</v>
      </c>
      <c r="T173">
        <v>0</v>
      </c>
      <c r="U173" t="s">
        <v>77</v>
      </c>
      <c r="V173" s="26" t="s">
        <v>77</v>
      </c>
      <c r="W173" t="s">
        <v>77</v>
      </c>
      <c r="X173" t="s">
        <v>77</v>
      </c>
      <c r="Y173" t="s">
        <v>77</v>
      </c>
      <c r="Z173" t="s">
        <v>77</v>
      </c>
      <c r="AA173" t="s">
        <v>77</v>
      </c>
      <c r="AC173">
        <v>74</v>
      </c>
      <c r="AD173" t="s">
        <v>278</v>
      </c>
      <c r="AE173" s="2">
        <v>44762.052233796298</v>
      </c>
      <c r="AF173">
        <v>119</v>
      </c>
      <c r="AG173" t="s">
        <v>76</v>
      </c>
      <c r="AH173">
        <v>0</v>
      </c>
      <c r="AI173">
        <v>12.186999999999999</v>
      </c>
      <c r="AJ173" s="26">
        <v>10428</v>
      </c>
      <c r="AK173">
        <v>2.1379999999999999</v>
      </c>
      <c r="AL173" t="s">
        <v>77</v>
      </c>
      <c r="AM173" t="s">
        <v>77</v>
      </c>
      <c r="AN173" t="s">
        <v>77</v>
      </c>
      <c r="AO173" t="s">
        <v>77</v>
      </c>
      <c r="AQ173">
        <v>1</v>
      </c>
      <c r="AS173">
        <v>108</v>
      </c>
      <c r="AT173" s="46">
        <f t="shared" si="16"/>
        <v>246.16803627160104</v>
      </c>
      <c r="AU173" s="47">
        <f t="shared" si="17"/>
        <v>2048.99247394432</v>
      </c>
      <c r="AW173" s="27">
        <f t="shared" si="18"/>
        <v>325.07931068563175</v>
      </c>
      <c r="AX173" s="28">
        <f t="shared" si="19"/>
        <v>1961.3553903403199</v>
      </c>
      <c r="AZ173" s="33">
        <f t="shared" si="20"/>
        <v>278.2736907988151</v>
      </c>
      <c r="BA173" s="34">
        <f t="shared" si="21"/>
        <v>1988.2074358281602</v>
      </c>
      <c r="BC173" s="46">
        <f t="shared" si="22"/>
        <v>246.16803627160104</v>
      </c>
      <c r="BD173" s="47">
        <f t="shared" si="23"/>
        <v>2048.99247394432</v>
      </c>
      <c r="BF173" s="48" t="e">
        <f t="shared" si="24"/>
        <v>#VALUE!</v>
      </c>
      <c r="BG173" s="49">
        <f t="shared" si="25"/>
        <v>926.03438752000011</v>
      </c>
      <c r="BK173" s="2"/>
      <c r="BP173" s="26"/>
    </row>
    <row r="174" spans="1:68">
      <c r="A174">
        <v>75</v>
      </c>
      <c r="B174" t="s">
        <v>279</v>
      </c>
      <c r="C174" s="2">
        <v>44762.073506944442</v>
      </c>
      <c r="D174">
        <v>150</v>
      </c>
      <c r="E174" t="s">
        <v>76</v>
      </c>
      <c r="F174">
        <v>0</v>
      </c>
      <c r="G174">
        <v>5.9169999999999998</v>
      </c>
      <c r="H174" s="26">
        <v>34429419</v>
      </c>
      <c r="I174">
        <v>73.665999999999997</v>
      </c>
      <c r="J174" t="s">
        <v>77</v>
      </c>
      <c r="K174" t="s">
        <v>77</v>
      </c>
      <c r="L174" t="s">
        <v>77</v>
      </c>
      <c r="M174" t="s">
        <v>77</v>
      </c>
      <c r="O174">
        <v>75</v>
      </c>
      <c r="P174" t="s">
        <v>279</v>
      </c>
      <c r="Q174" s="2">
        <v>44762.073506944442</v>
      </c>
      <c r="R174">
        <v>150</v>
      </c>
      <c r="S174" t="s">
        <v>76</v>
      </c>
      <c r="T174">
        <v>0</v>
      </c>
      <c r="U174">
        <v>5.8780000000000001</v>
      </c>
      <c r="V174" s="26">
        <v>291731</v>
      </c>
      <c r="W174">
        <v>69.695999999999998</v>
      </c>
      <c r="X174" t="s">
        <v>77</v>
      </c>
      <c r="Y174" t="s">
        <v>77</v>
      </c>
      <c r="Z174" t="s">
        <v>77</v>
      </c>
      <c r="AA174" t="s">
        <v>77</v>
      </c>
      <c r="AC174">
        <v>75</v>
      </c>
      <c r="AD174" t="s">
        <v>279</v>
      </c>
      <c r="AE174" s="2">
        <v>44762.073506944442</v>
      </c>
      <c r="AF174">
        <v>150</v>
      </c>
      <c r="AG174" t="s">
        <v>76</v>
      </c>
      <c r="AH174">
        <v>0</v>
      </c>
      <c r="AI174">
        <v>12.063000000000001</v>
      </c>
      <c r="AJ174" s="26">
        <v>123840</v>
      </c>
      <c r="AK174">
        <v>25.513000000000002</v>
      </c>
      <c r="AL174" t="s">
        <v>77</v>
      </c>
      <c r="AM174" t="s">
        <v>77</v>
      </c>
      <c r="AN174" t="s">
        <v>77</v>
      </c>
      <c r="AO174" t="s">
        <v>77</v>
      </c>
      <c r="AQ174">
        <v>1</v>
      </c>
      <c r="AS174">
        <v>109</v>
      </c>
      <c r="AT174" s="46">
        <f t="shared" si="16"/>
        <v>70664.156898123823</v>
      </c>
      <c r="AU174" s="47">
        <f t="shared" si="17"/>
        <v>25102.644460288</v>
      </c>
      <c r="AW174" s="27">
        <f t="shared" si="18"/>
        <v>56238.793317345895</v>
      </c>
      <c r="AX174" s="28">
        <f t="shared" si="19"/>
        <v>22032.103586688005</v>
      </c>
      <c r="AZ174" s="33">
        <f t="shared" si="20"/>
        <v>73377.831384434729</v>
      </c>
      <c r="BA174" s="34">
        <f t="shared" si="21"/>
        <v>23424.981020544001</v>
      </c>
      <c r="BC174" s="46">
        <f t="shared" si="22"/>
        <v>70664.156898123823</v>
      </c>
      <c r="BD174" s="47">
        <f t="shared" si="23"/>
        <v>25102.644460288</v>
      </c>
      <c r="BF174" s="48">
        <f t="shared" si="24"/>
        <v>275430.04885595001</v>
      </c>
      <c r="BG174" s="49">
        <f t="shared" si="25"/>
        <v>-12921.906512</v>
      </c>
      <c r="BK174" s="2"/>
      <c r="BP174" s="26"/>
    </row>
    <row r="175" spans="1:68">
      <c r="A175">
        <v>76</v>
      </c>
      <c r="B175" t="s">
        <v>280</v>
      </c>
      <c r="C175" s="2">
        <v>44762.094768518517</v>
      </c>
      <c r="D175">
        <v>382</v>
      </c>
      <c r="E175" t="s">
        <v>76</v>
      </c>
      <c r="F175">
        <v>0</v>
      </c>
      <c r="G175">
        <v>6.0179999999999998</v>
      </c>
      <c r="H175" s="26">
        <v>148591</v>
      </c>
      <c r="I175">
        <v>0.29499999999999998</v>
      </c>
      <c r="J175" t="s">
        <v>77</v>
      </c>
      <c r="K175" t="s">
        <v>77</v>
      </c>
      <c r="L175" t="s">
        <v>77</v>
      </c>
      <c r="M175" t="s">
        <v>77</v>
      </c>
      <c r="O175">
        <v>76</v>
      </c>
      <c r="P175" t="s">
        <v>280</v>
      </c>
      <c r="Q175" s="2">
        <v>44762.094768518517</v>
      </c>
      <c r="R175">
        <v>382</v>
      </c>
      <c r="S175" t="s">
        <v>76</v>
      </c>
      <c r="T175">
        <v>0</v>
      </c>
      <c r="U175" t="s">
        <v>77</v>
      </c>
      <c r="V175" t="s">
        <v>77</v>
      </c>
      <c r="W175" t="s">
        <v>77</v>
      </c>
      <c r="X175" t="s">
        <v>77</v>
      </c>
      <c r="Y175" t="s">
        <v>77</v>
      </c>
      <c r="Z175" t="s">
        <v>77</v>
      </c>
      <c r="AA175" t="s">
        <v>77</v>
      </c>
      <c r="AC175">
        <v>76</v>
      </c>
      <c r="AD175" t="s">
        <v>280</v>
      </c>
      <c r="AE175" s="2">
        <v>44762.094768518517</v>
      </c>
      <c r="AF175">
        <v>382</v>
      </c>
      <c r="AG175" t="s">
        <v>76</v>
      </c>
      <c r="AH175">
        <v>0</v>
      </c>
      <c r="AI175">
        <v>12.173999999999999</v>
      </c>
      <c r="AJ175" s="26">
        <v>9337</v>
      </c>
      <c r="AK175">
        <v>1.907</v>
      </c>
      <c r="AL175" t="s">
        <v>77</v>
      </c>
      <c r="AM175" t="s">
        <v>77</v>
      </c>
      <c r="AN175" t="s">
        <v>77</v>
      </c>
      <c r="AO175" t="s">
        <v>77</v>
      </c>
      <c r="AQ175">
        <v>1</v>
      </c>
      <c r="AS175">
        <v>110</v>
      </c>
      <c r="AT175" s="46">
        <f t="shared" si="16"/>
        <v>344.64340236346823</v>
      </c>
      <c r="AU175" s="47">
        <f t="shared" si="17"/>
        <v>1824.0330773991197</v>
      </c>
      <c r="AW175" s="27">
        <f t="shared" si="18"/>
        <v>449.17341835364778</v>
      </c>
      <c r="AX175" s="28">
        <f t="shared" si="19"/>
        <v>1760.4375384538698</v>
      </c>
      <c r="AZ175" s="33">
        <f t="shared" si="20"/>
        <v>388.45679940952715</v>
      </c>
      <c r="BA175" s="34">
        <f t="shared" si="21"/>
        <v>1779.9588602080601</v>
      </c>
      <c r="BC175" s="46">
        <f t="shared" si="22"/>
        <v>344.64340236346823</v>
      </c>
      <c r="BD175" s="47">
        <f t="shared" si="23"/>
        <v>1824.0330773991197</v>
      </c>
      <c r="BF175" s="48" t="e">
        <f t="shared" si="24"/>
        <v>#VALUE!</v>
      </c>
      <c r="BG175" s="49">
        <f t="shared" si="25"/>
        <v>844.3815473200001</v>
      </c>
      <c r="BK175" s="2"/>
      <c r="BP175" s="26"/>
    </row>
    <row r="176" spans="1:68">
      <c r="A176">
        <v>77</v>
      </c>
      <c r="B176" t="s">
        <v>281</v>
      </c>
      <c r="C176" s="2">
        <v>44762.116076388891</v>
      </c>
      <c r="D176">
        <v>228</v>
      </c>
      <c r="E176" t="s">
        <v>76</v>
      </c>
      <c r="F176">
        <v>0</v>
      </c>
      <c r="G176">
        <v>6.0190000000000001</v>
      </c>
      <c r="H176" s="26">
        <v>64008</v>
      </c>
      <c r="I176">
        <v>0.124</v>
      </c>
      <c r="J176" t="s">
        <v>77</v>
      </c>
      <c r="K176" t="s">
        <v>77</v>
      </c>
      <c r="L176" t="s">
        <v>77</v>
      </c>
      <c r="M176" t="s">
        <v>77</v>
      </c>
      <c r="O176">
        <v>77</v>
      </c>
      <c r="P176" t="s">
        <v>281</v>
      </c>
      <c r="Q176" s="2">
        <v>44762.116076388891</v>
      </c>
      <c r="R176">
        <v>228</v>
      </c>
      <c r="S176" t="s">
        <v>76</v>
      </c>
      <c r="T176">
        <v>0</v>
      </c>
      <c r="U176" t="s">
        <v>77</v>
      </c>
      <c r="V176" s="26" t="s">
        <v>77</v>
      </c>
      <c r="W176" t="s">
        <v>77</v>
      </c>
      <c r="X176" t="s">
        <v>77</v>
      </c>
      <c r="Y176" t="s">
        <v>77</v>
      </c>
      <c r="Z176" t="s">
        <v>77</v>
      </c>
      <c r="AA176" t="s">
        <v>77</v>
      </c>
      <c r="AC176">
        <v>77</v>
      </c>
      <c r="AD176" t="s">
        <v>281</v>
      </c>
      <c r="AE176" s="2">
        <v>44762.116076388891</v>
      </c>
      <c r="AF176">
        <v>228</v>
      </c>
      <c r="AG176" t="s">
        <v>76</v>
      </c>
      <c r="AH176">
        <v>0</v>
      </c>
      <c r="AI176">
        <v>12.183</v>
      </c>
      <c r="AJ176" s="26">
        <v>10261</v>
      </c>
      <c r="AK176">
        <v>2.1030000000000002</v>
      </c>
      <c r="AL176" t="s">
        <v>77</v>
      </c>
      <c r="AM176" t="s">
        <v>77</v>
      </c>
      <c r="AN176" t="s">
        <v>77</v>
      </c>
      <c r="AO176" t="s">
        <v>77</v>
      </c>
      <c r="AQ176">
        <v>1</v>
      </c>
      <c r="AS176">
        <v>111</v>
      </c>
      <c r="AT176" s="46">
        <f t="shared" si="16"/>
        <v>147.49080968188545</v>
      </c>
      <c r="AU176" s="47">
        <f t="shared" si="17"/>
        <v>2014.5617471520798</v>
      </c>
      <c r="AW176" s="27">
        <f t="shared" si="18"/>
        <v>198.17533695896321</v>
      </c>
      <c r="AX176" s="28">
        <f t="shared" si="19"/>
        <v>1930.61046464483</v>
      </c>
      <c r="AZ176" s="33">
        <f t="shared" si="20"/>
        <v>167.7546497906624</v>
      </c>
      <c r="BA176" s="34">
        <f t="shared" si="21"/>
        <v>1956.3332151525403</v>
      </c>
      <c r="BC176" s="46">
        <f t="shared" si="22"/>
        <v>147.49080968188545</v>
      </c>
      <c r="BD176" s="47">
        <f t="shared" si="23"/>
        <v>2014.5617471520798</v>
      </c>
      <c r="BF176" s="48">
        <f t="shared" si="24"/>
        <v>150.0239133728</v>
      </c>
      <c r="BG176" s="49">
        <f t="shared" si="25"/>
        <v>913.80114988000003</v>
      </c>
      <c r="BK176" s="2"/>
      <c r="BP176" s="26"/>
    </row>
    <row r="177" spans="1:68">
      <c r="A177">
        <v>78</v>
      </c>
      <c r="B177" t="s">
        <v>282</v>
      </c>
      <c r="C177" s="2">
        <v>44762.137372685182</v>
      </c>
      <c r="D177">
        <v>387</v>
      </c>
      <c r="E177" t="s">
        <v>76</v>
      </c>
      <c r="F177">
        <v>0</v>
      </c>
      <c r="G177">
        <v>6.0209999999999999</v>
      </c>
      <c r="H177" s="26">
        <v>42266</v>
      </c>
      <c r="I177">
        <v>8.1000000000000003E-2</v>
      </c>
      <c r="J177" t="s">
        <v>77</v>
      </c>
      <c r="K177" t="s">
        <v>77</v>
      </c>
      <c r="L177" t="s">
        <v>77</v>
      </c>
      <c r="M177" t="s">
        <v>77</v>
      </c>
      <c r="O177">
        <v>78</v>
      </c>
      <c r="P177" t="s">
        <v>282</v>
      </c>
      <c r="Q177" s="2">
        <v>44762.137372685182</v>
      </c>
      <c r="R177">
        <v>387</v>
      </c>
      <c r="S177" t="s">
        <v>76</v>
      </c>
      <c r="T177">
        <v>0</v>
      </c>
      <c r="U177" t="s">
        <v>77</v>
      </c>
      <c r="V177" t="s">
        <v>77</v>
      </c>
      <c r="W177" t="s">
        <v>77</v>
      </c>
      <c r="X177" t="s">
        <v>77</v>
      </c>
      <c r="Y177" t="s">
        <v>77</v>
      </c>
      <c r="Z177" t="s">
        <v>77</v>
      </c>
      <c r="AA177" t="s">
        <v>77</v>
      </c>
      <c r="AC177">
        <v>78</v>
      </c>
      <c r="AD177" t="s">
        <v>282</v>
      </c>
      <c r="AE177" s="2">
        <v>44762.137372685182</v>
      </c>
      <c r="AF177">
        <v>387</v>
      </c>
      <c r="AG177" t="s">
        <v>76</v>
      </c>
      <c r="AH177">
        <v>0</v>
      </c>
      <c r="AI177">
        <v>12.162000000000001</v>
      </c>
      <c r="AJ177" s="26">
        <v>30362</v>
      </c>
      <c r="AK177">
        <v>6.3419999999999996</v>
      </c>
      <c r="AL177" t="s">
        <v>77</v>
      </c>
      <c r="AM177" t="s">
        <v>77</v>
      </c>
      <c r="AN177" t="s">
        <v>77</v>
      </c>
      <c r="AO177" t="s">
        <v>77</v>
      </c>
      <c r="AQ177">
        <v>1</v>
      </c>
      <c r="AS177">
        <v>112</v>
      </c>
      <c r="AT177" s="46">
        <f t="shared" si="16"/>
        <v>96.626690155551756</v>
      </c>
      <c r="AU177" s="47">
        <f t="shared" si="17"/>
        <v>6148.5997613571199</v>
      </c>
      <c r="AW177" s="27">
        <f t="shared" si="18"/>
        <v>131.7696342761528</v>
      </c>
      <c r="AX177" s="28">
        <f t="shared" si="19"/>
        <v>5606.0802099681205</v>
      </c>
      <c r="AZ177" s="33">
        <f t="shared" si="20"/>
        <v>110.74383245599961</v>
      </c>
      <c r="BA177" s="34">
        <f t="shared" si="21"/>
        <v>5786.3671020245592</v>
      </c>
      <c r="BC177" s="46">
        <f t="shared" si="22"/>
        <v>96.626690155551756</v>
      </c>
      <c r="BD177" s="47">
        <f t="shared" si="23"/>
        <v>6148.5997613571199</v>
      </c>
      <c r="BF177" s="48">
        <f t="shared" si="24"/>
        <v>83.709404491200004</v>
      </c>
      <c r="BG177" s="49">
        <f t="shared" si="25"/>
        <v>1697.06556032</v>
      </c>
      <c r="BK177" s="2"/>
      <c r="BP177" s="26"/>
    </row>
    <row r="178" spans="1:68">
      <c r="A178">
        <v>79</v>
      </c>
      <c r="B178" t="s">
        <v>283</v>
      </c>
      <c r="C178" s="2">
        <v>44762.158645833333</v>
      </c>
      <c r="D178">
        <v>136</v>
      </c>
      <c r="E178" t="s">
        <v>76</v>
      </c>
      <c r="F178">
        <v>0</v>
      </c>
      <c r="G178">
        <v>6.0209999999999999</v>
      </c>
      <c r="H178" s="26">
        <v>73213</v>
      </c>
      <c r="I178">
        <v>0.14299999999999999</v>
      </c>
      <c r="J178" t="s">
        <v>77</v>
      </c>
      <c r="K178" t="s">
        <v>77</v>
      </c>
      <c r="L178" t="s">
        <v>77</v>
      </c>
      <c r="M178" t="s">
        <v>77</v>
      </c>
      <c r="O178">
        <v>79</v>
      </c>
      <c r="P178" t="s">
        <v>283</v>
      </c>
      <c r="Q178" s="2">
        <v>44762.158645833333</v>
      </c>
      <c r="R178">
        <v>136</v>
      </c>
      <c r="S178" t="s">
        <v>76</v>
      </c>
      <c r="T178">
        <v>0</v>
      </c>
      <c r="U178" t="s">
        <v>77</v>
      </c>
      <c r="V178" t="s">
        <v>77</v>
      </c>
      <c r="W178" t="s">
        <v>77</v>
      </c>
      <c r="X178" t="s">
        <v>77</v>
      </c>
      <c r="Y178" t="s">
        <v>77</v>
      </c>
      <c r="Z178" t="s">
        <v>77</v>
      </c>
      <c r="AA178" t="s">
        <v>77</v>
      </c>
      <c r="AC178">
        <v>79</v>
      </c>
      <c r="AD178" t="s">
        <v>283</v>
      </c>
      <c r="AE178" s="2">
        <v>44762.158645833333</v>
      </c>
      <c r="AF178">
        <v>136</v>
      </c>
      <c r="AG178" t="s">
        <v>76</v>
      </c>
      <c r="AH178">
        <v>0</v>
      </c>
      <c r="AI178">
        <v>12.186</v>
      </c>
      <c r="AJ178" s="26">
        <v>8261</v>
      </c>
      <c r="AK178">
        <v>1.6779999999999999</v>
      </c>
      <c r="AL178" t="s">
        <v>77</v>
      </c>
      <c r="AM178" t="s">
        <v>77</v>
      </c>
      <c r="AN178" t="s">
        <v>77</v>
      </c>
      <c r="AO178" t="s">
        <v>77</v>
      </c>
      <c r="AQ178">
        <v>1</v>
      </c>
      <c r="AS178">
        <v>113</v>
      </c>
      <c r="AT178" s="46">
        <f t="shared" si="16"/>
        <v>169.00241805306075</v>
      </c>
      <c r="AU178" s="47">
        <f t="shared" si="17"/>
        <v>1602.1071100320801</v>
      </c>
      <c r="AW178" s="27">
        <f t="shared" si="18"/>
        <v>226.05728398222223</v>
      </c>
      <c r="AX178" s="28">
        <f t="shared" si="19"/>
        <v>1562.1357165248301</v>
      </c>
      <c r="AZ178" s="33">
        <f t="shared" si="20"/>
        <v>191.85711366668789</v>
      </c>
      <c r="BA178" s="34">
        <f t="shared" si="21"/>
        <v>1574.5355505925402</v>
      </c>
      <c r="BC178" s="46">
        <f t="shared" si="22"/>
        <v>169.00241805306075</v>
      </c>
      <c r="BD178" s="47">
        <f t="shared" si="23"/>
        <v>1602.1071100320801</v>
      </c>
      <c r="BF178" s="48">
        <f t="shared" si="24"/>
        <v>182.42974030879998</v>
      </c>
      <c r="BG178" s="49">
        <f t="shared" si="25"/>
        <v>759.84082988</v>
      </c>
      <c r="BK178" s="2"/>
      <c r="BP178" s="26"/>
    </row>
    <row r="179" spans="1:68">
      <c r="A179">
        <v>80</v>
      </c>
      <c r="B179" t="s">
        <v>284</v>
      </c>
      <c r="C179" s="2">
        <v>44762.009675925925</v>
      </c>
      <c r="D179">
        <v>94</v>
      </c>
      <c r="E179" t="s">
        <v>76</v>
      </c>
      <c r="F179">
        <v>0</v>
      </c>
      <c r="G179">
        <v>6.0529999999999999</v>
      </c>
      <c r="H179" s="26">
        <v>2144</v>
      </c>
      <c r="I179">
        <v>0</v>
      </c>
      <c r="J179" t="s">
        <v>77</v>
      </c>
      <c r="K179" t="s">
        <v>77</v>
      </c>
      <c r="L179" t="s">
        <v>77</v>
      </c>
      <c r="M179" t="s">
        <v>77</v>
      </c>
      <c r="O179">
        <v>80</v>
      </c>
      <c r="P179" t="s">
        <v>284</v>
      </c>
      <c r="Q179" s="2">
        <v>44762.009675925925</v>
      </c>
      <c r="R179">
        <v>94</v>
      </c>
      <c r="S179" t="s">
        <v>76</v>
      </c>
      <c r="T179">
        <v>0</v>
      </c>
      <c r="U179" t="s">
        <v>77</v>
      </c>
      <c r="V179" s="26" t="s">
        <v>77</v>
      </c>
      <c r="W179" t="s">
        <v>77</v>
      </c>
      <c r="X179" t="s">
        <v>77</v>
      </c>
      <c r="Y179" t="s">
        <v>77</v>
      </c>
      <c r="Z179" t="s">
        <v>77</v>
      </c>
      <c r="AA179" t="s">
        <v>77</v>
      </c>
      <c r="AC179">
        <v>80</v>
      </c>
      <c r="AD179" t="s">
        <v>284</v>
      </c>
      <c r="AE179" s="2">
        <v>44762.009675925925</v>
      </c>
      <c r="AF179">
        <v>94</v>
      </c>
      <c r="AG179" t="s">
        <v>76</v>
      </c>
      <c r="AH179">
        <v>0</v>
      </c>
      <c r="AI179">
        <v>12.089</v>
      </c>
      <c r="AJ179" s="26">
        <v>96597</v>
      </c>
      <c r="AK179">
        <v>20.015000000000001</v>
      </c>
      <c r="AL179" t="s">
        <v>77</v>
      </c>
      <c r="AM179" t="s">
        <v>77</v>
      </c>
      <c r="AN179" t="s">
        <v>77</v>
      </c>
      <c r="AO179" t="s">
        <v>77</v>
      </c>
      <c r="AQ179">
        <v>1</v>
      </c>
      <c r="AS179">
        <v>114</v>
      </c>
      <c r="AT179" s="46">
        <f t="shared" si="16"/>
        <v>0.65293134080000015</v>
      </c>
      <c r="AU179" s="47">
        <f t="shared" si="17"/>
        <v>19624.773279962319</v>
      </c>
      <c r="AW179" s="27">
        <f t="shared" si="18"/>
        <v>1.5262006399999999</v>
      </c>
      <c r="AX179" s="28">
        <f t="shared" si="19"/>
        <v>17358.208159727074</v>
      </c>
      <c r="AZ179" s="33">
        <f t="shared" si="20"/>
        <v>1.2151311488000003</v>
      </c>
      <c r="BA179" s="34">
        <f t="shared" si="21"/>
        <v>18313.766658549663</v>
      </c>
      <c r="BC179" s="46">
        <f t="shared" si="22"/>
        <v>0.65293134080000015</v>
      </c>
      <c r="BD179" s="47">
        <f t="shared" si="23"/>
        <v>19624.773279962319</v>
      </c>
      <c r="BF179" s="48">
        <f t="shared" si="24"/>
        <v>-0.93726281279999979</v>
      </c>
      <c r="BG179" s="49">
        <f t="shared" si="25"/>
        <v>-5557.7520174800002</v>
      </c>
      <c r="BK179" s="2"/>
      <c r="BP179" s="26"/>
    </row>
    <row r="180" spans="1:68">
      <c r="A180">
        <v>81</v>
      </c>
      <c r="B180" t="s">
        <v>285</v>
      </c>
      <c r="C180" s="2">
        <v>44761.711770833332</v>
      </c>
      <c r="D180">
        <v>402</v>
      </c>
      <c r="E180" t="s">
        <v>76</v>
      </c>
      <c r="F180">
        <v>0</v>
      </c>
      <c r="G180">
        <v>6.016</v>
      </c>
      <c r="H180" s="26">
        <v>58731</v>
      </c>
      <c r="I180">
        <v>0.114</v>
      </c>
      <c r="J180" t="s">
        <v>77</v>
      </c>
      <c r="K180" t="s">
        <v>77</v>
      </c>
      <c r="L180" t="s">
        <v>77</v>
      </c>
      <c r="M180" t="s">
        <v>77</v>
      </c>
      <c r="O180">
        <v>81</v>
      </c>
      <c r="P180" t="s">
        <v>285</v>
      </c>
      <c r="Q180" s="2">
        <v>44761.711770833332</v>
      </c>
      <c r="R180">
        <v>402</v>
      </c>
      <c r="S180" t="s">
        <v>76</v>
      </c>
      <c r="T180">
        <v>0</v>
      </c>
      <c r="U180" t="s">
        <v>77</v>
      </c>
      <c r="V180" t="s">
        <v>77</v>
      </c>
      <c r="W180" t="s">
        <v>77</v>
      </c>
      <c r="X180" t="s">
        <v>77</v>
      </c>
      <c r="Y180" t="s">
        <v>77</v>
      </c>
      <c r="Z180" t="s">
        <v>77</v>
      </c>
      <c r="AA180" t="s">
        <v>77</v>
      </c>
      <c r="AC180">
        <v>81</v>
      </c>
      <c r="AD180" t="s">
        <v>285</v>
      </c>
      <c r="AE180" s="2">
        <v>44761.711770833332</v>
      </c>
      <c r="AF180">
        <v>402</v>
      </c>
      <c r="AG180" t="s">
        <v>76</v>
      </c>
      <c r="AH180">
        <v>0</v>
      </c>
      <c r="AI180">
        <v>12.195</v>
      </c>
      <c r="AJ180" s="26">
        <v>1037</v>
      </c>
      <c r="AK180">
        <v>0.14299999999999999</v>
      </c>
      <c r="AL180" t="s">
        <v>77</v>
      </c>
      <c r="AM180" t="s">
        <v>77</v>
      </c>
      <c r="AN180" t="s">
        <v>77</v>
      </c>
      <c r="AO180" t="s">
        <v>77</v>
      </c>
      <c r="AQ180">
        <v>1</v>
      </c>
      <c r="AS180">
        <v>115</v>
      </c>
      <c r="AT180" s="46">
        <f t="shared" si="16"/>
        <v>135.15257893272505</v>
      </c>
      <c r="AU180" s="47">
        <f t="shared" si="17"/>
        <v>110.62045658311997</v>
      </c>
      <c r="AW180" s="27">
        <f t="shared" si="18"/>
        <v>182.12892755935181</v>
      </c>
      <c r="AX180" s="28">
        <f t="shared" si="19"/>
        <v>227.02229908787001</v>
      </c>
      <c r="AZ180" s="33">
        <f t="shared" si="20"/>
        <v>153.92806095935512</v>
      </c>
      <c r="BA180" s="34">
        <f t="shared" si="21"/>
        <v>194.39891450006002</v>
      </c>
      <c r="BC180" s="46">
        <f t="shared" si="22"/>
        <v>135.15257893272505</v>
      </c>
      <c r="BD180" s="47">
        <f t="shared" si="23"/>
        <v>110.62045658311997</v>
      </c>
      <c r="BF180" s="48">
        <f t="shared" si="24"/>
        <v>132.60805718719999</v>
      </c>
      <c r="BG180" s="49">
        <f t="shared" si="25"/>
        <v>89.125371320000013</v>
      </c>
      <c r="BK180" s="2"/>
      <c r="BP180" s="26"/>
    </row>
    <row r="181" spans="1:68">
      <c r="A181">
        <v>82</v>
      </c>
      <c r="B181" t="s">
        <v>286</v>
      </c>
      <c r="C181" s="2">
        <v>44761.647951388892</v>
      </c>
      <c r="D181">
        <v>227</v>
      </c>
      <c r="E181" t="s">
        <v>76</v>
      </c>
      <c r="F181">
        <v>0</v>
      </c>
      <c r="G181">
        <v>6.0129999999999999</v>
      </c>
      <c r="H181" s="26">
        <v>1071186</v>
      </c>
      <c r="I181">
        <v>2.1619999999999999</v>
      </c>
      <c r="J181" t="s">
        <v>77</v>
      </c>
      <c r="K181" t="s">
        <v>77</v>
      </c>
      <c r="L181" t="s">
        <v>77</v>
      </c>
      <c r="M181" t="s">
        <v>77</v>
      </c>
      <c r="O181">
        <v>82</v>
      </c>
      <c r="P181" t="s">
        <v>286</v>
      </c>
      <c r="Q181" s="2">
        <v>44761.647951388892</v>
      </c>
      <c r="R181">
        <v>227</v>
      </c>
      <c r="S181" t="s">
        <v>76</v>
      </c>
      <c r="T181">
        <v>0</v>
      </c>
      <c r="U181">
        <v>5.9690000000000003</v>
      </c>
      <c r="V181" s="26">
        <v>9383</v>
      </c>
      <c r="W181">
        <v>2.452</v>
      </c>
      <c r="X181" t="s">
        <v>77</v>
      </c>
      <c r="Y181" t="s">
        <v>77</v>
      </c>
      <c r="Z181" t="s">
        <v>77</v>
      </c>
      <c r="AA181" t="s">
        <v>77</v>
      </c>
      <c r="AC181">
        <v>82</v>
      </c>
      <c r="AD181" t="s">
        <v>286</v>
      </c>
      <c r="AE181" s="2">
        <v>44761.647951388892</v>
      </c>
      <c r="AF181">
        <v>227</v>
      </c>
      <c r="AG181" t="s">
        <v>76</v>
      </c>
      <c r="AH181">
        <v>0</v>
      </c>
      <c r="AI181">
        <v>12.146000000000001</v>
      </c>
      <c r="AJ181" s="26">
        <v>44764</v>
      </c>
      <c r="AK181">
        <v>9.3529999999999998</v>
      </c>
      <c r="AL181" t="s">
        <v>77</v>
      </c>
      <c r="AM181" t="s">
        <v>77</v>
      </c>
      <c r="AN181" t="s">
        <v>77</v>
      </c>
      <c r="AO181" t="s">
        <v>77</v>
      </c>
      <c r="AQ181">
        <v>1</v>
      </c>
      <c r="AS181">
        <v>116</v>
      </c>
      <c r="AT181" s="46">
        <f t="shared" si="16"/>
        <v>2543.6330714471801</v>
      </c>
      <c r="AU181" s="47">
        <f t="shared" si="17"/>
        <v>9097.8814234380807</v>
      </c>
      <c r="AW181" s="27">
        <f t="shared" si="18"/>
        <v>2341.6209136633652</v>
      </c>
      <c r="AX181" s="28">
        <f t="shared" si="19"/>
        <v>8208.2960887620811</v>
      </c>
      <c r="AZ181" s="33">
        <f t="shared" si="20"/>
        <v>2690.1342233717701</v>
      </c>
      <c r="BA181" s="34">
        <f t="shared" si="21"/>
        <v>8522.4367567830395</v>
      </c>
      <c r="BC181" s="46">
        <f t="shared" si="22"/>
        <v>2543.6330714471801</v>
      </c>
      <c r="BD181" s="47">
        <f t="shared" si="23"/>
        <v>9097.8814234380807</v>
      </c>
      <c r="BF181" s="48">
        <f t="shared" si="24"/>
        <v>1172.08139555</v>
      </c>
      <c r="BG181" s="49">
        <f t="shared" si="25"/>
        <v>1403.5712348799996</v>
      </c>
      <c r="BK181" s="2"/>
      <c r="BP181" s="26"/>
    </row>
    <row r="182" spans="1:68">
      <c r="A182">
        <v>53</v>
      </c>
      <c r="B182" t="s">
        <v>287</v>
      </c>
      <c r="C182" s="2">
        <v>44754.576018518521</v>
      </c>
      <c r="D182">
        <v>409</v>
      </c>
      <c r="E182" t="s">
        <v>76</v>
      </c>
      <c r="F182">
        <v>0</v>
      </c>
      <c r="G182">
        <v>6.0140000000000002</v>
      </c>
      <c r="H182" s="26">
        <v>43005</v>
      </c>
      <c r="I182">
        <v>8.2000000000000003E-2</v>
      </c>
      <c r="J182" t="s">
        <v>77</v>
      </c>
      <c r="K182" t="s">
        <v>77</v>
      </c>
      <c r="L182" t="s">
        <v>77</v>
      </c>
      <c r="M182" t="s">
        <v>77</v>
      </c>
      <c r="O182">
        <v>53</v>
      </c>
      <c r="P182" t="s">
        <v>287</v>
      </c>
      <c r="Q182" s="2">
        <v>44754.576018518521</v>
      </c>
      <c r="R182">
        <v>409</v>
      </c>
      <c r="S182" t="s">
        <v>76</v>
      </c>
      <c r="T182">
        <v>0</v>
      </c>
      <c r="U182" t="s">
        <v>77</v>
      </c>
      <c r="V182" t="s">
        <v>77</v>
      </c>
      <c r="W182" t="s">
        <v>77</v>
      </c>
      <c r="X182" t="s">
        <v>77</v>
      </c>
      <c r="Y182" t="s">
        <v>77</v>
      </c>
      <c r="Z182" t="s">
        <v>77</v>
      </c>
      <c r="AA182" t="s">
        <v>77</v>
      </c>
      <c r="AC182">
        <v>53</v>
      </c>
      <c r="AD182" t="s">
        <v>287</v>
      </c>
      <c r="AE182" s="2">
        <v>44754.576018518521</v>
      </c>
      <c r="AF182">
        <v>409</v>
      </c>
      <c r="AG182" t="s">
        <v>76</v>
      </c>
      <c r="AH182">
        <v>0</v>
      </c>
      <c r="AI182">
        <v>12.166</v>
      </c>
      <c r="AJ182" s="26">
        <v>15064</v>
      </c>
      <c r="AK182">
        <v>3.12</v>
      </c>
      <c r="AL182" t="s">
        <v>77</v>
      </c>
      <c r="AM182" t="s">
        <v>77</v>
      </c>
      <c r="AN182" t="s">
        <v>77</v>
      </c>
      <c r="AO182" t="s">
        <v>77</v>
      </c>
      <c r="AQ182">
        <v>1</v>
      </c>
      <c r="AS182">
        <v>87</v>
      </c>
      <c r="AT182" s="46">
        <f t="shared" si="16"/>
        <v>98.356786905786493</v>
      </c>
      <c r="AU182" s="47">
        <f t="shared" si="17"/>
        <v>3004.2376970700802</v>
      </c>
      <c r="AW182" s="27">
        <f t="shared" si="18"/>
        <v>134.03940021359503</v>
      </c>
      <c r="AX182" s="28">
        <f t="shared" si="19"/>
        <v>2813.45157449408</v>
      </c>
      <c r="AZ182" s="33">
        <f t="shared" si="20"/>
        <v>112.68347890997751</v>
      </c>
      <c r="BA182" s="34">
        <f t="shared" si="21"/>
        <v>2872.6890141990398</v>
      </c>
      <c r="BC182" s="46">
        <f t="shared" si="22"/>
        <v>98.356786905786493</v>
      </c>
      <c r="BD182" s="47">
        <f t="shared" si="23"/>
        <v>3004.2376970700802</v>
      </c>
      <c r="BF182" s="48">
        <f t="shared" si="24"/>
        <v>85.727479880000004</v>
      </c>
      <c r="BG182" s="49">
        <f t="shared" si="25"/>
        <v>1227.33618688</v>
      </c>
    </row>
    <row r="183" spans="1:68">
      <c r="A183">
        <v>54</v>
      </c>
      <c r="B183" t="s">
        <v>288</v>
      </c>
      <c r="C183" s="2">
        <v>44754.597256944442</v>
      </c>
      <c r="D183">
        <v>221</v>
      </c>
      <c r="E183" t="s">
        <v>76</v>
      </c>
      <c r="F183">
        <v>0</v>
      </c>
      <c r="G183">
        <v>6.008</v>
      </c>
      <c r="H183" s="26">
        <v>26408</v>
      </c>
      <c r="I183">
        <v>4.9000000000000002E-2</v>
      </c>
      <c r="J183" t="s">
        <v>77</v>
      </c>
      <c r="K183" t="s">
        <v>77</v>
      </c>
      <c r="L183" t="s">
        <v>77</v>
      </c>
      <c r="M183" t="s">
        <v>77</v>
      </c>
      <c r="O183">
        <v>54</v>
      </c>
      <c r="P183" t="s">
        <v>288</v>
      </c>
      <c r="Q183" s="2">
        <v>44754.597256944442</v>
      </c>
      <c r="R183">
        <v>221</v>
      </c>
      <c r="S183" t="s">
        <v>76</v>
      </c>
      <c r="T183">
        <v>0</v>
      </c>
      <c r="U183" t="s">
        <v>77</v>
      </c>
      <c r="V183" s="26" t="s">
        <v>77</v>
      </c>
      <c r="W183" t="s">
        <v>77</v>
      </c>
      <c r="X183" t="s">
        <v>77</v>
      </c>
      <c r="Y183" t="s">
        <v>77</v>
      </c>
      <c r="Z183" t="s">
        <v>77</v>
      </c>
      <c r="AA183" t="s">
        <v>77</v>
      </c>
      <c r="AC183">
        <v>54</v>
      </c>
      <c r="AD183" t="s">
        <v>288</v>
      </c>
      <c r="AE183" s="2">
        <v>44754.597256944442</v>
      </c>
      <c r="AF183">
        <v>221</v>
      </c>
      <c r="AG183" t="s">
        <v>76</v>
      </c>
      <c r="AH183">
        <v>0</v>
      </c>
      <c r="AI183">
        <v>12.05</v>
      </c>
      <c r="AJ183" s="26">
        <v>118502</v>
      </c>
      <c r="AK183">
        <v>24.442</v>
      </c>
      <c r="AL183" t="s">
        <v>77</v>
      </c>
      <c r="AM183" t="s">
        <v>77</v>
      </c>
      <c r="AN183" t="s">
        <v>77</v>
      </c>
      <c r="AO183" t="s">
        <v>77</v>
      </c>
      <c r="AQ183">
        <v>1</v>
      </c>
      <c r="AS183">
        <v>88</v>
      </c>
      <c r="AT183" s="46">
        <f t="shared" si="16"/>
        <v>59.479816816349441</v>
      </c>
      <c r="AU183" s="47">
        <f t="shared" si="17"/>
        <v>24032.293083417917</v>
      </c>
      <c r="AW183" s="27">
        <f t="shared" si="18"/>
        <v>82.84852443288321</v>
      </c>
      <c r="AX183" s="28">
        <f t="shared" si="19"/>
        <v>21123.639014268923</v>
      </c>
      <c r="AZ183" s="33">
        <f t="shared" si="20"/>
        <v>69.089666460102407</v>
      </c>
      <c r="BA183" s="34">
        <f t="shared" si="21"/>
        <v>22425.389707694958</v>
      </c>
      <c r="BC183" s="46">
        <f t="shared" si="22"/>
        <v>59.479816816349441</v>
      </c>
      <c r="BD183" s="47">
        <f t="shared" si="23"/>
        <v>24032.293083417917</v>
      </c>
      <c r="BF183" s="48">
        <f t="shared" si="24"/>
        <v>44.404641052800002</v>
      </c>
      <c r="BG183" s="49">
        <f t="shared" si="25"/>
        <v>-11277.85461088</v>
      </c>
    </row>
    <row r="184" spans="1:68">
      <c r="A184">
        <v>55</v>
      </c>
      <c r="B184" t="s">
        <v>289</v>
      </c>
      <c r="C184" s="2">
        <v>44754.618495370371</v>
      </c>
      <c r="D184">
        <v>140</v>
      </c>
      <c r="E184" t="s">
        <v>76</v>
      </c>
      <c r="F184">
        <v>0</v>
      </c>
      <c r="G184">
        <v>6.0049999999999999</v>
      </c>
      <c r="H184" s="26">
        <v>1375565</v>
      </c>
      <c r="I184">
        <v>2.778</v>
      </c>
      <c r="J184" t="s">
        <v>77</v>
      </c>
      <c r="K184" t="s">
        <v>77</v>
      </c>
      <c r="L184" t="s">
        <v>77</v>
      </c>
      <c r="M184" t="s">
        <v>77</v>
      </c>
      <c r="O184">
        <v>55</v>
      </c>
      <c r="P184" t="s">
        <v>289</v>
      </c>
      <c r="Q184" s="2">
        <v>44754.618495370371</v>
      </c>
      <c r="R184">
        <v>140</v>
      </c>
      <c r="S184" t="s">
        <v>76</v>
      </c>
      <c r="T184">
        <v>0</v>
      </c>
      <c r="U184">
        <v>5.9580000000000002</v>
      </c>
      <c r="V184" s="26">
        <v>11039</v>
      </c>
      <c r="W184">
        <v>2.8580000000000001</v>
      </c>
      <c r="X184" t="s">
        <v>77</v>
      </c>
      <c r="Y184" t="s">
        <v>77</v>
      </c>
      <c r="Z184" t="s">
        <v>77</v>
      </c>
      <c r="AA184" t="s">
        <v>77</v>
      </c>
      <c r="AC184">
        <v>55</v>
      </c>
      <c r="AD184" t="s">
        <v>289</v>
      </c>
      <c r="AE184" s="2">
        <v>44754.618495370371</v>
      </c>
      <c r="AF184">
        <v>140</v>
      </c>
      <c r="AG184" t="s">
        <v>76</v>
      </c>
      <c r="AH184">
        <v>0</v>
      </c>
      <c r="AI184">
        <v>12.08</v>
      </c>
      <c r="AJ184" s="26">
        <v>94280</v>
      </c>
      <c r="AK184">
        <v>19.544</v>
      </c>
      <c r="AL184" t="s">
        <v>77</v>
      </c>
      <c r="AM184" t="s">
        <v>77</v>
      </c>
      <c r="AN184" t="s">
        <v>77</v>
      </c>
      <c r="AO184" t="s">
        <v>77</v>
      </c>
      <c r="AQ184">
        <v>1</v>
      </c>
      <c r="AS184">
        <v>89</v>
      </c>
      <c r="AT184" s="46">
        <f t="shared" si="16"/>
        <v>2952.1752624830201</v>
      </c>
      <c r="AU184" s="47">
        <f t="shared" si="17"/>
        <v>19157.135906431999</v>
      </c>
      <c r="AW184" s="27">
        <f t="shared" si="18"/>
        <v>2656.2064085264851</v>
      </c>
      <c r="AX184" s="28">
        <f t="shared" si="19"/>
        <v>16956.397146032003</v>
      </c>
      <c r="AZ184" s="33">
        <f t="shared" si="20"/>
        <v>3114.05387941353</v>
      </c>
      <c r="BA184" s="34">
        <f t="shared" si="21"/>
        <v>17877.947438815998</v>
      </c>
      <c r="BC184" s="46">
        <f t="shared" si="22"/>
        <v>2952.1752624830201</v>
      </c>
      <c r="BD184" s="47">
        <f t="shared" si="23"/>
        <v>19157.135906431999</v>
      </c>
      <c r="BF184" s="48">
        <f t="shared" si="24"/>
        <v>1409.3959659499999</v>
      </c>
      <c r="BG184" s="49">
        <f t="shared" si="25"/>
        <v>-5049.2390079999996</v>
      </c>
    </row>
    <row r="185" spans="1:68">
      <c r="A185">
        <v>56</v>
      </c>
      <c r="B185" t="s">
        <v>290</v>
      </c>
      <c r="C185" s="2">
        <v>44754.639745370368</v>
      </c>
      <c r="D185">
        <v>406</v>
      </c>
      <c r="E185" t="s">
        <v>76</v>
      </c>
      <c r="F185">
        <v>0</v>
      </c>
      <c r="G185">
        <v>6.0140000000000002</v>
      </c>
      <c r="H185" s="26">
        <v>35734</v>
      </c>
      <c r="I185">
        <v>6.7000000000000004E-2</v>
      </c>
      <c r="J185" t="s">
        <v>77</v>
      </c>
      <c r="K185" t="s">
        <v>77</v>
      </c>
      <c r="L185" t="s">
        <v>77</v>
      </c>
      <c r="M185" t="s">
        <v>77</v>
      </c>
      <c r="O185">
        <v>56</v>
      </c>
      <c r="P185" t="s">
        <v>290</v>
      </c>
      <c r="Q185" s="2">
        <v>44754.639745370368</v>
      </c>
      <c r="R185">
        <v>406</v>
      </c>
      <c r="S185" t="s">
        <v>76</v>
      </c>
      <c r="T185">
        <v>0</v>
      </c>
      <c r="U185" t="s">
        <v>77</v>
      </c>
      <c r="V185" t="s">
        <v>77</v>
      </c>
      <c r="W185" t="s">
        <v>77</v>
      </c>
      <c r="X185" t="s">
        <v>77</v>
      </c>
      <c r="Y185" t="s">
        <v>77</v>
      </c>
      <c r="Z185" t="s">
        <v>77</v>
      </c>
      <c r="AA185" t="s">
        <v>77</v>
      </c>
      <c r="AC185">
        <v>56</v>
      </c>
      <c r="AD185" t="s">
        <v>290</v>
      </c>
      <c r="AE185" s="2">
        <v>44754.639745370368</v>
      </c>
      <c r="AF185">
        <v>406</v>
      </c>
      <c r="AG185" t="s">
        <v>76</v>
      </c>
      <c r="AH185">
        <v>0</v>
      </c>
      <c r="AI185">
        <v>12.162000000000001</v>
      </c>
      <c r="AJ185" s="26">
        <v>14349</v>
      </c>
      <c r="AK185">
        <v>2.968</v>
      </c>
      <c r="AL185" t="s">
        <v>77</v>
      </c>
      <c r="AM185" t="s">
        <v>77</v>
      </c>
      <c r="AN185" t="s">
        <v>77</v>
      </c>
      <c r="AO185" t="s">
        <v>77</v>
      </c>
      <c r="AQ185">
        <v>1</v>
      </c>
      <c r="AS185">
        <v>90</v>
      </c>
      <c r="AT185" s="46">
        <f t="shared" si="16"/>
        <v>81.330588963391762</v>
      </c>
      <c r="AU185" s="47">
        <f t="shared" si="17"/>
        <v>2856.9838901984799</v>
      </c>
      <c r="AW185" s="27">
        <f t="shared" si="18"/>
        <v>111.66847291135281</v>
      </c>
      <c r="AX185" s="28">
        <f t="shared" si="19"/>
        <v>2682.2106461112298</v>
      </c>
      <c r="AZ185" s="33">
        <f t="shared" si="20"/>
        <v>93.593610522399601</v>
      </c>
      <c r="BA185" s="34">
        <f t="shared" si="21"/>
        <v>2736.3229667957398</v>
      </c>
      <c r="BC185" s="46">
        <f t="shared" si="22"/>
        <v>81.330588963391762</v>
      </c>
      <c r="BD185" s="47">
        <f t="shared" si="23"/>
        <v>2856.9838901984799</v>
      </c>
      <c r="BF185" s="48">
        <f t="shared" si="24"/>
        <v>66.593604891200002</v>
      </c>
      <c r="BG185" s="49">
        <f t="shared" si="25"/>
        <v>1185.68912428</v>
      </c>
    </row>
    <row r="186" spans="1:68">
      <c r="A186">
        <v>57</v>
      </c>
      <c r="B186" t="s">
        <v>291</v>
      </c>
      <c r="C186" s="2">
        <v>44754.660983796297</v>
      </c>
      <c r="D186">
        <v>192</v>
      </c>
      <c r="E186" t="s">
        <v>76</v>
      </c>
      <c r="F186">
        <v>0</v>
      </c>
      <c r="G186">
        <v>6.0149999999999997</v>
      </c>
      <c r="H186" s="26">
        <v>4733</v>
      </c>
      <c r="I186">
        <v>5.0000000000000001E-3</v>
      </c>
      <c r="J186" t="s">
        <v>77</v>
      </c>
      <c r="K186" t="s">
        <v>77</v>
      </c>
      <c r="L186" t="s">
        <v>77</v>
      </c>
      <c r="M186" t="s">
        <v>77</v>
      </c>
      <c r="O186">
        <v>57</v>
      </c>
      <c r="P186" t="s">
        <v>291</v>
      </c>
      <c r="Q186" s="2">
        <v>44754.660983796297</v>
      </c>
      <c r="R186">
        <v>192</v>
      </c>
      <c r="S186" t="s">
        <v>76</v>
      </c>
      <c r="T186">
        <v>0</v>
      </c>
      <c r="U186" t="s">
        <v>77</v>
      </c>
      <c r="V186" s="26" t="s">
        <v>77</v>
      </c>
      <c r="W186" t="s">
        <v>77</v>
      </c>
      <c r="X186" t="s">
        <v>77</v>
      </c>
      <c r="Y186" t="s">
        <v>77</v>
      </c>
      <c r="Z186" t="s">
        <v>77</v>
      </c>
      <c r="AA186" t="s">
        <v>77</v>
      </c>
      <c r="AC186">
        <v>57</v>
      </c>
      <c r="AD186" t="s">
        <v>291</v>
      </c>
      <c r="AE186" s="2">
        <v>44754.660983796297</v>
      </c>
      <c r="AF186">
        <v>192</v>
      </c>
      <c r="AG186" t="s">
        <v>76</v>
      </c>
      <c r="AH186">
        <v>0</v>
      </c>
      <c r="AI186">
        <v>12.042999999999999</v>
      </c>
      <c r="AJ186" s="26">
        <v>122965</v>
      </c>
      <c r="AK186">
        <v>25.338000000000001</v>
      </c>
      <c r="AL186" t="s">
        <v>77</v>
      </c>
      <c r="AM186" t="s">
        <v>77</v>
      </c>
      <c r="AN186" t="s">
        <v>77</v>
      </c>
      <c r="AO186" t="s">
        <v>77</v>
      </c>
      <c r="AQ186">
        <v>1</v>
      </c>
      <c r="AS186">
        <v>91</v>
      </c>
      <c r="AT186" s="46">
        <f t="shared" si="16"/>
        <v>5.4014889917000009</v>
      </c>
      <c r="AU186" s="47">
        <f t="shared" si="17"/>
        <v>24927.293115937999</v>
      </c>
      <c r="AW186" s="27">
        <f t="shared" si="18"/>
        <v>8.9077923912499983</v>
      </c>
      <c r="AX186" s="28">
        <f t="shared" si="19"/>
        <v>21883.434042806752</v>
      </c>
      <c r="AZ186" s="33">
        <f t="shared" si="20"/>
        <v>10.081104302450001</v>
      </c>
      <c r="BA186" s="34">
        <f t="shared" si="21"/>
        <v>23261.192438681501</v>
      </c>
      <c r="BC186" s="46">
        <f t="shared" si="22"/>
        <v>5.4014889917000009</v>
      </c>
      <c r="BD186" s="47">
        <f t="shared" si="23"/>
        <v>24927.293115937999</v>
      </c>
      <c r="BF186" s="48">
        <f t="shared" si="24"/>
        <v>3.0478046927999998</v>
      </c>
      <c r="BG186" s="49">
        <f t="shared" si="25"/>
        <v>-12645.698237000001</v>
      </c>
    </row>
    <row r="187" spans="1:68">
      <c r="A187">
        <v>58</v>
      </c>
      <c r="B187" t="s">
        <v>292</v>
      </c>
      <c r="C187" s="2">
        <v>44754.682222222225</v>
      </c>
      <c r="D187">
        <v>166</v>
      </c>
      <c r="E187" t="s">
        <v>76</v>
      </c>
      <c r="F187">
        <v>0</v>
      </c>
      <c r="G187">
        <v>5.96</v>
      </c>
      <c r="H187" s="26">
        <v>18339373</v>
      </c>
      <c r="I187">
        <v>38.137</v>
      </c>
      <c r="J187" t="s">
        <v>77</v>
      </c>
      <c r="K187" t="s">
        <v>77</v>
      </c>
      <c r="L187" t="s">
        <v>77</v>
      </c>
      <c r="M187" t="s">
        <v>77</v>
      </c>
      <c r="O187">
        <v>58</v>
      </c>
      <c r="P187" t="s">
        <v>292</v>
      </c>
      <c r="Q187" s="2">
        <v>44754.682222222225</v>
      </c>
      <c r="R187">
        <v>166</v>
      </c>
      <c r="S187" t="s">
        <v>76</v>
      </c>
      <c r="T187">
        <v>0</v>
      </c>
      <c r="U187">
        <v>5.915</v>
      </c>
      <c r="V187" s="26">
        <v>139631</v>
      </c>
      <c r="W187">
        <v>33.948999999999998</v>
      </c>
      <c r="X187" t="s">
        <v>77</v>
      </c>
      <c r="Y187" t="s">
        <v>77</v>
      </c>
      <c r="Z187" t="s">
        <v>77</v>
      </c>
      <c r="AA187" t="s">
        <v>77</v>
      </c>
      <c r="AC187">
        <v>58</v>
      </c>
      <c r="AD187" t="s">
        <v>292</v>
      </c>
      <c r="AE187" s="2">
        <v>44754.682222222225</v>
      </c>
      <c r="AF187">
        <v>166</v>
      </c>
      <c r="AG187" t="s">
        <v>76</v>
      </c>
      <c r="AH187">
        <v>0</v>
      </c>
      <c r="AI187">
        <v>12.095000000000001</v>
      </c>
      <c r="AJ187" s="26">
        <v>77229</v>
      </c>
      <c r="AK187">
        <v>16.062000000000001</v>
      </c>
      <c r="AL187" t="s">
        <v>77</v>
      </c>
      <c r="AM187" t="s">
        <v>77</v>
      </c>
      <c r="AN187" t="s">
        <v>77</v>
      </c>
      <c r="AO187" t="s">
        <v>77</v>
      </c>
      <c r="AQ187">
        <v>1</v>
      </c>
      <c r="AS187">
        <v>92</v>
      </c>
      <c r="AT187" s="46">
        <f t="shared" si="16"/>
        <v>34351.77180279982</v>
      </c>
      <c r="AU187" s="47">
        <f t="shared" si="17"/>
        <v>15707.324893385679</v>
      </c>
      <c r="AW187" s="27">
        <f t="shared" si="18"/>
        <v>27139.473941088887</v>
      </c>
      <c r="AX187" s="28">
        <f t="shared" si="19"/>
        <v>13978.70633145843</v>
      </c>
      <c r="AZ187" s="33">
        <f t="shared" si="20"/>
        <v>35696.187299648729</v>
      </c>
      <c r="BA187" s="34">
        <f t="shared" si="21"/>
        <v>14665.34698214934</v>
      </c>
      <c r="BC187" s="46">
        <f t="shared" si="22"/>
        <v>34351.77180279982</v>
      </c>
      <c r="BD187" s="47">
        <f t="shared" si="23"/>
        <v>15707.324893385679</v>
      </c>
      <c r="BF187" s="48">
        <f t="shared" si="24"/>
        <v>69246.498165950004</v>
      </c>
      <c r="BG187" s="49">
        <f t="shared" si="25"/>
        <v>-1875.0678165199995</v>
      </c>
    </row>
    <row r="188" spans="1:68">
      <c r="A188">
        <v>59</v>
      </c>
      <c r="B188" t="s">
        <v>293</v>
      </c>
      <c r="C188" s="2">
        <v>44754.703472222223</v>
      </c>
      <c r="D188">
        <v>324</v>
      </c>
      <c r="E188" t="s">
        <v>76</v>
      </c>
      <c r="F188">
        <v>0</v>
      </c>
      <c r="G188">
        <v>6.0140000000000002</v>
      </c>
      <c r="H188" s="26">
        <v>80309</v>
      </c>
      <c r="I188">
        <v>0.157</v>
      </c>
      <c r="J188" t="s">
        <v>77</v>
      </c>
      <c r="K188" t="s">
        <v>77</v>
      </c>
      <c r="L188" t="s">
        <v>77</v>
      </c>
      <c r="M188" t="s">
        <v>77</v>
      </c>
      <c r="O188">
        <v>59</v>
      </c>
      <c r="P188" t="s">
        <v>293</v>
      </c>
      <c r="Q188" s="2">
        <v>44754.703472222223</v>
      </c>
      <c r="R188">
        <v>324</v>
      </c>
      <c r="S188" t="s">
        <v>76</v>
      </c>
      <c r="T188">
        <v>0</v>
      </c>
      <c r="U188" t="s">
        <v>77</v>
      </c>
      <c r="V188" s="26" t="s">
        <v>77</v>
      </c>
      <c r="W188" t="s">
        <v>77</v>
      </c>
      <c r="X188" t="s">
        <v>77</v>
      </c>
      <c r="Y188" t="s">
        <v>77</v>
      </c>
      <c r="Z188" t="s">
        <v>77</v>
      </c>
      <c r="AA188" t="s">
        <v>77</v>
      </c>
      <c r="AC188">
        <v>59</v>
      </c>
      <c r="AD188" t="s">
        <v>293</v>
      </c>
      <c r="AE188" s="2">
        <v>44754.703472222223</v>
      </c>
      <c r="AF188">
        <v>324</v>
      </c>
      <c r="AG188" t="s">
        <v>76</v>
      </c>
      <c r="AH188">
        <v>0</v>
      </c>
      <c r="AI188">
        <v>12.180999999999999</v>
      </c>
      <c r="AJ188" s="26">
        <v>750</v>
      </c>
      <c r="AK188">
        <v>8.1000000000000003E-2</v>
      </c>
      <c r="AL188" t="s">
        <v>77</v>
      </c>
      <c r="AM188" t="s">
        <v>77</v>
      </c>
      <c r="AN188" t="s">
        <v>77</v>
      </c>
      <c r="AO188" t="s">
        <v>77</v>
      </c>
      <c r="AQ188">
        <v>1</v>
      </c>
      <c r="AS188">
        <v>93</v>
      </c>
      <c r="AT188" s="46">
        <f t="shared" si="16"/>
        <v>185.57608641236024</v>
      </c>
      <c r="AU188" s="47">
        <f t="shared" si="17"/>
        <v>51.310645000000008</v>
      </c>
      <c r="AW188" s="27">
        <f t="shared" si="18"/>
        <v>247.45665814040782</v>
      </c>
      <c r="AX188" s="28">
        <f t="shared" si="19"/>
        <v>173.84469187500002</v>
      </c>
      <c r="AZ188" s="33">
        <f t="shared" si="20"/>
        <v>210.42336616034709</v>
      </c>
      <c r="BA188" s="34">
        <f t="shared" si="21"/>
        <v>139.53285375000002</v>
      </c>
      <c r="BC188" s="46">
        <f t="shared" si="22"/>
        <v>185.57608641236024</v>
      </c>
      <c r="BD188" s="47">
        <f t="shared" si="23"/>
        <v>51.310645000000008</v>
      </c>
      <c r="BF188" s="48">
        <f t="shared" si="24"/>
        <v>209.16913161119996</v>
      </c>
      <c r="BG188" s="49">
        <f t="shared" si="25"/>
        <v>58.771000000000001</v>
      </c>
    </row>
    <row r="189" spans="1:68">
      <c r="A189">
        <v>60</v>
      </c>
      <c r="B189" t="s">
        <v>294</v>
      </c>
      <c r="C189" s="2">
        <v>44754.724722222221</v>
      </c>
      <c r="D189">
        <v>255</v>
      </c>
      <c r="E189" t="s">
        <v>76</v>
      </c>
      <c r="F189">
        <v>0</v>
      </c>
      <c r="G189">
        <v>5.9210000000000003</v>
      </c>
      <c r="H189" s="26">
        <v>30987031</v>
      </c>
      <c r="I189">
        <v>65.884</v>
      </c>
      <c r="J189" t="s">
        <v>77</v>
      </c>
      <c r="K189" t="s">
        <v>77</v>
      </c>
      <c r="L189" t="s">
        <v>77</v>
      </c>
      <c r="M189" t="s">
        <v>77</v>
      </c>
      <c r="O189">
        <v>60</v>
      </c>
      <c r="P189" t="s">
        <v>294</v>
      </c>
      <c r="Q189" s="2">
        <v>44754.724722222221</v>
      </c>
      <c r="R189">
        <v>255</v>
      </c>
      <c r="S189" t="s">
        <v>76</v>
      </c>
      <c r="T189">
        <v>0</v>
      </c>
      <c r="U189">
        <v>5.88</v>
      </c>
      <c r="V189" s="26">
        <v>252539</v>
      </c>
      <c r="W189">
        <v>60.587000000000003</v>
      </c>
      <c r="X189" t="s">
        <v>77</v>
      </c>
      <c r="Y189" t="s">
        <v>77</v>
      </c>
      <c r="Z189" t="s">
        <v>77</v>
      </c>
      <c r="AA189" t="s">
        <v>77</v>
      </c>
      <c r="AC189">
        <v>60</v>
      </c>
      <c r="AD189" t="s">
        <v>294</v>
      </c>
      <c r="AE189" s="2">
        <v>44754.724722222221</v>
      </c>
      <c r="AF189">
        <v>255</v>
      </c>
      <c r="AG189" t="s">
        <v>76</v>
      </c>
      <c r="AH189">
        <v>0</v>
      </c>
      <c r="AI189">
        <v>12.103999999999999</v>
      </c>
      <c r="AJ189" s="26">
        <v>67593</v>
      </c>
      <c r="AK189">
        <v>14.082000000000001</v>
      </c>
      <c r="AL189" t="s">
        <v>77</v>
      </c>
      <c r="AM189" t="s">
        <v>77</v>
      </c>
      <c r="AN189" t="s">
        <v>77</v>
      </c>
      <c r="AO189" t="s">
        <v>77</v>
      </c>
      <c r="AQ189">
        <v>1</v>
      </c>
      <c r="AS189">
        <v>94</v>
      </c>
      <c r="AT189" s="46">
        <f t="shared" si="16"/>
        <v>61393.209056423024</v>
      </c>
      <c r="AU189" s="47">
        <f t="shared" si="17"/>
        <v>13751.176975677519</v>
      </c>
      <c r="AW189" s="27">
        <f t="shared" si="18"/>
        <v>48726.160084321484</v>
      </c>
      <c r="AX189" s="28">
        <f t="shared" si="19"/>
        <v>12279.78776725227</v>
      </c>
      <c r="AZ189" s="33">
        <f t="shared" si="20"/>
        <v>63757.11635332353</v>
      </c>
      <c r="BA189" s="34">
        <f t="shared" si="21"/>
        <v>12845.63469006726</v>
      </c>
      <c r="BC189" s="46">
        <f t="shared" si="22"/>
        <v>61393.209056423024</v>
      </c>
      <c r="BD189" s="47">
        <f t="shared" si="23"/>
        <v>13751.176975677519</v>
      </c>
      <c r="BF189" s="48">
        <f t="shared" si="24"/>
        <v>209248.18411595002</v>
      </c>
      <c r="BG189" s="49">
        <f t="shared" si="25"/>
        <v>-523.56254228</v>
      </c>
    </row>
    <row r="190" spans="1:68">
      <c r="A190">
        <v>61</v>
      </c>
      <c r="B190" t="s">
        <v>295</v>
      </c>
      <c r="C190" s="2">
        <v>44754.745972222219</v>
      </c>
      <c r="D190">
        <v>271</v>
      </c>
      <c r="E190" t="s">
        <v>76</v>
      </c>
      <c r="F190">
        <v>0</v>
      </c>
      <c r="G190">
        <v>6.0069999999999997</v>
      </c>
      <c r="H190" s="26">
        <v>1290294</v>
      </c>
      <c r="I190">
        <v>2.6059999999999999</v>
      </c>
      <c r="J190" t="s">
        <v>77</v>
      </c>
      <c r="K190" t="s">
        <v>77</v>
      </c>
      <c r="L190" t="s">
        <v>77</v>
      </c>
      <c r="M190" t="s">
        <v>77</v>
      </c>
      <c r="O190">
        <v>61</v>
      </c>
      <c r="P190" t="s">
        <v>295</v>
      </c>
      <c r="Q190" s="2">
        <v>44754.745972222219</v>
      </c>
      <c r="R190">
        <v>271</v>
      </c>
      <c r="S190" t="s">
        <v>76</v>
      </c>
      <c r="T190">
        <v>0</v>
      </c>
      <c r="U190">
        <v>5.9560000000000004</v>
      </c>
      <c r="V190" s="26">
        <v>11059</v>
      </c>
      <c r="W190">
        <v>2.863</v>
      </c>
      <c r="X190" t="s">
        <v>77</v>
      </c>
      <c r="Y190" t="s">
        <v>77</v>
      </c>
      <c r="Z190" t="s">
        <v>77</v>
      </c>
      <c r="AA190" t="s">
        <v>77</v>
      </c>
      <c r="AC190">
        <v>61</v>
      </c>
      <c r="AD190" t="s">
        <v>295</v>
      </c>
      <c r="AE190" s="2">
        <v>44754.745972222219</v>
      </c>
      <c r="AF190">
        <v>271</v>
      </c>
      <c r="AG190" t="s">
        <v>76</v>
      </c>
      <c r="AH190">
        <v>0</v>
      </c>
      <c r="AI190">
        <v>12.128</v>
      </c>
      <c r="AJ190" s="26">
        <v>46575</v>
      </c>
      <c r="AK190">
        <v>9.73</v>
      </c>
      <c r="AL190" t="s">
        <v>77</v>
      </c>
      <c r="AM190" t="s">
        <v>77</v>
      </c>
      <c r="AN190" t="s">
        <v>77</v>
      </c>
      <c r="AO190" t="s">
        <v>77</v>
      </c>
      <c r="AQ190">
        <v>1</v>
      </c>
      <c r="AS190">
        <v>95</v>
      </c>
      <c r="AT190" s="46">
        <f t="shared" si="16"/>
        <v>2957.1086972982202</v>
      </c>
      <c r="AU190" s="47">
        <f t="shared" si="17"/>
        <v>9467.9937344499995</v>
      </c>
      <c r="AW190" s="27">
        <f t="shared" si="18"/>
        <v>2660.005860365085</v>
      </c>
      <c r="AX190" s="28">
        <f t="shared" si="19"/>
        <v>8533.6723936687504</v>
      </c>
      <c r="AZ190" s="33">
        <f t="shared" si="20"/>
        <v>3119.17300927633</v>
      </c>
      <c r="BA190" s="34">
        <f t="shared" si="21"/>
        <v>8866.0103100375018</v>
      </c>
      <c r="BC190" s="46">
        <f t="shared" si="22"/>
        <v>2957.1086972982202</v>
      </c>
      <c r="BD190" s="47">
        <f t="shared" si="23"/>
        <v>9467.9937344499995</v>
      </c>
      <c r="BF190" s="48">
        <f t="shared" si="24"/>
        <v>1412.36096795</v>
      </c>
      <c r="BG190" s="49">
        <f t="shared" si="25"/>
        <v>1316.1631749999999</v>
      </c>
    </row>
    <row r="191" spans="1:68">
      <c r="A191">
        <v>62</v>
      </c>
      <c r="B191" t="s">
        <v>296</v>
      </c>
      <c r="C191" s="2">
        <v>44754.767210648148</v>
      </c>
      <c r="D191">
        <v>380</v>
      </c>
      <c r="E191" t="s">
        <v>76</v>
      </c>
      <c r="F191">
        <v>0</v>
      </c>
      <c r="G191">
        <v>5.92</v>
      </c>
      <c r="H191" s="26">
        <v>31470359</v>
      </c>
      <c r="I191">
        <v>66.97</v>
      </c>
      <c r="J191" t="s">
        <v>77</v>
      </c>
      <c r="K191" t="s">
        <v>77</v>
      </c>
      <c r="L191" t="s">
        <v>77</v>
      </c>
      <c r="M191" t="s">
        <v>77</v>
      </c>
      <c r="O191">
        <v>62</v>
      </c>
      <c r="P191" t="s">
        <v>296</v>
      </c>
      <c r="Q191" s="2">
        <v>44754.767210648148</v>
      </c>
      <c r="R191">
        <v>380</v>
      </c>
      <c r="S191" t="s">
        <v>76</v>
      </c>
      <c r="T191">
        <v>0</v>
      </c>
      <c r="U191">
        <v>5.88</v>
      </c>
      <c r="V191" s="26">
        <v>259845</v>
      </c>
      <c r="W191">
        <v>62.29</v>
      </c>
      <c r="X191" t="s">
        <v>77</v>
      </c>
      <c r="Y191" t="s">
        <v>77</v>
      </c>
      <c r="Z191" t="s">
        <v>77</v>
      </c>
      <c r="AA191" t="s">
        <v>77</v>
      </c>
      <c r="AC191">
        <v>62</v>
      </c>
      <c r="AD191" t="s">
        <v>296</v>
      </c>
      <c r="AE191" s="2">
        <v>44754.767210648148</v>
      </c>
      <c r="AF191">
        <v>380</v>
      </c>
      <c r="AG191" t="s">
        <v>76</v>
      </c>
      <c r="AH191">
        <v>0</v>
      </c>
      <c r="AI191">
        <v>12.055</v>
      </c>
      <c r="AJ191" s="26">
        <v>115132</v>
      </c>
      <c r="AK191">
        <v>23.763000000000002</v>
      </c>
      <c r="AL191" t="s">
        <v>77</v>
      </c>
      <c r="AM191" t="s">
        <v>77</v>
      </c>
      <c r="AN191" t="s">
        <v>77</v>
      </c>
      <c r="AO191" t="s">
        <v>77</v>
      </c>
      <c r="AQ191">
        <v>1</v>
      </c>
      <c r="AS191">
        <v>96</v>
      </c>
      <c r="AT191" s="46">
        <f t="shared" si="16"/>
        <v>63125.973062395497</v>
      </c>
      <c r="AU191" s="47">
        <f t="shared" si="17"/>
        <v>23355.807168139519</v>
      </c>
      <c r="AW191" s="27">
        <f t="shared" si="18"/>
        <v>50125.866807922132</v>
      </c>
      <c r="AX191" s="28">
        <f t="shared" si="19"/>
        <v>20548.26275909552</v>
      </c>
      <c r="AZ191" s="33">
        <f t="shared" si="20"/>
        <v>65555.243159818259</v>
      </c>
      <c r="BA191" s="34">
        <f t="shared" si="21"/>
        <v>21793.847963085762</v>
      </c>
      <c r="BC191" s="46">
        <f t="shared" si="22"/>
        <v>63125.973062395497</v>
      </c>
      <c r="BD191" s="47">
        <f t="shared" si="23"/>
        <v>23355.807168139519</v>
      </c>
      <c r="BF191" s="48">
        <f t="shared" si="24"/>
        <v>220898.28641875001</v>
      </c>
      <c r="BG191" s="49">
        <f t="shared" si="25"/>
        <v>-10290.402553279999</v>
      </c>
    </row>
    <row r="192" spans="1:68">
      <c r="A192">
        <v>63</v>
      </c>
      <c r="B192" t="s">
        <v>297</v>
      </c>
      <c r="C192" s="2">
        <v>44754.788460648146</v>
      </c>
      <c r="D192">
        <v>112</v>
      </c>
      <c r="E192" t="s">
        <v>76</v>
      </c>
      <c r="F192">
        <v>0</v>
      </c>
      <c r="G192">
        <v>6.0179999999999998</v>
      </c>
      <c r="H192" s="26">
        <v>11297</v>
      </c>
      <c r="I192">
        <v>1.7999999999999999E-2</v>
      </c>
      <c r="J192" t="s">
        <v>77</v>
      </c>
      <c r="K192" t="s">
        <v>77</v>
      </c>
      <c r="L192" t="s">
        <v>77</v>
      </c>
      <c r="M192" t="s">
        <v>77</v>
      </c>
      <c r="O192">
        <v>63</v>
      </c>
      <c r="P192" t="s">
        <v>297</v>
      </c>
      <c r="Q192" s="2">
        <v>44754.788460648146</v>
      </c>
      <c r="R192">
        <v>112</v>
      </c>
      <c r="S192" t="s">
        <v>76</v>
      </c>
      <c r="T192">
        <v>0</v>
      </c>
      <c r="U192" t="s">
        <v>77</v>
      </c>
      <c r="V192" s="26" t="s">
        <v>77</v>
      </c>
      <c r="W192" t="s">
        <v>77</v>
      </c>
      <c r="X192" t="s">
        <v>77</v>
      </c>
      <c r="Y192" t="s">
        <v>77</v>
      </c>
      <c r="Z192" t="s">
        <v>77</v>
      </c>
      <c r="AA192" t="s">
        <v>77</v>
      </c>
      <c r="AC192">
        <v>63</v>
      </c>
      <c r="AD192" t="s">
        <v>297</v>
      </c>
      <c r="AE192" s="2">
        <v>44754.788460648146</v>
      </c>
      <c r="AF192">
        <v>112</v>
      </c>
      <c r="AG192" t="s">
        <v>76</v>
      </c>
      <c r="AH192">
        <v>0</v>
      </c>
      <c r="AI192">
        <v>12.055999999999999</v>
      </c>
      <c r="AJ192" s="26">
        <v>113038</v>
      </c>
      <c r="AK192">
        <v>23.341999999999999</v>
      </c>
      <c r="AL192" t="s">
        <v>77</v>
      </c>
      <c r="AM192" t="s">
        <v>77</v>
      </c>
      <c r="AN192" t="s">
        <v>77</v>
      </c>
      <c r="AO192" t="s">
        <v>77</v>
      </c>
      <c r="AQ192">
        <v>1</v>
      </c>
      <c r="AS192">
        <v>97</v>
      </c>
      <c r="AT192" s="46">
        <f t="shared" si="16"/>
        <v>24.045077307287141</v>
      </c>
      <c r="AU192" s="47">
        <f t="shared" si="17"/>
        <v>22935.170517389121</v>
      </c>
      <c r="AW192" s="27">
        <f t="shared" si="18"/>
        <v>28.899356941249998</v>
      </c>
      <c r="AX192" s="28">
        <f t="shared" si="19"/>
        <v>20190.025910600121</v>
      </c>
      <c r="AZ192" s="33">
        <f t="shared" si="20"/>
        <v>29.341065474931902</v>
      </c>
      <c r="BA192" s="34">
        <f t="shared" si="21"/>
        <v>21401.243995640561</v>
      </c>
      <c r="BC192" s="46">
        <f t="shared" si="22"/>
        <v>24.045077307287141</v>
      </c>
      <c r="BD192" s="47">
        <f t="shared" si="23"/>
        <v>22935.170517389121</v>
      </c>
      <c r="BF192" s="48">
        <f t="shared" si="24"/>
        <v>14.064533476800001</v>
      </c>
      <c r="BG192" s="49">
        <f t="shared" si="25"/>
        <v>-9696.513999679999</v>
      </c>
    </row>
    <row r="193" spans="1:59">
      <c r="A193">
        <v>64</v>
      </c>
      <c r="B193" t="s">
        <v>298</v>
      </c>
      <c r="C193" s="2">
        <v>44754.80972222222</v>
      </c>
      <c r="D193">
        <v>125</v>
      </c>
      <c r="E193" t="s">
        <v>76</v>
      </c>
      <c r="F193">
        <v>0</v>
      </c>
      <c r="G193">
        <v>6.0149999999999997</v>
      </c>
      <c r="H193" s="26">
        <v>113574</v>
      </c>
      <c r="I193">
        <v>0.22500000000000001</v>
      </c>
      <c r="J193" t="s">
        <v>77</v>
      </c>
      <c r="K193" t="s">
        <v>77</v>
      </c>
      <c r="L193" t="s">
        <v>77</v>
      </c>
      <c r="M193" t="s">
        <v>77</v>
      </c>
      <c r="O193">
        <v>64</v>
      </c>
      <c r="P193" t="s">
        <v>298</v>
      </c>
      <c r="Q193" s="2">
        <v>44754.80972222222</v>
      </c>
      <c r="R193">
        <v>125</v>
      </c>
      <c r="S193" t="s">
        <v>76</v>
      </c>
      <c r="T193">
        <v>0</v>
      </c>
      <c r="U193" t="s">
        <v>77</v>
      </c>
      <c r="V193" s="26" t="s">
        <v>77</v>
      </c>
      <c r="W193" t="s">
        <v>77</v>
      </c>
      <c r="X193" t="s">
        <v>77</v>
      </c>
      <c r="Y193" t="s">
        <v>77</v>
      </c>
      <c r="Z193" t="s">
        <v>77</v>
      </c>
      <c r="AA193" t="s">
        <v>77</v>
      </c>
      <c r="AC193">
        <v>64</v>
      </c>
      <c r="AD193" t="s">
        <v>298</v>
      </c>
      <c r="AE193" s="2">
        <v>44754.80972222222</v>
      </c>
      <c r="AF193">
        <v>125</v>
      </c>
      <c r="AG193" t="s">
        <v>76</v>
      </c>
      <c r="AH193">
        <v>0</v>
      </c>
      <c r="AI193">
        <v>12.15</v>
      </c>
      <c r="AJ193" s="26">
        <v>31024</v>
      </c>
      <c r="AK193">
        <v>6.4809999999999999</v>
      </c>
      <c r="AL193" t="s">
        <v>77</v>
      </c>
      <c r="AM193" t="s">
        <v>77</v>
      </c>
      <c r="AN193" t="s">
        <v>77</v>
      </c>
      <c r="AO193" t="s">
        <v>77</v>
      </c>
      <c r="AQ193">
        <v>1</v>
      </c>
      <c r="AS193">
        <v>98</v>
      </c>
      <c r="AT193" s="46">
        <f t="shared" si="16"/>
        <v>263.16286223304292</v>
      </c>
      <c r="AU193" s="47">
        <f t="shared" si="17"/>
        <v>6284.39809154048</v>
      </c>
      <c r="AW193" s="27">
        <f t="shared" si="18"/>
        <v>346.67792655288883</v>
      </c>
      <c r="AX193" s="28">
        <f t="shared" si="19"/>
        <v>5726.2641920844808</v>
      </c>
      <c r="AZ193" s="33">
        <f t="shared" si="20"/>
        <v>297.29689443475161</v>
      </c>
      <c r="BA193" s="34">
        <f t="shared" si="21"/>
        <v>5912.2807357542397</v>
      </c>
      <c r="BC193" s="46">
        <f t="shared" si="22"/>
        <v>263.16286223304292</v>
      </c>
      <c r="BD193" s="47">
        <f t="shared" si="23"/>
        <v>6284.39809154048</v>
      </c>
      <c r="BF193" s="48" t="e">
        <f t="shared" si="24"/>
        <v>#VALUE!</v>
      </c>
      <c r="BG193" s="49">
        <f t="shared" si="25"/>
        <v>1699.2197612800001</v>
      </c>
    </row>
    <row r="194" spans="1:59">
      <c r="A194">
        <v>65</v>
      </c>
      <c r="B194" t="s">
        <v>299</v>
      </c>
      <c r="C194" s="2">
        <v>44754.830949074072</v>
      </c>
      <c r="D194">
        <v>237</v>
      </c>
      <c r="E194" t="s">
        <v>76</v>
      </c>
      <c r="F194">
        <v>0</v>
      </c>
      <c r="G194">
        <v>6.0110000000000001</v>
      </c>
      <c r="H194" s="26">
        <v>811133</v>
      </c>
      <c r="I194">
        <v>1.635</v>
      </c>
      <c r="J194" t="s">
        <v>77</v>
      </c>
      <c r="K194" t="s">
        <v>77</v>
      </c>
      <c r="L194" t="s">
        <v>77</v>
      </c>
      <c r="M194" t="s">
        <v>77</v>
      </c>
      <c r="O194">
        <v>65</v>
      </c>
      <c r="P194" t="s">
        <v>299</v>
      </c>
      <c r="Q194" s="2">
        <v>44754.830949074072</v>
      </c>
      <c r="R194">
        <v>237</v>
      </c>
      <c r="S194" t="s">
        <v>76</v>
      </c>
      <c r="T194">
        <v>0</v>
      </c>
      <c r="U194">
        <v>5.9630000000000001</v>
      </c>
      <c r="V194" s="26">
        <v>6812</v>
      </c>
      <c r="W194">
        <v>1.8220000000000001</v>
      </c>
      <c r="X194" t="s">
        <v>77</v>
      </c>
      <c r="Y194" t="s">
        <v>77</v>
      </c>
      <c r="Z194" t="s">
        <v>77</v>
      </c>
      <c r="AA194" t="s">
        <v>77</v>
      </c>
      <c r="AC194">
        <v>65</v>
      </c>
      <c r="AD194" t="s">
        <v>299</v>
      </c>
      <c r="AE194" s="2">
        <v>44754.830949074072</v>
      </c>
      <c r="AF194">
        <v>237</v>
      </c>
      <c r="AG194" t="s">
        <v>76</v>
      </c>
      <c r="AH194">
        <v>0</v>
      </c>
      <c r="AI194">
        <v>12.141</v>
      </c>
      <c r="AJ194" s="26">
        <v>37183</v>
      </c>
      <c r="AK194">
        <v>7.7709999999999999</v>
      </c>
      <c r="AL194" t="s">
        <v>77</v>
      </c>
      <c r="AM194" t="s">
        <v>77</v>
      </c>
      <c r="AN194" t="s">
        <v>77</v>
      </c>
      <c r="AO194" t="s">
        <v>77</v>
      </c>
      <c r="AQ194">
        <v>1</v>
      </c>
      <c r="AS194">
        <v>99</v>
      </c>
      <c r="AT194" s="46">
        <f t="shared" si="16"/>
        <v>1909.1459031932798</v>
      </c>
      <c r="AU194" s="47">
        <f t="shared" si="17"/>
        <v>7546.7427735207202</v>
      </c>
      <c r="AW194" s="27">
        <f t="shared" si="18"/>
        <v>1853.2512349850399</v>
      </c>
      <c r="AX194" s="28">
        <f t="shared" si="19"/>
        <v>6841.7739365554708</v>
      </c>
      <c r="AZ194" s="33">
        <f t="shared" si="20"/>
        <v>2031.7654848859202</v>
      </c>
      <c r="BA194" s="34">
        <f t="shared" si="21"/>
        <v>7083.0509225488604</v>
      </c>
      <c r="BC194" s="46">
        <f t="shared" si="22"/>
        <v>1909.1459031932798</v>
      </c>
      <c r="BD194" s="47">
        <f t="shared" si="23"/>
        <v>7546.7427735207202</v>
      </c>
      <c r="BF194" s="48">
        <f t="shared" si="24"/>
        <v>835.70139679999988</v>
      </c>
      <c r="BG194" s="49">
        <f t="shared" si="25"/>
        <v>1647.0035129199998</v>
      </c>
    </row>
    <row r="195" spans="1:59">
      <c r="A195">
        <v>66</v>
      </c>
      <c r="B195" t="s">
        <v>300</v>
      </c>
      <c r="C195" s="2">
        <v>44754.852210648147</v>
      </c>
      <c r="D195">
        <v>295</v>
      </c>
      <c r="E195" t="s">
        <v>76</v>
      </c>
      <c r="F195">
        <v>0</v>
      </c>
      <c r="G195">
        <v>6.02</v>
      </c>
      <c r="H195" s="26">
        <v>9012</v>
      </c>
      <c r="I195">
        <v>1.2999999999999999E-2</v>
      </c>
      <c r="J195" t="s">
        <v>77</v>
      </c>
      <c r="K195" t="s">
        <v>77</v>
      </c>
      <c r="L195" t="s">
        <v>77</v>
      </c>
      <c r="M195" t="s">
        <v>77</v>
      </c>
      <c r="O195">
        <v>66</v>
      </c>
      <c r="P195" t="s">
        <v>300</v>
      </c>
      <c r="Q195" s="2">
        <v>44754.852210648147</v>
      </c>
      <c r="R195">
        <v>295</v>
      </c>
      <c r="S195" t="s">
        <v>76</v>
      </c>
      <c r="T195">
        <v>0</v>
      </c>
      <c r="U195" t="s">
        <v>77</v>
      </c>
      <c r="V195" s="26" t="s">
        <v>77</v>
      </c>
      <c r="W195" t="s">
        <v>77</v>
      </c>
      <c r="X195" t="s">
        <v>77</v>
      </c>
      <c r="Y195" t="s">
        <v>77</v>
      </c>
      <c r="Z195" t="s">
        <v>77</v>
      </c>
      <c r="AA195" t="s">
        <v>77</v>
      </c>
      <c r="AC195">
        <v>66</v>
      </c>
      <c r="AD195" t="s">
        <v>300</v>
      </c>
      <c r="AE195" s="2">
        <v>44754.852210648147</v>
      </c>
      <c r="AF195">
        <v>295</v>
      </c>
      <c r="AG195" t="s">
        <v>76</v>
      </c>
      <c r="AH195">
        <v>0</v>
      </c>
      <c r="AI195">
        <v>12.058999999999999</v>
      </c>
      <c r="AJ195" s="26">
        <v>112534</v>
      </c>
      <c r="AK195">
        <v>23.24</v>
      </c>
      <c r="AL195" t="s">
        <v>77</v>
      </c>
      <c r="AM195" t="s">
        <v>77</v>
      </c>
      <c r="AN195" t="s">
        <v>77</v>
      </c>
      <c r="AO195" t="s">
        <v>77</v>
      </c>
      <c r="AQ195">
        <v>1</v>
      </c>
      <c r="AS195">
        <v>100</v>
      </c>
      <c r="AT195" s="46">
        <f t="shared" si="16"/>
        <v>17.5198245232</v>
      </c>
      <c r="AU195" s="47">
        <f t="shared" si="17"/>
        <v>22833.89504249888</v>
      </c>
      <c r="AW195" s="27">
        <f t="shared" si="18"/>
        <v>21.73230306</v>
      </c>
      <c r="AX195" s="28">
        <f t="shared" si="19"/>
        <v>20103.720524437882</v>
      </c>
      <c r="AZ195" s="33">
        <f t="shared" si="20"/>
        <v>23.031400455200004</v>
      </c>
      <c r="BA195" s="34">
        <f t="shared" si="21"/>
        <v>21306.72776720344</v>
      </c>
      <c r="BC195" s="46">
        <f t="shared" si="22"/>
        <v>17.5198245232</v>
      </c>
      <c r="BD195" s="47">
        <f t="shared" si="23"/>
        <v>22833.89504249888</v>
      </c>
      <c r="BF195" s="48">
        <f t="shared" si="24"/>
        <v>10.0808717888</v>
      </c>
      <c r="BG195" s="49">
        <f t="shared" si="25"/>
        <v>-9555.8244963199995</v>
      </c>
    </row>
    <row r="196" spans="1:59">
      <c r="A196">
        <v>67</v>
      </c>
      <c r="B196" t="s">
        <v>301</v>
      </c>
      <c r="C196" s="2">
        <v>44754.873472222222</v>
      </c>
      <c r="D196">
        <v>188</v>
      </c>
      <c r="E196" t="s">
        <v>76</v>
      </c>
      <c r="F196">
        <v>0</v>
      </c>
      <c r="G196">
        <v>6.0140000000000002</v>
      </c>
      <c r="H196" s="26">
        <v>31008</v>
      </c>
      <c r="I196">
        <v>5.8000000000000003E-2</v>
      </c>
      <c r="J196" t="s">
        <v>77</v>
      </c>
      <c r="K196" t="s">
        <v>77</v>
      </c>
      <c r="L196" t="s">
        <v>77</v>
      </c>
      <c r="M196" t="s">
        <v>77</v>
      </c>
      <c r="O196">
        <v>67</v>
      </c>
      <c r="P196" t="s">
        <v>301</v>
      </c>
      <c r="Q196" s="2">
        <v>44754.873472222222</v>
      </c>
      <c r="R196">
        <v>188</v>
      </c>
      <c r="S196" t="s">
        <v>76</v>
      </c>
      <c r="T196">
        <v>0</v>
      </c>
      <c r="U196" t="s">
        <v>77</v>
      </c>
      <c r="V196" s="26" t="s">
        <v>77</v>
      </c>
      <c r="W196" t="s">
        <v>77</v>
      </c>
      <c r="X196" t="s">
        <v>77</v>
      </c>
      <c r="Y196" t="s">
        <v>77</v>
      </c>
      <c r="Z196" t="s">
        <v>77</v>
      </c>
      <c r="AA196" t="s">
        <v>77</v>
      </c>
      <c r="AC196">
        <v>67</v>
      </c>
      <c r="AD196" t="s">
        <v>301</v>
      </c>
      <c r="AE196" s="2">
        <v>44754.873472222222</v>
      </c>
      <c r="AF196">
        <v>188</v>
      </c>
      <c r="AG196" t="s">
        <v>76</v>
      </c>
      <c r="AH196">
        <v>0</v>
      </c>
      <c r="AI196">
        <v>12.166</v>
      </c>
      <c r="AJ196" s="26">
        <v>16224</v>
      </c>
      <c r="AK196">
        <v>3.3650000000000002</v>
      </c>
      <c r="AL196" t="s">
        <v>77</v>
      </c>
      <c r="AM196" t="s">
        <v>77</v>
      </c>
      <c r="AN196" t="s">
        <v>77</v>
      </c>
      <c r="AO196" t="s">
        <v>77</v>
      </c>
      <c r="AQ196">
        <v>1</v>
      </c>
      <c r="AS196">
        <v>101</v>
      </c>
      <c r="AT196" s="46">
        <f t="shared" si="16"/>
        <v>70.25934510700543</v>
      </c>
      <c r="AU196" s="47">
        <f t="shared" si="17"/>
        <v>3243.0834721484798</v>
      </c>
      <c r="AW196" s="27">
        <f t="shared" si="18"/>
        <v>97.081554912563206</v>
      </c>
      <c r="AX196" s="28">
        <f t="shared" si="19"/>
        <v>3026.2373950924798</v>
      </c>
      <c r="AZ196" s="33">
        <f t="shared" si="20"/>
        <v>81.178735125862389</v>
      </c>
      <c r="BA196" s="34">
        <f t="shared" si="21"/>
        <v>3093.8908724582398</v>
      </c>
      <c r="BC196" s="46">
        <f t="shared" si="22"/>
        <v>70.25934510700543</v>
      </c>
      <c r="BD196" s="47">
        <f t="shared" si="23"/>
        <v>3243.0834721484798</v>
      </c>
      <c r="BF196" s="48">
        <f t="shared" si="24"/>
        <v>55.018787772799996</v>
      </c>
      <c r="BG196" s="49">
        <f t="shared" si="25"/>
        <v>1291.1624492799999</v>
      </c>
    </row>
    <row r="197" spans="1:59">
      <c r="A197">
        <v>68</v>
      </c>
      <c r="B197" t="s">
        <v>302</v>
      </c>
      <c r="C197" s="2">
        <v>44754.89472222222</v>
      </c>
      <c r="D197">
        <v>59</v>
      </c>
      <c r="E197" t="s">
        <v>76</v>
      </c>
      <c r="F197">
        <v>0</v>
      </c>
      <c r="G197">
        <v>6.03</v>
      </c>
      <c r="H197" s="26">
        <v>3980</v>
      </c>
      <c r="I197">
        <v>3.0000000000000001E-3</v>
      </c>
      <c r="J197" t="s">
        <v>77</v>
      </c>
      <c r="K197" t="s">
        <v>77</v>
      </c>
      <c r="L197" t="s">
        <v>77</v>
      </c>
      <c r="M197" t="s">
        <v>77</v>
      </c>
      <c r="O197">
        <v>68</v>
      </c>
      <c r="P197" t="s">
        <v>302</v>
      </c>
      <c r="Q197" s="2">
        <v>44754.89472222222</v>
      </c>
      <c r="R197">
        <v>59</v>
      </c>
      <c r="S197" t="s">
        <v>76</v>
      </c>
      <c r="T197">
        <v>0</v>
      </c>
      <c r="U197" t="s">
        <v>77</v>
      </c>
      <c r="V197" s="26" t="s">
        <v>77</v>
      </c>
      <c r="W197" t="s">
        <v>77</v>
      </c>
      <c r="X197" t="s">
        <v>77</v>
      </c>
      <c r="Y197" t="s">
        <v>77</v>
      </c>
      <c r="Z197" t="s">
        <v>77</v>
      </c>
      <c r="AA197" t="s">
        <v>77</v>
      </c>
      <c r="AC197">
        <v>68</v>
      </c>
      <c r="AD197" t="s">
        <v>302</v>
      </c>
      <c r="AE197" s="2">
        <v>44754.89472222222</v>
      </c>
      <c r="AF197">
        <v>59</v>
      </c>
      <c r="AG197" t="s">
        <v>76</v>
      </c>
      <c r="AH197">
        <v>0</v>
      </c>
      <c r="AI197">
        <v>12.067</v>
      </c>
      <c r="AJ197" s="26">
        <v>108295</v>
      </c>
      <c r="AK197">
        <v>22.385000000000002</v>
      </c>
      <c r="AL197" t="s">
        <v>77</v>
      </c>
      <c r="AM197" t="s">
        <v>77</v>
      </c>
      <c r="AN197" t="s">
        <v>77</v>
      </c>
      <c r="AO197" t="s">
        <v>77</v>
      </c>
      <c r="AQ197">
        <v>1</v>
      </c>
      <c r="AS197">
        <v>102</v>
      </c>
      <c r="AT197" s="46">
        <f t="shared" si="16"/>
        <v>3.8195121200000006</v>
      </c>
      <c r="AU197" s="47">
        <f t="shared" si="17"/>
        <v>21981.582864721997</v>
      </c>
      <c r="AW197" s="27">
        <f t="shared" si="18"/>
        <v>6.7315085000000003</v>
      </c>
      <c r="AX197" s="28">
        <f t="shared" si="19"/>
        <v>19376.56855304075</v>
      </c>
      <c r="AZ197" s="33">
        <f t="shared" si="20"/>
        <v>7.5825888200000016</v>
      </c>
      <c r="BA197" s="34">
        <f t="shared" si="21"/>
        <v>20511.4518577735</v>
      </c>
      <c r="BC197" s="46">
        <f t="shared" si="22"/>
        <v>3.8195121200000006</v>
      </c>
      <c r="BD197" s="47">
        <f t="shared" si="23"/>
        <v>21981.582864721997</v>
      </c>
      <c r="BF197" s="48">
        <f t="shared" si="24"/>
        <v>1.8677500799999995</v>
      </c>
      <c r="BG197" s="49">
        <f t="shared" si="25"/>
        <v>-8407.1068729999988</v>
      </c>
    </row>
    <row r="198" spans="1:59">
      <c r="A198">
        <v>69</v>
      </c>
      <c r="B198" t="s">
        <v>303</v>
      </c>
      <c r="C198" s="2">
        <v>44754.915960648148</v>
      </c>
      <c r="D198">
        <v>378</v>
      </c>
      <c r="E198" t="s">
        <v>76</v>
      </c>
      <c r="F198">
        <v>0</v>
      </c>
      <c r="G198">
        <v>6.0119999999999996</v>
      </c>
      <c r="H198" s="26">
        <v>57938</v>
      </c>
      <c r="I198">
        <v>0.112</v>
      </c>
      <c r="J198" t="s">
        <v>77</v>
      </c>
      <c r="K198" t="s">
        <v>77</v>
      </c>
      <c r="L198" t="s">
        <v>77</v>
      </c>
      <c r="M198" t="s">
        <v>77</v>
      </c>
      <c r="O198">
        <v>69</v>
      </c>
      <c r="P198" t="s">
        <v>303</v>
      </c>
      <c r="Q198" s="2">
        <v>44754.915960648148</v>
      </c>
      <c r="R198">
        <v>378</v>
      </c>
      <c r="S198" t="s">
        <v>76</v>
      </c>
      <c r="T198">
        <v>0</v>
      </c>
      <c r="U198" t="s">
        <v>77</v>
      </c>
      <c r="V198" t="s">
        <v>77</v>
      </c>
      <c r="W198" t="s">
        <v>77</v>
      </c>
      <c r="X198" t="s">
        <v>77</v>
      </c>
      <c r="Y198" t="s">
        <v>77</v>
      </c>
      <c r="Z198" t="s">
        <v>77</v>
      </c>
      <c r="AA198" t="s">
        <v>77</v>
      </c>
      <c r="AC198">
        <v>69</v>
      </c>
      <c r="AD198" t="s">
        <v>303</v>
      </c>
      <c r="AE198" s="2">
        <v>44754.915960648148</v>
      </c>
      <c r="AF198">
        <v>378</v>
      </c>
      <c r="AG198" t="s">
        <v>76</v>
      </c>
      <c r="AH198">
        <v>0</v>
      </c>
      <c r="AI198">
        <v>12.202999999999999</v>
      </c>
      <c r="AJ198" s="26">
        <v>648</v>
      </c>
      <c r="AK198">
        <v>0.06</v>
      </c>
      <c r="AL198" t="s">
        <v>77</v>
      </c>
      <c r="AM198" t="s">
        <v>77</v>
      </c>
      <c r="AN198" t="s">
        <v>77</v>
      </c>
      <c r="AO198" t="s">
        <v>77</v>
      </c>
      <c r="AQ198">
        <v>1</v>
      </c>
      <c r="AS198">
        <v>103</v>
      </c>
      <c r="AT198" s="46">
        <f t="shared" si="16"/>
        <v>133.29806637408424</v>
      </c>
      <c r="AU198" s="47">
        <f t="shared" si="17"/>
        <v>30.230884049919993</v>
      </c>
      <c r="AW198" s="27">
        <f t="shared" si="18"/>
        <v>179.7136281729272</v>
      </c>
      <c r="AX198" s="28">
        <f t="shared" si="19"/>
        <v>154.94284262591998</v>
      </c>
      <c r="AZ198" s="33">
        <f t="shared" si="20"/>
        <v>151.84969144806038</v>
      </c>
      <c r="BA198" s="34">
        <f t="shared" si="21"/>
        <v>120.03277236096001</v>
      </c>
      <c r="BC198" s="46">
        <f t="shared" si="22"/>
        <v>133.29806637408424</v>
      </c>
      <c r="BD198" s="47">
        <f t="shared" si="23"/>
        <v>30.230884049919993</v>
      </c>
      <c r="BF198" s="48">
        <f t="shared" si="24"/>
        <v>130.06405862879998</v>
      </c>
      <c r="BG198" s="49">
        <f t="shared" si="25"/>
        <v>47.914789119999995</v>
      </c>
    </row>
    <row r="199" spans="1:59">
      <c r="A199">
        <v>70</v>
      </c>
      <c r="B199" t="s">
        <v>304</v>
      </c>
      <c r="C199" s="2">
        <v>44754.937210648146</v>
      </c>
      <c r="D199">
        <v>243</v>
      </c>
      <c r="E199" t="s">
        <v>76</v>
      </c>
      <c r="F199">
        <v>0</v>
      </c>
      <c r="G199">
        <v>6.0060000000000002</v>
      </c>
      <c r="H199" s="26">
        <v>1248407</v>
      </c>
      <c r="I199">
        <v>2.5209999999999999</v>
      </c>
      <c r="J199" t="s">
        <v>77</v>
      </c>
      <c r="K199" t="s">
        <v>77</v>
      </c>
      <c r="L199" t="s">
        <v>77</v>
      </c>
      <c r="M199" t="s">
        <v>77</v>
      </c>
      <c r="O199">
        <v>70</v>
      </c>
      <c r="P199" t="s">
        <v>304</v>
      </c>
      <c r="Q199" s="2">
        <v>44754.937210648146</v>
      </c>
      <c r="R199">
        <v>243</v>
      </c>
      <c r="S199" t="s">
        <v>76</v>
      </c>
      <c r="T199">
        <v>0</v>
      </c>
      <c r="U199">
        <v>5.9580000000000002</v>
      </c>
      <c r="V199" s="26">
        <v>9959</v>
      </c>
      <c r="W199">
        <v>2.593</v>
      </c>
      <c r="X199" t="s">
        <v>77</v>
      </c>
      <c r="Y199" t="s">
        <v>77</v>
      </c>
      <c r="Z199" t="s">
        <v>77</v>
      </c>
      <c r="AA199" t="s">
        <v>77</v>
      </c>
      <c r="AC199">
        <v>70</v>
      </c>
      <c r="AD199" t="s">
        <v>304</v>
      </c>
      <c r="AE199" s="2">
        <v>44754.937210648146</v>
      </c>
      <c r="AF199">
        <v>243</v>
      </c>
      <c r="AG199" t="s">
        <v>76</v>
      </c>
      <c r="AH199">
        <v>0</v>
      </c>
      <c r="AI199">
        <v>12.125999999999999</v>
      </c>
      <c r="AJ199" s="26">
        <v>45299</v>
      </c>
      <c r="AK199">
        <v>9.4649999999999999</v>
      </c>
      <c r="AL199" t="s">
        <v>77</v>
      </c>
      <c r="AM199" t="s">
        <v>77</v>
      </c>
      <c r="AN199" t="s">
        <v>77</v>
      </c>
      <c r="AO199" t="s">
        <v>77</v>
      </c>
      <c r="AQ199">
        <v>1</v>
      </c>
      <c r="AS199">
        <v>104</v>
      </c>
      <c r="AT199" s="46">
        <f t="shared" si="16"/>
        <v>2685.74675902222</v>
      </c>
      <c r="AU199" s="47">
        <f t="shared" si="17"/>
        <v>9207.2362752864792</v>
      </c>
      <c r="AW199" s="27">
        <f t="shared" si="18"/>
        <v>2451.0399118220848</v>
      </c>
      <c r="AX199" s="28">
        <f t="shared" si="19"/>
        <v>8304.4605975992308</v>
      </c>
      <c r="AZ199" s="33">
        <f t="shared" si="20"/>
        <v>2837.5970236623302</v>
      </c>
      <c r="BA199" s="34">
        <f t="shared" si="21"/>
        <v>8623.9452897397405</v>
      </c>
      <c r="BC199" s="46">
        <f t="shared" si="22"/>
        <v>2685.74675902222</v>
      </c>
      <c r="BD199" s="47">
        <f t="shared" si="23"/>
        <v>9207.2362752864792</v>
      </c>
      <c r="BF199" s="48">
        <f t="shared" si="24"/>
        <v>1252.79045795</v>
      </c>
      <c r="BG199" s="49">
        <f t="shared" si="25"/>
        <v>1378.9235922800005</v>
      </c>
    </row>
    <row r="200" spans="1:59">
      <c r="A200">
        <v>71</v>
      </c>
      <c r="B200" t="s">
        <v>305</v>
      </c>
      <c r="C200" s="2">
        <v>44754.958437499998</v>
      </c>
      <c r="D200">
        <v>141</v>
      </c>
      <c r="E200" t="s">
        <v>76</v>
      </c>
      <c r="F200">
        <v>0</v>
      </c>
      <c r="G200">
        <v>6.0519999999999996</v>
      </c>
      <c r="H200" s="26">
        <v>1615</v>
      </c>
      <c r="I200">
        <v>-2E-3</v>
      </c>
      <c r="J200" t="s">
        <v>77</v>
      </c>
      <c r="K200" t="s">
        <v>77</v>
      </c>
      <c r="L200" t="s">
        <v>77</v>
      </c>
      <c r="M200" t="s">
        <v>77</v>
      </c>
      <c r="O200">
        <v>71</v>
      </c>
      <c r="P200" t="s">
        <v>305</v>
      </c>
      <c r="Q200" s="2">
        <v>44754.958437499998</v>
      </c>
      <c r="R200">
        <v>141</v>
      </c>
      <c r="S200" t="s">
        <v>76</v>
      </c>
      <c r="T200">
        <v>0</v>
      </c>
      <c r="U200" t="s">
        <v>77</v>
      </c>
      <c r="V200" s="26" t="s">
        <v>77</v>
      </c>
      <c r="W200" t="s">
        <v>77</v>
      </c>
      <c r="X200" t="s">
        <v>77</v>
      </c>
      <c r="Y200" t="s">
        <v>77</v>
      </c>
      <c r="Z200" t="s">
        <v>77</v>
      </c>
      <c r="AA200" t="s">
        <v>77</v>
      </c>
      <c r="AC200">
        <v>71</v>
      </c>
      <c r="AD200" t="s">
        <v>305</v>
      </c>
      <c r="AE200" s="2">
        <v>44754.958437499998</v>
      </c>
      <c r="AF200">
        <v>141</v>
      </c>
      <c r="AG200" t="s">
        <v>76</v>
      </c>
      <c r="AH200">
        <v>0</v>
      </c>
      <c r="AI200">
        <v>12.07</v>
      </c>
      <c r="AJ200" s="26">
        <v>109427</v>
      </c>
      <c r="AK200">
        <v>22.613</v>
      </c>
      <c r="AL200" t="s">
        <v>77</v>
      </c>
      <c r="AM200" t="s">
        <v>77</v>
      </c>
      <c r="AN200" t="s">
        <v>77</v>
      </c>
      <c r="AO200" t="s">
        <v>77</v>
      </c>
      <c r="AQ200">
        <v>1</v>
      </c>
      <c r="AS200">
        <v>105</v>
      </c>
      <c r="AT200" s="46">
        <f t="shared" si="16"/>
        <v>-7.7661407499999724E-2</v>
      </c>
      <c r="AU200" s="47">
        <f t="shared" si="17"/>
        <v>22209.277572243918</v>
      </c>
      <c r="AW200" s="27">
        <f t="shared" si="18"/>
        <v>5.29997812499996E-2</v>
      </c>
      <c r="AX200" s="28">
        <f t="shared" si="19"/>
        <v>19570.970976988672</v>
      </c>
      <c r="AZ200" s="33">
        <f t="shared" si="20"/>
        <v>-0.69200163874999987</v>
      </c>
      <c r="BA200" s="34">
        <f t="shared" si="21"/>
        <v>20723.882796970458</v>
      </c>
      <c r="BC200" s="46">
        <f t="shared" si="22"/>
        <v>-7.7661407499999724E-2</v>
      </c>
      <c r="BD200" s="47">
        <f t="shared" si="23"/>
        <v>22209.277572243918</v>
      </c>
      <c r="BF200" s="48">
        <f t="shared" si="24"/>
        <v>-1.7264444799999996</v>
      </c>
      <c r="BG200" s="49">
        <f t="shared" si="25"/>
        <v>-8707.8156998799986</v>
      </c>
    </row>
    <row r="201" spans="1:59">
      <c r="A201">
        <v>72</v>
      </c>
      <c r="B201" t="s">
        <v>306</v>
      </c>
      <c r="C201" s="2">
        <v>44754.979687500003</v>
      </c>
      <c r="D201">
        <v>273</v>
      </c>
      <c r="E201" t="s">
        <v>76</v>
      </c>
      <c r="F201">
        <v>0</v>
      </c>
      <c r="G201">
        <v>6.0129999999999999</v>
      </c>
      <c r="H201" s="26">
        <v>46220</v>
      </c>
      <c r="I201">
        <v>8.8999999999999996E-2</v>
      </c>
      <c r="J201" t="s">
        <v>77</v>
      </c>
      <c r="K201" t="s">
        <v>77</v>
      </c>
      <c r="L201" t="s">
        <v>77</v>
      </c>
      <c r="M201" t="s">
        <v>77</v>
      </c>
      <c r="O201">
        <v>72</v>
      </c>
      <c r="P201" t="s">
        <v>306</v>
      </c>
      <c r="Q201" s="2">
        <v>44754.979687500003</v>
      </c>
      <c r="R201">
        <v>273</v>
      </c>
      <c r="S201" t="s">
        <v>76</v>
      </c>
      <c r="T201">
        <v>0</v>
      </c>
      <c r="U201" t="s">
        <v>77</v>
      </c>
      <c r="V201" s="26" t="s">
        <v>77</v>
      </c>
      <c r="W201" t="s">
        <v>77</v>
      </c>
      <c r="X201" t="s">
        <v>77</v>
      </c>
      <c r="Y201" t="s">
        <v>77</v>
      </c>
      <c r="Z201" t="s">
        <v>77</v>
      </c>
      <c r="AA201" t="s">
        <v>77</v>
      </c>
      <c r="AC201">
        <v>72</v>
      </c>
      <c r="AD201" t="s">
        <v>306</v>
      </c>
      <c r="AE201" s="2">
        <v>44754.979687500003</v>
      </c>
      <c r="AF201">
        <v>273</v>
      </c>
      <c r="AG201" t="s">
        <v>76</v>
      </c>
      <c r="AH201">
        <v>0</v>
      </c>
      <c r="AI201">
        <v>12.173999999999999</v>
      </c>
      <c r="AJ201" s="26">
        <v>1272</v>
      </c>
      <c r="AK201">
        <v>0.192</v>
      </c>
      <c r="AL201" t="s">
        <v>77</v>
      </c>
      <c r="AM201" t="s">
        <v>77</v>
      </c>
      <c r="AN201" t="s">
        <v>77</v>
      </c>
      <c r="AO201" t="s">
        <v>77</v>
      </c>
      <c r="AQ201">
        <v>1</v>
      </c>
      <c r="AS201">
        <v>106</v>
      </c>
      <c r="AT201" s="46">
        <f t="shared" si="16"/>
        <v>105.88250333226399</v>
      </c>
      <c r="AU201" s="47">
        <f t="shared" si="17"/>
        <v>159.18110904831997</v>
      </c>
      <c r="AW201" s="27">
        <f t="shared" si="18"/>
        <v>143.90358140792</v>
      </c>
      <c r="AX201" s="28">
        <f t="shared" si="19"/>
        <v>270.55723914432002</v>
      </c>
      <c r="AZ201" s="33">
        <f t="shared" si="20"/>
        <v>121.12032273244</v>
      </c>
      <c r="BA201" s="34">
        <f t="shared" si="21"/>
        <v>239.32209158015999</v>
      </c>
      <c r="BC201" s="46">
        <f t="shared" si="22"/>
        <v>105.88250333226399</v>
      </c>
      <c r="BD201" s="47">
        <f t="shared" si="23"/>
        <v>159.18110904831997</v>
      </c>
      <c r="BF201" s="48">
        <f t="shared" si="24"/>
        <v>94.700287679999988</v>
      </c>
      <c r="BG201" s="49">
        <f t="shared" si="25"/>
        <v>113.76900352</v>
      </c>
    </row>
    <row r="202" spans="1:59">
      <c r="A202">
        <v>73</v>
      </c>
      <c r="B202" t="s">
        <v>307</v>
      </c>
      <c r="C202" s="2">
        <v>44755.000937500001</v>
      </c>
      <c r="D202">
        <v>299</v>
      </c>
      <c r="E202" t="s">
        <v>76</v>
      </c>
      <c r="F202">
        <v>0</v>
      </c>
      <c r="G202">
        <v>6.01</v>
      </c>
      <c r="H202" s="26">
        <v>668968</v>
      </c>
      <c r="I202">
        <v>1.347</v>
      </c>
      <c r="J202" t="s">
        <v>77</v>
      </c>
      <c r="K202" t="s">
        <v>77</v>
      </c>
      <c r="L202" t="s">
        <v>77</v>
      </c>
      <c r="M202" t="s">
        <v>77</v>
      </c>
      <c r="O202">
        <v>73</v>
      </c>
      <c r="P202" t="s">
        <v>307</v>
      </c>
      <c r="Q202" s="2">
        <v>44755.000937500001</v>
      </c>
      <c r="R202">
        <v>299</v>
      </c>
      <c r="S202" t="s">
        <v>76</v>
      </c>
      <c r="T202">
        <v>0</v>
      </c>
      <c r="U202">
        <v>5.9630000000000001</v>
      </c>
      <c r="V202" s="26">
        <v>5070</v>
      </c>
      <c r="W202">
        <v>1.3939999999999999</v>
      </c>
      <c r="X202" t="s">
        <v>77</v>
      </c>
      <c r="Y202" t="s">
        <v>77</v>
      </c>
      <c r="Z202" t="s">
        <v>77</v>
      </c>
      <c r="AA202" t="s">
        <v>77</v>
      </c>
      <c r="AC202">
        <v>73</v>
      </c>
      <c r="AD202" t="s">
        <v>307</v>
      </c>
      <c r="AE202" s="2">
        <v>44755.000937500001</v>
      </c>
      <c r="AF202">
        <v>299</v>
      </c>
      <c r="AG202" t="s">
        <v>76</v>
      </c>
      <c r="AH202">
        <v>0</v>
      </c>
      <c r="AI202">
        <v>12.137</v>
      </c>
      <c r="AJ202" s="26">
        <v>38877</v>
      </c>
      <c r="AK202">
        <v>8.125</v>
      </c>
      <c r="AL202" t="s">
        <v>77</v>
      </c>
      <c r="AM202" t="s">
        <v>77</v>
      </c>
      <c r="AN202" t="s">
        <v>77</v>
      </c>
      <c r="AO202" t="s">
        <v>77</v>
      </c>
      <c r="AQ202">
        <v>1</v>
      </c>
      <c r="AS202">
        <v>107</v>
      </c>
      <c r="AT202" s="46">
        <f t="shared" si="16"/>
        <v>1532.223749378167</v>
      </c>
      <c r="AU202" s="47">
        <f t="shared" si="17"/>
        <v>7893.6044327879199</v>
      </c>
      <c r="AW202" s="27">
        <f t="shared" si="18"/>
        <v>1736.4343453834115</v>
      </c>
      <c r="AX202" s="28">
        <f t="shared" si="19"/>
        <v>7147.7538957326706</v>
      </c>
      <c r="AZ202" s="33">
        <f t="shared" si="20"/>
        <v>1708.2146314305985</v>
      </c>
      <c r="BA202" s="34">
        <f t="shared" si="21"/>
        <v>7404.8486924424597</v>
      </c>
      <c r="BC202" s="46">
        <f t="shared" si="22"/>
        <v>1532.223749378167</v>
      </c>
      <c r="BD202" s="47">
        <f t="shared" si="23"/>
        <v>7893.6044327879199</v>
      </c>
      <c r="BF202" s="48">
        <f t="shared" si="24"/>
        <v>629.94872499999997</v>
      </c>
      <c r="BG202" s="49">
        <f t="shared" si="25"/>
        <v>1609.7605841200004</v>
      </c>
    </row>
    <row r="203" spans="1:59">
      <c r="A203">
        <v>74</v>
      </c>
      <c r="B203" t="s">
        <v>308</v>
      </c>
      <c r="C203" s="2">
        <v>44755.022199074076</v>
      </c>
      <c r="D203">
        <v>259</v>
      </c>
      <c r="E203" t="s">
        <v>76</v>
      </c>
      <c r="F203">
        <v>0</v>
      </c>
      <c r="G203">
        <v>5.9630000000000001</v>
      </c>
      <c r="H203" s="26">
        <v>18343877</v>
      </c>
      <c r="I203">
        <v>38.146999999999998</v>
      </c>
      <c r="J203" t="s">
        <v>77</v>
      </c>
      <c r="K203" t="s">
        <v>77</v>
      </c>
      <c r="L203" t="s">
        <v>77</v>
      </c>
      <c r="M203" t="s">
        <v>77</v>
      </c>
      <c r="O203">
        <v>74</v>
      </c>
      <c r="P203" t="s">
        <v>308</v>
      </c>
      <c r="Q203" s="2">
        <v>44755.022199074076</v>
      </c>
      <c r="R203">
        <v>259</v>
      </c>
      <c r="S203" t="s">
        <v>76</v>
      </c>
      <c r="T203">
        <v>0</v>
      </c>
      <c r="U203">
        <v>5.9169999999999998</v>
      </c>
      <c r="V203" s="26">
        <v>138001</v>
      </c>
      <c r="W203">
        <v>33.56</v>
      </c>
      <c r="X203" t="s">
        <v>77</v>
      </c>
      <c r="Y203" t="s">
        <v>77</v>
      </c>
      <c r="Z203" t="s">
        <v>77</v>
      </c>
      <c r="AA203" t="s">
        <v>77</v>
      </c>
      <c r="AC203">
        <v>74</v>
      </c>
      <c r="AD203" t="s">
        <v>308</v>
      </c>
      <c r="AE203" s="2">
        <v>44755.022199074076</v>
      </c>
      <c r="AF203">
        <v>259</v>
      </c>
      <c r="AG203" t="s">
        <v>76</v>
      </c>
      <c r="AH203">
        <v>0</v>
      </c>
      <c r="AI203">
        <v>12.09</v>
      </c>
      <c r="AJ203" s="26">
        <v>89849</v>
      </c>
      <c r="AK203">
        <v>18.641999999999999</v>
      </c>
      <c r="AL203" t="s">
        <v>77</v>
      </c>
      <c r="AM203" t="s">
        <v>77</v>
      </c>
      <c r="AN203" t="s">
        <v>77</v>
      </c>
      <c r="AO203" t="s">
        <v>77</v>
      </c>
      <c r="AQ203">
        <v>1</v>
      </c>
      <c r="AS203">
        <v>108</v>
      </c>
      <c r="AT203" s="46">
        <f t="shared" si="16"/>
        <v>33957.769031100623</v>
      </c>
      <c r="AU203" s="47">
        <f t="shared" si="17"/>
        <v>18262.069351718481</v>
      </c>
      <c r="AW203" s="27">
        <f t="shared" si="18"/>
        <v>26828.450346663289</v>
      </c>
      <c r="AX203" s="28">
        <f t="shared" si="19"/>
        <v>16186.10225738123</v>
      </c>
      <c r="AZ203" s="33">
        <f t="shared" si="20"/>
        <v>35287.337780659931</v>
      </c>
      <c r="BA203" s="34">
        <f t="shared" si="21"/>
        <v>17044.006376055742</v>
      </c>
      <c r="BC203" s="46">
        <f t="shared" si="22"/>
        <v>33957.769031100623</v>
      </c>
      <c r="BD203" s="47">
        <f t="shared" si="23"/>
        <v>18262.069351718481</v>
      </c>
      <c r="BF203" s="48">
        <f t="shared" si="24"/>
        <v>67776.115263950007</v>
      </c>
      <c r="BG203" s="49">
        <f t="shared" si="25"/>
        <v>-4128.1941557199998</v>
      </c>
    </row>
    <row r="204" spans="1:59">
      <c r="A204">
        <v>75</v>
      </c>
      <c r="B204" t="s">
        <v>309</v>
      </c>
      <c r="C204" s="2">
        <v>44755.043437499997</v>
      </c>
      <c r="D204">
        <v>313</v>
      </c>
      <c r="E204" t="s">
        <v>76</v>
      </c>
      <c r="F204">
        <v>0</v>
      </c>
      <c r="G204">
        <v>6.008</v>
      </c>
      <c r="H204" s="26">
        <v>1471641</v>
      </c>
      <c r="I204">
        <v>2.9729999999999999</v>
      </c>
      <c r="J204" t="s">
        <v>77</v>
      </c>
      <c r="K204" t="s">
        <v>77</v>
      </c>
      <c r="L204" t="s">
        <v>77</v>
      </c>
      <c r="M204" t="s">
        <v>77</v>
      </c>
      <c r="O204">
        <v>75</v>
      </c>
      <c r="P204" t="s">
        <v>309</v>
      </c>
      <c r="Q204" s="2">
        <v>44755.043437499997</v>
      </c>
      <c r="R204">
        <v>313</v>
      </c>
      <c r="S204" t="s">
        <v>76</v>
      </c>
      <c r="T204">
        <v>0</v>
      </c>
      <c r="U204">
        <v>5.9580000000000002</v>
      </c>
      <c r="V204" s="26">
        <v>11267</v>
      </c>
      <c r="W204">
        <v>2.9140000000000001</v>
      </c>
      <c r="X204" t="s">
        <v>77</v>
      </c>
      <c r="Y204" t="s">
        <v>77</v>
      </c>
      <c r="Z204" t="s">
        <v>77</v>
      </c>
      <c r="AA204" t="s">
        <v>77</v>
      </c>
      <c r="AC204">
        <v>75</v>
      </c>
      <c r="AD204" t="s">
        <v>309</v>
      </c>
      <c r="AE204" s="2">
        <v>44755.043437499997</v>
      </c>
      <c r="AF204">
        <v>313</v>
      </c>
      <c r="AG204" t="s">
        <v>76</v>
      </c>
      <c r="AH204">
        <v>0</v>
      </c>
      <c r="AI204">
        <v>12.077999999999999</v>
      </c>
      <c r="AJ204" s="26">
        <v>94751</v>
      </c>
      <c r="AK204">
        <v>19.64</v>
      </c>
      <c r="AL204" t="s">
        <v>77</v>
      </c>
      <c r="AM204" t="s">
        <v>77</v>
      </c>
      <c r="AN204" t="s">
        <v>77</v>
      </c>
      <c r="AO204" t="s">
        <v>77</v>
      </c>
      <c r="AQ204">
        <v>1</v>
      </c>
      <c r="AS204">
        <v>109</v>
      </c>
      <c r="AT204" s="46">
        <f t="shared" si="16"/>
        <v>3008.4155002991802</v>
      </c>
      <c r="AU204" s="47">
        <f t="shared" si="17"/>
        <v>19252.21946893448</v>
      </c>
      <c r="AW204" s="27">
        <f t="shared" si="18"/>
        <v>2699.5203152743652</v>
      </c>
      <c r="AX204" s="28">
        <f t="shared" si="19"/>
        <v>17038.131906897233</v>
      </c>
      <c r="AZ204" s="33">
        <f t="shared" si="20"/>
        <v>3172.4110080497699</v>
      </c>
      <c r="BA204" s="34">
        <f t="shared" si="21"/>
        <v>17966.554952463743</v>
      </c>
      <c r="BC204" s="46">
        <f t="shared" si="22"/>
        <v>3008.4155002991802</v>
      </c>
      <c r="BD204" s="47">
        <f t="shared" si="23"/>
        <v>19252.21946893448</v>
      </c>
      <c r="BF204" s="48">
        <f t="shared" si="24"/>
        <v>1443.3368895499998</v>
      </c>
      <c r="BG204" s="49">
        <f t="shared" si="25"/>
        <v>-5151.1141037200005</v>
      </c>
    </row>
    <row r="205" spans="1:59">
      <c r="A205">
        <v>76</v>
      </c>
      <c r="B205" t="s">
        <v>310</v>
      </c>
      <c r="C205" s="2">
        <v>44755.064687500002</v>
      </c>
      <c r="D205">
        <v>325</v>
      </c>
      <c r="E205" t="s">
        <v>76</v>
      </c>
      <c r="F205">
        <v>0</v>
      </c>
      <c r="G205">
        <v>6.0140000000000002</v>
      </c>
      <c r="H205" s="26">
        <v>35884</v>
      </c>
      <c r="I205">
        <v>6.8000000000000005E-2</v>
      </c>
      <c r="J205" t="s">
        <v>77</v>
      </c>
      <c r="K205" t="s">
        <v>77</v>
      </c>
      <c r="L205" t="s">
        <v>77</v>
      </c>
      <c r="M205" t="s">
        <v>77</v>
      </c>
      <c r="O205">
        <v>76</v>
      </c>
      <c r="P205" t="s">
        <v>310</v>
      </c>
      <c r="Q205" s="2">
        <v>44755.064687500002</v>
      </c>
      <c r="R205">
        <v>325</v>
      </c>
      <c r="S205" t="s">
        <v>76</v>
      </c>
      <c r="T205">
        <v>0</v>
      </c>
      <c r="U205" t="s">
        <v>77</v>
      </c>
      <c r="V205" t="s">
        <v>77</v>
      </c>
      <c r="W205" t="s">
        <v>77</v>
      </c>
      <c r="X205" t="s">
        <v>77</v>
      </c>
      <c r="Y205" t="s">
        <v>77</v>
      </c>
      <c r="Z205" t="s">
        <v>77</v>
      </c>
      <c r="AA205" t="s">
        <v>77</v>
      </c>
      <c r="AC205">
        <v>76</v>
      </c>
      <c r="AD205" t="s">
        <v>310</v>
      </c>
      <c r="AE205" s="2">
        <v>44755.064687500002</v>
      </c>
      <c r="AF205">
        <v>325</v>
      </c>
      <c r="AG205" t="s">
        <v>76</v>
      </c>
      <c r="AH205">
        <v>0</v>
      </c>
      <c r="AI205">
        <v>12.157</v>
      </c>
      <c r="AJ205" s="26">
        <v>17921</v>
      </c>
      <c r="AK205">
        <v>3.7229999999999999</v>
      </c>
      <c r="AL205" t="s">
        <v>77</v>
      </c>
      <c r="AM205" t="s">
        <v>77</v>
      </c>
      <c r="AN205" t="s">
        <v>77</v>
      </c>
      <c r="AO205" t="s">
        <v>77</v>
      </c>
      <c r="AQ205">
        <v>1</v>
      </c>
      <c r="AS205">
        <v>110</v>
      </c>
      <c r="AT205" s="46">
        <f t="shared" si="16"/>
        <v>81.681923746333752</v>
      </c>
      <c r="AU205" s="47">
        <f t="shared" si="17"/>
        <v>3592.3746396096803</v>
      </c>
      <c r="AW205" s="27">
        <f t="shared" si="18"/>
        <v>112.13085471961281</v>
      </c>
      <c r="AX205" s="28">
        <f t="shared" si="19"/>
        <v>3337.22404613243</v>
      </c>
      <c r="AZ205" s="33">
        <f t="shared" si="20"/>
        <v>93.987561729969599</v>
      </c>
      <c r="BA205" s="34">
        <f t="shared" si="21"/>
        <v>3417.41510196134</v>
      </c>
      <c r="BC205" s="46">
        <f t="shared" si="22"/>
        <v>81.681923746333752</v>
      </c>
      <c r="BD205" s="47">
        <f t="shared" si="23"/>
        <v>3592.3746396096803</v>
      </c>
      <c r="BF205" s="48">
        <f t="shared" si="24"/>
        <v>66.972098931199994</v>
      </c>
      <c r="BG205" s="49">
        <f t="shared" si="25"/>
        <v>1376.1967434800001</v>
      </c>
    </row>
    <row r="206" spans="1:59">
      <c r="A206">
        <v>77</v>
      </c>
      <c r="B206" t="s">
        <v>311</v>
      </c>
      <c r="C206" s="2">
        <v>44755.085914351854</v>
      </c>
      <c r="D206">
        <v>373</v>
      </c>
      <c r="E206" t="s">
        <v>76</v>
      </c>
      <c r="F206">
        <v>0</v>
      </c>
      <c r="G206">
        <v>6.0110000000000001</v>
      </c>
      <c r="H206" s="26">
        <v>178801</v>
      </c>
      <c r="I206">
        <v>0.35599999999999998</v>
      </c>
      <c r="J206" t="s">
        <v>77</v>
      </c>
      <c r="K206" t="s">
        <v>77</v>
      </c>
      <c r="L206" t="s">
        <v>77</v>
      </c>
      <c r="M206" t="s">
        <v>77</v>
      </c>
      <c r="O206">
        <v>77</v>
      </c>
      <c r="P206" t="s">
        <v>311</v>
      </c>
      <c r="Q206" s="2">
        <v>44755.085914351854</v>
      </c>
      <c r="R206">
        <v>373</v>
      </c>
      <c r="S206" t="s">
        <v>76</v>
      </c>
      <c r="T206">
        <v>0</v>
      </c>
      <c r="U206">
        <v>5.9720000000000004</v>
      </c>
      <c r="V206" s="26">
        <v>1506</v>
      </c>
      <c r="W206">
        <v>0.51900000000000002</v>
      </c>
      <c r="X206" t="s">
        <v>77</v>
      </c>
      <c r="Y206" t="s">
        <v>77</v>
      </c>
      <c r="Z206" t="s">
        <v>77</v>
      </c>
      <c r="AA206" t="s">
        <v>77</v>
      </c>
      <c r="AC206">
        <v>77</v>
      </c>
      <c r="AD206" t="s">
        <v>311</v>
      </c>
      <c r="AE206" s="2">
        <v>44755.085914351854</v>
      </c>
      <c r="AF206">
        <v>373</v>
      </c>
      <c r="AG206" t="s">
        <v>76</v>
      </c>
      <c r="AH206">
        <v>0</v>
      </c>
      <c r="AI206">
        <v>12.137</v>
      </c>
      <c r="AJ206" s="26">
        <v>33673</v>
      </c>
      <c r="AK206">
        <v>7.0359999999999996</v>
      </c>
      <c r="AL206" t="s">
        <v>77</v>
      </c>
      <c r="AM206" t="s">
        <v>77</v>
      </c>
      <c r="AN206" t="s">
        <v>77</v>
      </c>
      <c r="AO206" t="s">
        <v>77</v>
      </c>
      <c r="AQ206">
        <v>1</v>
      </c>
      <c r="AS206">
        <v>111</v>
      </c>
      <c r="AT206" s="46">
        <f t="shared" si="16"/>
        <v>414.77990050121537</v>
      </c>
      <c r="AU206" s="47">
        <f t="shared" si="17"/>
        <v>6827.5727138919201</v>
      </c>
      <c r="AW206" s="27">
        <f t="shared" si="18"/>
        <v>535.99039219806389</v>
      </c>
      <c r="AX206" s="28">
        <f t="shared" si="19"/>
        <v>6206.6311217866705</v>
      </c>
      <c r="AZ206" s="33">
        <f t="shared" si="20"/>
        <v>466.86438647003916</v>
      </c>
      <c r="BA206" s="34">
        <f t="shared" si="21"/>
        <v>6415.9828586944604</v>
      </c>
      <c r="BC206" s="46">
        <f t="shared" si="22"/>
        <v>414.77990050121537</v>
      </c>
      <c r="BD206" s="47">
        <f t="shared" si="23"/>
        <v>6827.5727138919201</v>
      </c>
      <c r="BF206" s="48">
        <f t="shared" si="24"/>
        <v>264.78057219999999</v>
      </c>
      <c r="BG206" s="49">
        <f t="shared" si="25"/>
        <v>1692.7539761200003</v>
      </c>
    </row>
    <row r="207" spans="1:59">
      <c r="A207">
        <v>78</v>
      </c>
      <c r="B207" t="s">
        <v>312</v>
      </c>
      <c r="C207" s="2">
        <v>44755.107141203705</v>
      </c>
      <c r="D207" t="s">
        <v>313</v>
      </c>
      <c r="E207" t="s">
        <v>76</v>
      </c>
      <c r="F207">
        <v>0</v>
      </c>
      <c r="G207">
        <v>6.0129999999999999</v>
      </c>
      <c r="H207" s="26">
        <v>58882</v>
      </c>
      <c r="I207">
        <v>0.114</v>
      </c>
      <c r="J207" t="s">
        <v>77</v>
      </c>
      <c r="K207" t="s">
        <v>77</v>
      </c>
      <c r="L207" t="s">
        <v>77</v>
      </c>
      <c r="M207" t="s">
        <v>77</v>
      </c>
      <c r="O207">
        <v>78</v>
      </c>
      <c r="P207" t="s">
        <v>312</v>
      </c>
      <c r="Q207" s="2">
        <v>44755.107141203705</v>
      </c>
      <c r="R207" t="s">
        <v>313</v>
      </c>
      <c r="S207" t="s">
        <v>76</v>
      </c>
      <c r="T207">
        <v>0</v>
      </c>
      <c r="U207" t="s">
        <v>77</v>
      </c>
      <c r="V207" t="s">
        <v>77</v>
      </c>
      <c r="W207" t="s">
        <v>77</v>
      </c>
      <c r="X207" t="s">
        <v>77</v>
      </c>
      <c r="Y207" t="s">
        <v>77</v>
      </c>
      <c r="Z207" t="s">
        <v>77</v>
      </c>
      <c r="AA207" t="s">
        <v>77</v>
      </c>
      <c r="AC207">
        <v>78</v>
      </c>
      <c r="AD207" t="s">
        <v>312</v>
      </c>
      <c r="AE207" s="2">
        <v>44755.107141203705</v>
      </c>
      <c r="AF207" t="s">
        <v>313</v>
      </c>
      <c r="AG207" t="s">
        <v>76</v>
      </c>
      <c r="AH207">
        <v>0</v>
      </c>
      <c r="AI207">
        <v>12.164</v>
      </c>
      <c r="AJ207" s="26">
        <v>2442</v>
      </c>
      <c r="AK207">
        <v>0.442</v>
      </c>
      <c r="AL207" t="s">
        <v>77</v>
      </c>
      <c r="AM207" t="s">
        <v>77</v>
      </c>
      <c r="AN207" t="s">
        <v>77</v>
      </c>
      <c r="AO207" t="s">
        <v>77</v>
      </c>
      <c r="AQ207">
        <v>1</v>
      </c>
      <c r="AS207">
        <v>112</v>
      </c>
      <c r="AT207" s="46">
        <f t="shared" si="16"/>
        <v>135.50569657752104</v>
      </c>
      <c r="AU207" s="47">
        <f t="shared" si="17"/>
        <v>400.90921495072001</v>
      </c>
      <c r="AW207" s="27">
        <f t="shared" si="18"/>
        <v>182.5887232040312</v>
      </c>
      <c r="AX207" s="28">
        <f t="shared" si="19"/>
        <v>487.20247964172</v>
      </c>
      <c r="AZ207" s="33">
        <f t="shared" si="20"/>
        <v>154.32379882818842</v>
      </c>
      <c r="BA207" s="34">
        <f t="shared" si="21"/>
        <v>462.95543570136005</v>
      </c>
      <c r="BC207" s="46">
        <f t="shared" si="22"/>
        <v>135.50569657752104</v>
      </c>
      <c r="BD207" s="47">
        <f t="shared" si="23"/>
        <v>400.90921495072001</v>
      </c>
      <c r="BF207" s="48">
        <f t="shared" si="24"/>
        <v>133.09464224479999</v>
      </c>
      <c r="BG207" s="49">
        <f t="shared" si="25"/>
        <v>233.63540992000003</v>
      </c>
    </row>
    <row r="208" spans="1:59">
      <c r="A208">
        <v>54</v>
      </c>
      <c r="B208" t="s">
        <v>314</v>
      </c>
      <c r="C208" s="2">
        <v>44748.518541666665</v>
      </c>
      <c r="D208">
        <v>376</v>
      </c>
      <c r="E208" t="s">
        <v>76</v>
      </c>
      <c r="F208">
        <v>0</v>
      </c>
      <c r="G208">
        <v>6.0149999999999997</v>
      </c>
      <c r="H208" s="26">
        <v>56287</v>
      </c>
      <c r="I208">
        <v>0.109</v>
      </c>
      <c r="J208" t="s">
        <v>77</v>
      </c>
      <c r="K208" t="s">
        <v>77</v>
      </c>
      <c r="L208" t="s">
        <v>77</v>
      </c>
      <c r="M208" t="s">
        <v>77</v>
      </c>
      <c r="O208">
        <v>54</v>
      </c>
      <c r="P208" t="s">
        <v>314</v>
      </c>
      <c r="Q208" s="2">
        <v>44748.518541666665</v>
      </c>
      <c r="R208">
        <v>376</v>
      </c>
      <c r="S208" t="s">
        <v>76</v>
      </c>
      <c r="T208">
        <v>0</v>
      </c>
      <c r="U208" t="s">
        <v>77</v>
      </c>
      <c r="V208" s="26" t="s">
        <v>77</v>
      </c>
      <c r="W208" t="s">
        <v>77</v>
      </c>
      <c r="X208" t="s">
        <v>77</v>
      </c>
      <c r="Y208" t="s">
        <v>77</v>
      </c>
      <c r="Z208" t="s">
        <v>77</v>
      </c>
      <c r="AA208" t="s">
        <v>77</v>
      </c>
      <c r="AC208">
        <v>54</v>
      </c>
      <c r="AD208" t="s">
        <v>314</v>
      </c>
      <c r="AE208" s="2">
        <v>44748.518541666665</v>
      </c>
      <c r="AF208">
        <v>376</v>
      </c>
      <c r="AG208" t="s">
        <v>76</v>
      </c>
      <c r="AH208">
        <v>0</v>
      </c>
      <c r="AI208">
        <v>12.097</v>
      </c>
      <c r="AJ208" s="26">
        <v>79536</v>
      </c>
      <c r="AK208">
        <v>16.535</v>
      </c>
      <c r="AL208" t="s">
        <v>77</v>
      </c>
      <c r="AM208" t="s">
        <v>77</v>
      </c>
      <c r="AN208" t="s">
        <v>77</v>
      </c>
      <c r="AO208" t="s">
        <v>77</v>
      </c>
      <c r="AQ208">
        <v>1</v>
      </c>
      <c r="AS208">
        <v>54</v>
      </c>
      <c r="AT208" s="46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47">
        <f t="shared" ref="AU208:AU260" si="27">(-0.00000002552*AJ208^2)+(0.2067*AJ208)+(-103.7)</f>
        <v>16174.952310446079</v>
      </c>
      <c r="AW208" s="27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28">
        <f t="shared" ref="AX208:AX260" si="29">((-0.00000006277*AJ208^2)+(0.1854*AJ208)+(34.83))</f>
        <v>14383.722930670081</v>
      </c>
      <c r="AZ208" s="33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34">
        <f t="shared" ref="BA208:BA260" si="31">(-0.00000001626*AJ208^2)+(0.1912*AJ208)+(-3.858)</f>
        <v>15100.564841687039</v>
      </c>
      <c r="BC208" s="46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47">
        <f t="shared" ref="BD208:BD260" si="33">(-0.00000002552*AJ208^2)+(0.2067*AJ208)+(-103.7)</f>
        <v>16174.952310446079</v>
      </c>
      <c r="BF208" s="48">
        <f t="shared" ref="BF208:BF233" si="34">IF(H208&lt;100000,((0.0000000152*H208^2)+(0.0014347*H208)+(-4.08313)),((0.00000295*V208^2)+(0.083061*V208)+(133)))</f>
        <v>124.82886970879999</v>
      </c>
      <c r="BG208" s="49">
        <f t="shared" ref="BG208:BG233" si="35">(-0.00000172*AJ208^2)+(0.108838*AJ208)+(-21.89)</f>
        <v>-2246.0283411199985</v>
      </c>
    </row>
    <row r="209" spans="1:59">
      <c r="A209">
        <v>55</v>
      </c>
      <c r="B209" t="s">
        <v>315</v>
      </c>
      <c r="C209" s="2">
        <v>44748.53979166667</v>
      </c>
      <c r="D209">
        <v>354</v>
      </c>
      <c r="E209" t="s">
        <v>76</v>
      </c>
      <c r="F209">
        <v>0</v>
      </c>
      <c r="G209">
        <v>6.0119999999999996</v>
      </c>
      <c r="H209" s="26">
        <v>158997</v>
      </c>
      <c r="I209">
        <v>0.316</v>
      </c>
      <c r="J209" t="s">
        <v>77</v>
      </c>
      <c r="K209" t="s">
        <v>77</v>
      </c>
      <c r="L209" t="s">
        <v>77</v>
      </c>
      <c r="M209" t="s">
        <v>77</v>
      </c>
      <c r="O209">
        <v>55</v>
      </c>
      <c r="P209" t="s">
        <v>315</v>
      </c>
      <c r="Q209" s="2">
        <v>44748.53979166667</v>
      </c>
      <c r="R209">
        <v>354</v>
      </c>
      <c r="S209" t="s">
        <v>76</v>
      </c>
      <c r="T209">
        <v>0</v>
      </c>
      <c r="U209">
        <v>5.9630000000000001</v>
      </c>
      <c r="V209" s="26">
        <v>1171</v>
      </c>
      <c r="W209">
        <v>0.437</v>
      </c>
      <c r="X209" t="s">
        <v>77</v>
      </c>
      <c r="Y209" t="s">
        <v>77</v>
      </c>
      <c r="Z209" t="s">
        <v>77</v>
      </c>
      <c r="AA209" t="s">
        <v>77</v>
      </c>
      <c r="AC209">
        <v>55</v>
      </c>
      <c r="AD209" t="s">
        <v>315</v>
      </c>
      <c r="AE209" s="2">
        <v>44748.53979166667</v>
      </c>
      <c r="AF209">
        <v>354</v>
      </c>
      <c r="AG209" t="s">
        <v>76</v>
      </c>
      <c r="AH209">
        <v>0</v>
      </c>
      <c r="AI209">
        <v>12.164</v>
      </c>
      <c r="AJ209" s="26">
        <v>11389</v>
      </c>
      <c r="AK209">
        <v>2.3420000000000001</v>
      </c>
      <c r="AL209" t="s">
        <v>77</v>
      </c>
      <c r="AM209" t="s">
        <v>77</v>
      </c>
      <c r="AN209" t="s">
        <v>77</v>
      </c>
      <c r="AO209" t="s">
        <v>77</v>
      </c>
      <c r="AQ209">
        <v>1</v>
      </c>
      <c r="AS209">
        <v>55</v>
      </c>
      <c r="AT209" s="46">
        <f t="shared" si="26"/>
        <v>368.81890109443509</v>
      </c>
      <c r="AU209" s="47">
        <f t="shared" si="27"/>
        <v>2247.09611812808</v>
      </c>
      <c r="AW209" s="27">
        <f t="shared" si="28"/>
        <v>479.24620344745421</v>
      </c>
      <c r="AX209" s="28">
        <f t="shared" si="29"/>
        <v>2138.2087459208301</v>
      </c>
      <c r="AZ209" s="33">
        <f t="shared" si="30"/>
        <v>415.48963743751199</v>
      </c>
      <c r="BA209" s="34">
        <f t="shared" si="31"/>
        <v>2171.6097264405403</v>
      </c>
      <c r="BC209" s="46">
        <f t="shared" si="32"/>
        <v>368.81890109443509</v>
      </c>
      <c r="BD209" s="47">
        <f t="shared" si="33"/>
        <v>2247.09611812808</v>
      </c>
      <c r="BF209" s="48">
        <f t="shared" si="34"/>
        <v>234.30959195</v>
      </c>
      <c r="BG209" s="49">
        <f t="shared" si="35"/>
        <v>994.56594988000006</v>
      </c>
    </row>
    <row r="210" spans="1:59">
      <c r="A210">
        <v>56</v>
      </c>
      <c r="B210" t="s">
        <v>316</v>
      </c>
      <c r="C210" s="2">
        <v>44748.561041666668</v>
      </c>
      <c r="D210">
        <v>258</v>
      </c>
      <c r="E210" t="s">
        <v>76</v>
      </c>
      <c r="F210">
        <v>0</v>
      </c>
      <c r="G210">
        <v>6.01</v>
      </c>
      <c r="H210" s="26">
        <v>1750224</v>
      </c>
      <c r="I210">
        <v>3.5390000000000001</v>
      </c>
      <c r="J210" t="s">
        <v>77</v>
      </c>
      <c r="K210" t="s">
        <v>77</v>
      </c>
      <c r="L210" t="s">
        <v>77</v>
      </c>
      <c r="M210" t="s">
        <v>77</v>
      </c>
      <c r="O210">
        <v>56</v>
      </c>
      <c r="P210" t="s">
        <v>316</v>
      </c>
      <c r="Q210" s="2">
        <v>44748.561041666668</v>
      </c>
      <c r="R210">
        <v>258</v>
      </c>
      <c r="S210" t="s">
        <v>76</v>
      </c>
      <c r="T210">
        <v>0</v>
      </c>
      <c r="U210">
        <v>5.9589999999999996</v>
      </c>
      <c r="V210" s="26">
        <v>13192</v>
      </c>
      <c r="W210">
        <v>3.3849999999999998</v>
      </c>
      <c r="X210" t="s">
        <v>77</v>
      </c>
      <c r="Y210" t="s">
        <v>77</v>
      </c>
      <c r="Z210" t="s">
        <v>77</v>
      </c>
      <c r="AA210" t="s">
        <v>77</v>
      </c>
      <c r="AC210">
        <v>56</v>
      </c>
      <c r="AD210" t="s">
        <v>316</v>
      </c>
      <c r="AE210" s="2">
        <v>44748.561041666668</v>
      </c>
      <c r="AF210">
        <v>258</v>
      </c>
      <c r="AG210" t="s">
        <v>76</v>
      </c>
      <c r="AH210">
        <v>0</v>
      </c>
      <c r="AI210">
        <v>12.157</v>
      </c>
      <c r="AJ210" s="26">
        <v>26038</v>
      </c>
      <c r="AK210">
        <v>5.4340000000000002</v>
      </c>
      <c r="AL210" t="s">
        <v>77</v>
      </c>
      <c r="AM210" t="s">
        <v>77</v>
      </c>
      <c r="AN210" t="s">
        <v>77</v>
      </c>
      <c r="AO210" t="s">
        <v>77</v>
      </c>
      <c r="AQ210">
        <v>1</v>
      </c>
      <c r="AS210">
        <v>56</v>
      </c>
      <c r="AT210" s="46">
        <f t="shared" si="26"/>
        <v>3483.1705206156803</v>
      </c>
      <c r="AU210" s="47">
        <f t="shared" si="27"/>
        <v>5261.0526156291198</v>
      </c>
      <c r="AW210" s="27">
        <f t="shared" si="28"/>
        <v>3065.2324848182402</v>
      </c>
      <c r="AX210" s="28">
        <f t="shared" si="29"/>
        <v>4819.7185558401197</v>
      </c>
      <c r="AZ210" s="33">
        <f t="shared" si="30"/>
        <v>3665.0360406995201</v>
      </c>
      <c r="BA210" s="34">
        <f t="shared" si="31"/>
        <v>4963.5836867605603</v>
      </c>
      <c r="BC210" s="46">
        <f t="shared" si="32"/>
        <v>3483.1705206156803</v>
      </c>
      <c r="BD210" s="47">
        <f t="shared" si="33"/>
        <v>5261.0526156291198</v>
      </c>
      <c r="BF210" s="48">
        <f t="shared" si="34"/>
        <v>1742.1258608000001</v>
      </c>
      <c r="BG210" s="49">
        <f t="shared" si="35"/>
        <v>1645.9126403199998</v>
      </c>
    </row>
    <row r="211" spans="1:59">
      <c r="A211">
        <v>57</v>
      </c>
      <c r="B211" t="s">
        <v>317</v>
      </c>
      <c r="C211" s="2">
        <v>44748.582291666666</v>
      </c>
      <c r="D211">
        <v>282</v>
      </c>
      <c r="E211" t="s">
        <v>76</v>
      </c>
      <c r="F211">
        <v>0</v>
      </c>
      <c r="G211">
        <v>5.96</v>
      </c>
      <c r="H211" s="26">
        <v>19683698</v>
      </c>
      <c r="I211">
        <v>41.027000000000001</v>
      </c>
      <c r="J211" t="s">
        <v>77</v>
      </c>
      <c r="K211" t="s">
        <v>77</v>
      </c>
      <c r="L211" t="s">
        <v>77</v>
      </c>
      <c r="M211" t="s">
        <v>77</v>
      </c>
      <c r="O211">
        <v>57</v>
      </c>
      <c r="P211" t="s">
        <v>317</v>
      </c>
      <c r="Q211" s="2">
        <v>44748.582291666666</v>
      </c>
      <c r="R211">
        <v>282</v>
      </c>
      <c r="S211" t="s">
        <v>76</v>
      </c>
      <c r="T211">
        <v>0</v>
      </c>
      <c r="U211">
        <v>5.915</v>
      </c>
      <c r="V211" s="26">
        <v>149332</v>
      </c>
      <c r="W211">
        <v>36.261000000000003</v>
      </c>
      <c r="X211" t="s">
        <v>77</v>
      </c>
      <c r="Y211" t="s">
        <v>77</v>
      </c>
      <c r="Z211" t="s">
        <v>77</v>
      </c>
      <c r="AA211" t="s">
        <v>77</v>
      </c>
      <c r="AC211">
        <v>57</v>
      </c>
      <c r="AD211" t="s">
        <v>317</v>
      </c>
      <c r="AE211" s="2">
        <v>44748.582291666666</v>
      </c>
      <c r="AF211">
        <v>282</v>
      </c>
      <c r="AG211" t="s">
        <v>76</v>
      </c>
      <c r="AH211">
        <v>0</v>
      </c>
      <c r="AI211">
        <v>12.122999999999999</v>
      </c>
      <c r="AJ211" s="26">
        <v>50538</v>
      </c>
      <c r="AK211">
        <v>10.554</v>
      </c>
      <c r="AL211" t="s">
        <v>77</v>
      </c>
      <c r="AM211" t="s">
        <v>77</v>
      </c>
      <c r="AN211" t="s">
        <v>77</v>
      </c>
      <c r="AO211" t="s">
        <v>77</v>
      </c>
      <c r="AQ211">
        <v>1</v>
      </c>
      <c r="AS211">
        <v>57</v>
      </c>
      <c r="AT211" s="46">
        <f t="shared" si="26"/>
        <v>36694.562304178886</v>
      </c>
      <c r="AU211" s="47">
        <f t="shared" si="27"/>
        <v>10277.324237389119</v>
      </c>
      <c r="AW211" s="27">
        <f t="shared" si="28"/>
        <v>28990.902451845843</v>
      </c>
      <c r="AX211" s="28">
        <f t="shared" si="29"/>
        <v>9244.2550056001219</v>
      </c>
      <c r="AZ211" s="33">
        <f t="shared" si="30"/>
        <v>38127.262872284322</v>
      </c>
      <c r="BA211" s="34">
        <f t="shared" si="31"/>
        <v>9617.4781056405609</v>
      </c>
      <c r="BC211" s="46">
        <f t="shared" si="32"/>
        <v>36694.562304178886</v>
      </c>
      <c r="BD211" s="47">
        <f t="shared" si="33"/>
        <v>10277.324237389119</v>
      </c>
      <c r="BF211" s="48">
        <f t="shared" si="34"/>
        <v>78321.801612800016</v>
      </c>
      <c r="BG211" s="49">
        <f t="shared" si="35"/>
        <v>1085.5310003199995</v>
      </c>
    </row>
    <row r="212" spans="1:59">
      <c r="A212">
        <v>58</v>
      </c>
      <c r="B212" t="s">
        <v>318</v>
      </c>
      <c r="C212" s="2">
        <v>44748.603576388887</v>
      </c>
      <c r="D212">
        <v>357</v>
      </c>
      <c r="E212" t="s">
        <v>76</v>
      </c>
      <c r="F212">
        <v>0</v>
      </c>
      <c r="G212">
        <v>5.9089999999999998</v>
      </c>
      <c r="H212" s="26">
        <v>32230449</v>
      </c>
      <c r="I212">
        <v>68.683000000000007</v>
      </c>
      <c r="J212" t="s">
        <v>77</v>
      </c>
      <c r="K212" t="s">
        <v>77</v>
      </c>
      <c r="L212" t="s">
        <v>77</v>
      </c>
      <c r="M212" t="s">
        <v>77</v>
      </c>
      <c r="O212">
        <v>58</v>
      </c>
      <c r="P212" t="s">
        <v>318</v>
      </c>
      <c r="Q212" s="2">
        <v>44748.603576388887</v>
      </c>
      <c r="R212">
        <v>357</v>
      </c>
      <c r="S212" t="s">
        <v>76</v>
      </c>
      <c r="T212">
        <v>0</v>
      </c>
      <c r="U212">
        <v>5.8710000000000004</v>
      </c>
      <c r="V212" s="26">
        <v>268364</v>
      </c>
      <c r="W212">
        <v>64.272999999999996</v>
      </c>
      <c r="X212" t="s">
        <v>77</v>
      </c>
      <c r="Y212" t="s">
        <v>77</v>
      </c>
      <c r="Z212" t="s">
        <v>77</v>
      </c>
      <c r="AA212" t="s">
        <v>77</v>
      </c>
      <c r="AC212">
        <v>58</v>
      </c>
      <c r="AD212" t="s">
        <v>318</v>
      </c>
      <c r="AE212" s="2">
        <v>44748.603576388887</v>
      </c>
      <c r="AF212">
        <v>357</v>
      </c>
      <c r="AG212" t="s">
        <v>76</v>
      </c>
      <c r="AH212">
        <v>0</v>
      </c>
      <c r="AI212">
        <v>12.084</v>
      </c>
      <c r="AJ212" s="26">
        <v>73556</v>
      </c>
      <c r="AK212">
        <v>15.308999999999999</v>
      </c>
      <c r="AL212" t="s">
        <v>77</v>
      </c>
      <c r="AM212" t="s">
        <v>77</v>
      </c>
      <c r="AN212" t="s">
        <v>77</v>
      </c>
      <c r="AO212" t="s">
        <v>77</v>
      </c>
      <c r="AQ212">
        <v>1</v>
      </c>
      <c r="AS212">
        <v>58</v>
      </c>
      <c r="AT212" s="46">
        <f t="shared" si="26"/>
        <v>65143.811596707521</v>
      </c>
      <c r="AU212" s="47">
        <f t="shared" si="27"/>
        <v>14962.249619329279</v>
      </c>
      <c r="AW212" s="27">
        <f t="shared" si="28"/>
        <v>51758.406791889363</v>
      </c>
      <c r="AX212" s="28">
        <f t="shared" si="29"/>
        <v>13332.49624801328</v>
      </c>
      <c r="AZ212" s="33">
        <f t="shared" si="30"/>
        <v>67649.203523525299</v>
      </c>
      <c r="BA212" s="34">
        <f t="shared" si="31"/>
        <v>13972.074711688641</v>
      </c>
      <c r="BC212" s="46">
        <f t="shared" si="32"/>
        <v>65143.811596707521</v>
      </c>
      <c r="BD212" s="47">
        <f t="shared" si="33"/>
        <v>14962.249619329279</v>
      </c>
      <c r="BF212" s="48">
        <f t="shared" si="34"/>
        <v>234880.32986720002</v>
      </c>
      <c r="BG212" s="49">
        <f t="shared" si="35"/>
        <v>-1322.2365059199999</v>
      </c>
    </row>
    <row r="213" spans="1:59">
      <c r="A213">
        <v>59</v>
      </c>
      <c r="B213" t="s">
        <v>319</v>
      </c>
      <c r="C213" s="2">
        <v>44748.624849537038</v>
      </c>
      <c r="D213">
        <v>381</v>
      </c>
      <c r="E213" t="s">
        <v>76</v>
      </c>
      <c r="F213">
        <v>0</v>
      </c>
      <c r="G213">
        <v>6.0350000000000001</v>
      </c>
      <c r="H213" s="26">
        <v>2832</v>
      </c>
      <c r="I213">
        <v>1E-3</v>
      </c>
      <c r="J213" t="s">
        <v>77</v>
      </c>
      <c r="K213" t="s">
        <v>77</v>
      </c>
      <c r="L213" t="s">
        <v>77</v>
      </c>
      <c r="M213" t="s">
        <v>77</v>
      </c>
      <c r="O213">
        <v>59</v>
      </c>
      <c r="P213" t="s">
        <v>319</v>
      </c>
      <c r="Q213" s="2">
        <v>44748.624849537038</v>
      </c>
      <c r="R213">
        <v>381</v>
      </c>
      <c r="S213" t="s">
        <v>76</v>
      </c>
      <c r="T213">
        <v>0</v>
      </c>
      <c r="U213" t="s">
        <v>77</v>
      </c>
      <c r="V213" t="s">
        <v>77</v>
      </c>
      <c r="W213" t="s">
        <v>77</v>
      </c>
      <c r="X213" t="s">
        <v>77</v>
      </c>
      <c r="Y213" t="s">
        <v>77</v>
      </c>
      <c r="Z213" t="s">
        <v>77</v>
      </c>
      <c r="AA213" t="s">
        <v>77</v>
      </c>
      <c r="AC213">
        <v>59</v>
      </c>
      <c r="AD213" t="s">
        <v>319</v>
      </c>
      <c r="AE213" s="2">
        <v>44748.624849537038</v>
      </c>
      <c r="AF213">
        <v>381</v>
      </c>
      <c r="AG213" t="s">
        <v>76</v>
      </c>
      <c r="AH213">
        <v>0</v>
      </c>
      <c r="AI213">
        <v>12.09</v>
      </c>
      <c r="AJ213" s="26">
        <v>84447</v>
      </c>
      <c r="AK213">
        <v>17.54</v>
      </c>
      <c r="AL213" t="s">
        <v>77</v>
      </c>
      <c r="AM213" t="s">
        <v>77</v>
      </c>
      <c r="AN213" t="s">
        <v>77</v>
      </c>
      <c r="AO213" t="s">
        <v>77</v>
      </c>
      <c r="AQ213">
        <v>1</v>
      </c>
      <c r="AS213">
        <v>59</v>
      </c>
      <c r="AT213" s="46">
        <f t="shared" si="26"/>
        <v>1.7247753472000003</v>
      </c>
      <c r="AU213" s="47">
        <f t="shared" si="27"/>
        <v>17169.504230954317</v>
      </c>
      <c r="AW213" s="27">
        <f t="shared" si="28"/>
        <v>3.45998976</v>
      </c>
      <c r="AX213" s="28">
        <f t="shared" si="29"/>
        <v>15243.672362069072</v>
      </c>
      <c r="AZ213" s="33">
        <f t="shared" si="30"/>
        <v>3.6469640192000004</v>
      </c>
      <c r="BA213" s="34">
        <f t="shared" si="31"/>
        <v>16026.45353014566</v>
      </c>
      <c r="BC213" s="46">
        <f t="shared" si="32"/>
        <v>1.7247753472000003</v>
      </c>
      <c r="BD213" s="47">
        <f t="shared" si="33"/>
        <v>17169.504230954317</v>
      </c>
      <c r="BF213" s="48">
        <f t="shared" si="34"/>
        <v>0.10184780480000022</v>
      </c>
      <c r="BG213" s="49">
        <f t="shared" si="35"/>
        <v>-3096.6762054800006</v>
      </c>
    </row>
    <row r="214" spans="1:59">
      <c r="A214">
        <v>60</v>
      </c>
      <c r="B214" t="s">
        <v>320</v>
      </c>
      <c r="C214" s="2">
        <v>44748.646134259259</v>
      </c>
      <c r="D214">
        <v>27</v>
      </c>
      <c r="E214" t="s">
        <v>76</v>
      </c>
      <c r="F214">
        <v>0</v>
      </c>
      <c r="G214">
        <v>6.0140000000000002</v>
      </c>
      <c r="H214" s="26">
        <v>301897</v>
      </c>
      <c r="I214">
        <v>0.60499999999999998</v>
      </c>
      <c r="J214" t="s">
        <v>77</v>
      </c>
      <c r="K214" t="s">
        <v>77</v>
      </c>
      <c r="L214" t="s">
        <v>77</v>
      </c>
      <c r="M214" t="s">
        <v>77</v>
      </c>
      <c r="O214">
        <v>60</v>
      </c>
      <c r="P214" t="s">
        <v>320</v>
      </c>
      <c r="Q214" s="2">
        <v>44748.646134259259</v>
      </c>
      <c r="R214">
        <v>27</v>
      </c>
      <c r="S214" t="s">
        <v>76</v>
      </c>
      <c r="T214">
        <v>0</v>
      </c>
      <c r="U214">
        <v>5.9640000000000004</v>
      </c>
      <c r="V214" s="26">
        <v>2958</v>
      </c>
      <c r="W214">
        <v>0.876</v>
      </c>
      <c r="X214" t="s">
        <v>77</v>
      </c>
      <c r="Y214" t="s">
        <v>77</v>
      </c>
      <c r="Z214" t="s">
        <v>77</v>
      </c>
      <c r="AA214" t="s">
        <v>77</v>
      </c>
      <c r="AC214">
        <v>60</v>
      </c>
      <c r="AD214" t="s">
        <v>320</v>
      </c>
      <c r="AE214" s="2">
        <v>44748.646134259259</v>
      </c>
      <c r="AF214">
        <v>27</v>
      </c>
      <c r="AG214" t="s">
        <v>76</v>
      </c>
      <c r="AH214">
        <v>0</v>
      </c>
      <c r="AI214">
        <v>12.166</v>
      </c>
      <c r="AJ214" s="26">
        <v>20340</v>
      </c>
      <c r="AK214">
        <v>4.234</v>
      </c>
      <c r="AL214" t="s">
        <v>77</v>
      </c>
      <c r="AM214" t="s">
        <v>77</v>
      </c>
      <c r="AN214" t="s">
        <v>77</v>
      </c>
      <c r="AO214" t="s">
        <v>77</v>
      </c>
      <c r="AQ214">
        <v>1</v>
      </c>
      <c r="AS214">
        <v>60</v>
      </c>
      <c r="AT214" s="46">
        <f t="shared" si="26"/>
        <v>699.04359554003111</v>
      </c>
      <c r="AU214" s="47">
        <f t="shared" si="27"/>
        <v>4090.0199778880005</v>
      </c>
      <c r="AW214" s="27">
        <f t="shared" si="28"/>
        <v>874.3387409753343</v>
      </c>
      <c r="AX214" s="28">
        <f t="shared" si="29"/>
        <v>3779.8970717880002</v>
      </c>
      <c r="AZ214" s="33">
        <f t="shared" si="30"/>
        <v>784.06845154817188</v>
      </c>
      <c r="BA214" s="34">
        <f t="shared" si="31"/>
        <v>3878.4229843440003</v>
      </c>
      <c r="BC214" s="46">
        <f t="shared" si="32"/>
        <v>699.04359554003111</v>
      </c>
      <c r="BD214" s="47">
        <f t="shared" si="33"/>
        <v>4090.0199778880005</v>
      </c>
      <c r="BF214" s="48">
        <f t="shared" si="34"/>
        <v>404.5062418</v>
      </c>
      <c r="BG214" s="49">
        <f t="shared" si="35"/>
        <v>1480.2840880000001</v>
      </c>
    </row>
    <row r="215" spans="1:59">
      <c r="A215">
        <v>61</v>
      </c>
      <c r="B215" t="s">
        <v>321</v>
      </c>
      <c r="C215" s="2">
        <v>44748.66746527778</v>
      </c>
      <c r="D215">
        <v>390</v>
      </c>
      <c r="E215" t="s">
        <v>76</v>
      </c>
      <c r="F215">
        <v>0</v>
      </c>
      <c r="G215">
        <v>6</v>
      </c>
      <c r="H215" s="26">
        <v>710364</v>
      </c>
      <c r="I215">
        <v>1.431</v>
      </c>
      <c r="J215" t="s">
        <v>77</v>
      </c>
      <c r="K215" t="s">
        <v>77</v>
      </c>
      <c r="L215" t="s">
        <v>77</v>
      </c>
      <c r="M215" t="s">
        <v>77</v>
      </c>
      <c r="O215">
        <v>61</v>
      </c>
      <c r="P215" t="s">
        <v>321</v>
      </c>
      <c r="Q215" s="2">
        <v>44748.66746527778</v>
      </c>
      <c r="R215">
        <v>390</v>
      </c>
      <c r="S215" t="s">
        <v>76</v>
      </c>
      <c r="T215">
        <v>0</v>
      </c>
      <c r="U215">
        <v>5.944</v>
      </c>
      <c r="V215" s="26">
        <v>6412</v>
      </c>
      <c r="W215">
        <v>1.724</v>
      </c>
      <c r="X215" t="s">
        <v>77</v>
      </c>
      <c r="Y215" t="s">
        <v>77</v>
      </c>
      <c r="Z215" t="s">
        <v>77</v>
      </c>
      <c r="AA215" t="s">
        <v>77</v>
      </c>
      <c r="AC215">
        <v>61</v>
      </c>
      <c r="AD215" t="s">
        <v>321</v>
      </c>
      <c r="AE215" s="2">
        <v>44748.66746527778</v>
      </c>
      <c r="AF215">
        <v>390</v>
      </c>
      <c r="AG215" t="s">
        <v>76</v>
      </c>
      <c r="AH215">
        <v>0</v>
      </c>
      <c r="AI215">
        <v>12.124000000000001</v>
      </c>
      <c r="AJ215" s="26">
        <v>42382</v>
      </c>
      <c r="AK215">
        <v>8.8569999999999993</v>
      </c>
      <c r="AL215" t="s">
        <v>77</v>
      </c>
      <c r="AM215" t="s">
        <v>77</v>
      </c>
      <c r="AN215" t="s">
        <v>77</v>
      </c>
      <c r="AO215" t="s">
        <v>77</v>
      </c>
      <c r="AQ215">
        <v>1</v>
      </c>
      <c r="AS215">
        <v>61</v>
      </c>
      <c r="AT215" s="46">
        <f t="shared" si="26"/>
        <v>1810.4084156412798</v>
      </c>
      <c r="AU215" s="47">
        <f t="shared" si="27"/>
        <v>8610.8195102595182</v>
      </c>
      <c r="AW215" s="27">
        <f t="shared" si="28"/>
        <v>1777.2738586490402</v>
      </c>
      <c r="AX215" s="28">
        <f t="shared" si="29"/>
        <v>7779.7031965905198</v>
      </c>
      <c r="AZ215" s="33">
        <f t="shared" si="30"/>
        <v>1929.3116471579201</v>
      </c>
      <c r="BA215" s="34">
        <f t="shared" si="31"/>
        <v>8070.3736363957596</v>
      </c>
      <c r="BC215" s="46">
        <f t="shared" si="32"/>
        <v>1810.4084156412798</v>
      </c>
      <c r="BD215" s="47">
        <f t="shared" si="33"/>
        <v>8610.8195102595182</v>
      </c>
      <c r="BF215" s="48">
        <f t="shared" si="34"/>
        <v>786.87267680000002</v>
      </c>
      <c r="BG215" s="49">
        <f t="shared" si="35"/>
        <v>1501.3597667199999</v>
      </c>
    </row>
    <row r="216" spans="1:59">
      <c r="A216">
        <v>62</v>
      </c>
      <c r="B216" t="s">
        <v>322</v>
      </c>
      <c r="C216" s="2">
        <v>44748.688750000001</v>
      </c>
      <c r="D216">
        <v>159</v>
      </c>
      <c r="E216" t="s">
        <v>76</v>
      </c>
      <c r="F216">
        <v>0</v>
      </c>
      <c r="G216">
        <v>6.016</v>
      </c>
      <c r="H216" s="26">
        <v>68875</v>
      </c>
      <c r="I216">
        <v>0.13400000000000001</v>
      </c>
      <c r="J216" t="s">
        <v>77</v>
      </c>
      <c r="K216" t="s">
        <v>77</v>
      </c>
      <c r="L216" t="s">
        <v>77</v>
      </c>
      <c r="M216" t="s">
        <v>77</v>
      </c>
      <c r="O216">
        <v>62</v>
      </c>
      <c r="P216" t="s">
        <v>322</v>
      </c>
      <c r="Q216" s="2">
        <v>44748.688750000001</v>
      </c>
      <c r="R216">
        <v>159</v>
      </c>
      <c r="S216" t="s">
        <v>76</v>
      </c>
      <c r="T216">
        <v>0</v>
      </c>
      <c r="U216" t="s">
        <v>77</v>
      </c>
      <c r="V216" s="26" t="s">
        <v>77</v>
      </c>
      <c r="W216" t="s">
        <v>77</v>
      </c>
      <c r="X216" t="s">
        <v>77</v>
      </c>
      <c r="Y216" t="s">
        <v>77</v>
      </c>
      <c r="Z216" t="s">
        <v>77</v>
      </c>
      <c r="AA216" t="s">
        <v>77</v>
      </c>
      <c r="AC216">
        <v>62</v>
      </c>
      <c r="AD216" t="s">
        <v>322</v>
      </c>
      <c r="AE216" s="2">
        <v>44748.688750000001</v>
      </c>
      <c r="AF216">
        <v>159</v>
      </c>
      <c r="AG216" t="s">
        <v>76</v>
      </c>
      <c r="AH216">
        <v>0</v>
      </c>
      <c r="AI216" t="s">
        <v>77</v>
      </c>
      <c r="AJ216" s="26" t="s">
        <v>77</v>
      </c>
      <c r="AK216" t="s">
        <v>77</v>
      </c>
      <c r="AL216" t="s">
        <v>77</v>
      </c>
      <c r="AM216" t="s">
        <v>77</v>
      </c>
      <c r="AN216" t="s">
        <v>77</v>
      </c>
      <c r="AO216" t="s">
        <v>77</v>
      </c>
      <c r="AQ216">
        <v>1</v>
      </c>
      <c r="AS216">
        <v>62</v>
      </c>
      <c r="AT216" s="46">
        <f t="shared" si="26"/>
        <v>158.86643711656248</v>
      </c>
      <c r="AU216" s="47" t="e">
        <f t="shared" si="27"/>
        <v>#VALUE!</v>
      </c>
      <c r="AW216" s="27">
        <f t="shared" si="28"/>
        <v>212.93471349687502</v>
      </c>
      <c r="AX216" s="28" t="e">
        <f t="shared" si="29"/>
        <v>#VALUE!</v>
      </c>
      <c r="AZ216" s="33">
        <f t="shared" si="30"/>
        <v>180.5010037359375</v>
      </c>
      <c r="BA216" s="34" t="e">
        <f t="shared" si="31"/>
        <v>#VALUE!</v>
      </c>
      <c r="BC216" s="46">
        <f t="shared" si="32"/>
        <v>158.86643711656248</v>
      </c>
      <c r="BD216" s="47" t="e">
        <f t="shared" si="33"/>
        <v>#VALUE!</v>
      </c>
      <c r="BF216" s="48">
        <f t="shared" si="34"/>
        <v>166.83706999999998</v>
      </c>
      <c r="BG216" s="49" t="e">
        <f t="shared" si="35"/>
        <v>#VALUE!</v>
      </c>
    </row>
    <row r="217" spans="1:59">
      <c r="A217">
        <v>63</v>
      </c>
      <c r="B217" t="s">
        <v>323</v>
      </c>
      <c r="C217" s="2">
        <v>44748.710069444445</v>
      </c>
      <c r="D217">
        <v>348</v>
      </c>
      <c r="E217" t="s">
        <v>76</v>
      </c>
      <c r="F217">
        <v>0</v>
      </c>
      <c r="G217">
        <v>6.0170000000000003</v>
      </c>
      <c r="H217" s="26">
        <v>41343</v>
      </c>
      <c r="I217">
        <v>7.9000000000000001E-2</v>
      </c>
      <c r="J217" t="s">
        <v>77</v>
      </c>
      <c r="K217" t="s">
        <v>77</v>
      </c>
      <c r="L217" t="s">
        <v>77</v>
      </c>
      <c r="M217" t="s">
        <v>77</v>
      </c>
      <c r="O217">
        <v>63</v>
      </c>
      <c r="P217" t="s">
        <v>323</v>
      </c>
      <c r="Q217" s="2">
        <v>44748.710069444445</v>
      </c>
      <c r="R217">
        <v>348</v>
      </c>
      <c r="S217" t="s">
        <v>76</v>
      </c>
      <c r="T217">
        <v>0</v>
      </c>
      <c r="U217" t="s">
        <v>77</v>
      </c>
      <c r="V217" t="s">
        <v>77</v>
      </c>
      <c r="W217" t="s">
        <v>77</v>
      </c>
      <c r="X217" t="s">
        <v>77</v>
      </c>
      <c r="Y217" t="s">
        <v>77</v>
      </c>
      <c r="Z217" t="s">
        <v>77</v>
      </c>
      <c r="AA217" t="s">
        <v>77</v>
      </c>
      <c r="AC217">
        <v>63</v>
      </c>
      <c r="AD217" t="s">
        <v>323</v>
      </c>
      <c r="AE217" s="2">
        <v>44748.710069444445</v>
      </c>
      <c r="AF217">
        <v>348</v>
      </c>
      <c r="AG217" t="s">
        <v>76</v>
      </c>
      <c r="AH217">
        <v>0</v>
      </c>
      <c r="AI217">
        <v>12.166</v>
      </c>
      <c r="AJ217" s="26">
        <v>11672</v>
      </c>
      <c r="AK217">
        <v>2.4020000000000001</v>
      </c>
      <c r="AL217" t="s">
        <v>77</v>
      </c>
      <c r="AM217" t="s">
        <v>77</v>
      </c>
      <c r="AN217" t="s">
        <v>77</v>
      </c>
      <c r="AO217" t="s">
        <v>77</v>
      </c>
      <c r="AQ217">
        <v>1</v>
      </c>
      <c r="AS217">
        <v>63</v>
      </c>
      <c r="AT217" s="46">
        <f t="shared" si="26"/>
        <v>94.46570151650954</v>
      </c>
      <c r="AU217" s="47">
        <f t="shared" si="27"/>
        <v>2305.4256678963197</v>
      </c>
      <c r="AW217" s="27">
        <f t="shared" si="28"/>
        <v>128.9334783336862</v>
      </c>
      <c r="AX217" s="28">
        <f t="shared" si="29"/>
        <v>2190.2672923923201</v>
      </c>
      <c r="AZ217" s="33">
        <f t="shared" si="30"/>
        <v>108.32105744283589</v>
      </c>
      <c r="BA217" s="34">
        <f t="shared" si="31"/>
        <v>2225.61320940416</v>
      </c>
      <c r="BC217" s="46">
        <f t="shared" si="32"/>
        <v>94.46570151650954</v>
      </c>
      <c r="BD217" s="47">
        <f t="shared" si="33"/>
        <v>2305.4256678963197</v>
      </c>
      <c r="BF217" s="48">
        <f t="shared" si="34"/>
        <v>81.212175564800006</v>
      </c>
      <c r="BG217" s="49">
        <f t="shared" si="35"/>
        <v>1014.1419315200002</v>
      </c>
    </row>
    <row r="218" spans="1:59">
      <c r="A218">
        <v>64</v>
      </c>
      <c r="B218" t="s">
        <v>324</v>
      </c>
      <c r="C218" s="2">
        <v>44748.731377314813</v>
      </c>
      <c r="D218">
        <v>22</v>
      </c>
      <c r="E218" t="s">
        <v>76</v>
      </c>
      <c r="F218">
        <v>0</v>
      </c>
      <c r="G218">
        <v>6.0570000000000004</v>
      </c>
      <c r="H218" s="26">
        <v>1199</v>
      </c>
      <c r="I218">
        <v>-2E-3</v>
      </c>
      <c r="J218" t="s">
        <v>77</v>
      </c>
      <c r="K218" t="s">
        <v>77</v>
      </c>
      <c r="L218" t="s">
        <v>77</v>
      </c>
      <c r="M218" t="s">
        <v>77</v>
      </c>
      <c r="O218">
        <v>64</v>
      </c>
      <c r="P218" t="s">
        <v>324</v>
      </c>
      <c r="Q218" s="2">
        <v>44748.731377314813</v>
      </c>
      <c r="R218">
        <v>22</v>
      </c>
      <c r="S218" t="s">
        <v>76</v>
      </c>
      <c r="T218">
        <v>0</v>
      </c>
      <c r="U218" t="s">
        <v>77</v>
      </c>
      <c r="V218" t="s">
        <v>77</v>
      </c>
      <c r="W218" t="s">
        <v>77</v>
      </c>
      <c r="X218" t="s">
        <v>77</v>
      </c>
      <c r="Y218" t="s">
        <v>77</v>
      </c>
      <c r="Z218" t="s">
        <v>77</v>
      </c>
      <c r="AA218" t="s">
        <v>77</v>
      </c>
      <c r="AC218">
        <v>64</v>
      </c>
      <c r="AD218" t="s">
        <v>324</v>
      </c>
      <c r="AE218" s="2">
        <v>44748.731377314813</v>
      </c>
      <c r="AF218">
        <v>22</v>
      </c>
      <c r="AG218" t="s">
        <v>76</v>
      </c>
      <c r="AH218">
        <v>0</v>
      </c>
      <c r="AI218">
        <v>12.085000000000001</v>
      </c>
      <c r="AJ218" s="26">
        <v>96288</v>
      </c>
      <c r="AK218">
        <v>19.952000000000002</v>
      </c>
      <c r="AL218" t="s">
        <v>77</v>
      </c>
      <c r="AM218" t="s">
        <v>77</v>
      </c>
      <c r="AN218" t="s">
        <v>77</v>
      </c>
      <c r="AO218" t="s">
        <v>77</v>
      </c>
      <c r="AQ218">
        <v>1</v>
      </c>
      <c r="AS218">
        <v>64</v>
      </c>
      <c r="AT218" s="46">
        <f t="shared" si="26"/>
        <v>-0.59507147469999988</v>
      </c>
      <c r="AU218" s="47">
        <f t="shared" si="27"/>
        <v>19562.424009349117</v>
      </c>
      <c r="AW218" s="27">
        <f t="shared" si="28"/>
        <v>-1.0971559787500005</v>
      </c>
      <c r="AX218" s="28">
        <f t="shared" si="29"/>
        <v>17304.660743685123</v>
      </c>
      <c r="AZ218" s="33">
        <f t="shared" si="30"/>
        <v>-2.2145319779499992</v>
      </c>
      <c r="BA218" s="34">
        <f t="shared" si="31"/>
        <v>18255.654978370563</v>
      </c>
      <c r="BC218" s="46">
        <f t="shared" si="32"/>
        <v>-0.59507147469999988</v>
      </c>
      <c r="BD218" s="47">
        <f t="shared" si="33"/>
        <v>19562.424009349117</v>
      </c>
      <c r="BF218" s="48">
        <f t="shared" si="34"/>
        <v>-2.3410731648000001</v>
      </c>
      <c r="BG218" s="49">
        <f t="shared" si="35"/>
        <v>-5488.8684396800008</v>
      </c>
    </row>
    <row r="219" spans="1:59">
      <c r="A219">
        <v>65</v>
      </c>
      <c r="B219" t="s">
        <v>325</v>
      </c>
      <c r="C219" s="2">
        <v>44748.75267361111</v>
      </c>
      <c r="D219">
        <v>257</v>
      </c>
      <c r="E219" t="s">
        <v>76</v>
      </c>
      <c r="F219">
        <v>0</v>
      </c>
      <c r="G219">
        <v>6.0179999999999998</v>
      </c>
      <c r="H219" s="26">
        <v>4627</v>
      </c>
      <c r="I219">
        <v>5.0000000000000001E-3</v>
      </c>
      <c r="J219" t="s">
        <v>77</v>
      </c>
      <c r="K219" t="s">
        <v>77</v>
      </c>
      <c r="L219" t="s">
        <v>77</v>
      </c>
      <c r="M219" t="s">
        <v>77</v>
      </c>
      <c r="O219">
        <v>65</v>
      </c>
      <c r="P219" t="s">
        <v>325</v>
      </c>
      <c r="Q219" s="2">
        <v>44748.75267361111</v>
      </c>
      <c r="R219">
        <v>257</v>
      </c>
      <c r="S219" t="s">
        <v>76</v>
      </c>
      <c r="T219">
        <v>0</v>
      </c>
      <c r="U219" t="s">
        <v>77</v>
      </c>
      <c r="V219" t="s">
        <v>77</v>
      </c>
      <c r="W219" t="s">
        <v>77</v>
      </c>
      <c r="X219" t="s">
        <v>77</v>
      </c>
      <c r="Y219" t="s">
        <v>77</v>
      </c>
      <c r="Z219" t="s">
        <v>77</v>
      </c>
      <c r="AA219" t="s">
        <v>77</v>
      </c>
      <c r="AC219">
        <v>65</v>
      </c>
      <c r="AD219" t="s">
        <v>325</v>
      </c>
      <c r="AE219" s="2">
        <v>44748.75267361111</v>
      </c>
      <c r="AF219">
        <v>257</v>
      </c>
      <c r="AG219" t="s">
        <v>76</v>
      </c>
      <c r="AH219">
        <v>0</v>
      </c>
      <c r="AI219">
        <v>12.076000000000001</v>
      </c>
      <c r="AJ219" s="26">
        <v>88992</v>
      </c>
      <c r="AK219">
        <v>18.466999999999999</v>
      </c>
      <c r="AL219" t="s">
        <v>77</v>
      </c>
      <c r="AM219" t="s">
        <v>77</v>
      </c>
      <c r="AN219" t="s">
        <v>77</v>
      </c>
      <c r="AO219" t="s">
        <v>77</v>
      </c>
      <c r="AQ219">
        <v>1</v>
      </c>
      <c r="AS219">
        <v>65</v>
      </c>
      <c r="AT219" s="46">
        <f t="shared" si="26"/>
        <v>5.1688287437000007</v>
      </c>
      <c r="AU219" s="47">
        <f t="shared" si="27"/>
        <v>18088.838818846718</v>
      </c>
      <c r="AW219" s="27">
        <f t="shared" si="28"/>
        <v>8.5999789912499995</v>
      </c>
      <c r="AX219" s="28">
        <f t="shared" si="29"/>
        <v>16036.835010462719</v>
      </c>
      <c r="AZ219" s="33">
        <f t="shared" si="30"/>
        <v>9.733361974450002</v>
      </c>
      <c r="BA219" s="34">
        <f t="shared" si="31"/>
        <v>16882.640093199359</v>
      </c>
      <c r="BC219" s="46">
        <f t="shared" si="32"/>
        <v>5.1688287437000007</v>
      </c>
      <c r="BD219" s="47">
        <f t="shared" si="33"/>
        <v>18088.838818846718</v>
      </c>
      <c r="BF219" s="48">
        <f t="shared" si="34"/>
        <v>2.8806456608</v>
      </c>
      <c r="BG219" s="49">
        <f t="shared" si="35"/>
        <v>-3957.8495340800005</v>
      </c>
    </row>
    <row r="220" spans="1:59">
      <c r="A220">
        <v>66</v>
      </c>
      <c r="B220" t="s">
        <v>326</v>
      </c>
      <c r="C220" s="2">
        <v>44749.395150462966</v>
      </c>
      <c r="D220">
        <v>300</v>
      </c>
      <c r="E220" t="s">
        <v>76</v>
      </c>
      <c r="F220">
        <v>0</v>
      </c>
      <c r="G220">
        <v>6.0190000000000001</v>
      </c>
      <c r="H220" s="26">
        <v>35374</v>
      </c>
      <c r="I220">
        <v>6.7000000000000004E-2</v>
      </c>
      <c r="J220" t="s">
        <v>77</v>
      </c>
      <c r="K220" t="s">
        <v>77</v>
      </c>
      <c r="L220" t="s">
        <v>77</v>
      </c>
      <c r="M220" t="s">
        <v>77</v>
      </c>
      <c r="O220">
        <v>66</v>
      </c>
      <c r="P220" t="s">
        <v>326</v>
      </c>
      <c r="Q220" s="2">
        <v>44749.395150462966</v>
      </c>
      <c r="R220">
        <v>300</v>
      </c>
      <c r="S220" t="s">
        <v>76</v>
      </c>
      <c r="T220">
        <v>0</v>
      </c>
      <c r="U220" t="s">
        <v>77</v>
      </c>
      <c r="V220" t="s">
        <v>77</v>
      </c>
      <c r="W220" t="s">
        <v>77</v>
      </c>
      <c r="X220" t="s">
        <v>77</v>
      </c>
      <c r="Y220" t="s">
        <v>77</v>
      </c>
      <c r="Z220" t="s">
        <v>77</v>
      </c>
      <c r="AA220" t="s">
        <v>77</v>
      </c>
      <c r="AC220">
        <v>66</v>
      </c>
      <c r="AD220" t="s">
        <v>326</v>
      </c>
      <c r="AE220" s="2">
        <v>44749.395150462966</v>
      </c>
      <c r="AF220">
        <v>300</v>
      </c>
      <c r="AG220" t="s">
        <v>76</v>
      </c>
      <c r="AH220">
        <v>0</v>
      </c>
      <c r="AI220">
        <v>12.186</v>
      </c>
      <c r="AJ220" s="26">
        <v>16309</v>
      </c>
      <c r="AK220">
        <v>3.383</v>
      </c>
      <c r="AL220" t="s">
        <v>77</v>
      </c>
      <c r="AM220" t="s">
        <v>77</v>
      </c>
      <c r="AN220" t="s">
        <v>77</v>
      </c>
      <c r="AO220" t="s">
        <v>77</v>
      </c>
      <c r="AQ220">
        <v>1</v>
      </c>
      <c r="AS220">
        <v>66</v>
      </c>
      <c r="AT220" s="46">
        <f t="shared" si="26"/>
        <v>80.487370697186947</v>
      </c>
      <c r="AU220" s="47">
        <f t="shared" si="27"/>
        <v>3260.58240156488</v>
      </c>
      <c r="AW220" s="27">
        <f t="shared" si="28"/>
        <v>110.5586067172088</v>
      </c>
      <c r="AX220" s="28">
        <f t="shared" si="29"/>
        <v>3041.8228168976298</v>
      </c>
      <c r="AZ220" s="33">
        <f t="shared" si="30"/>
        <v>92.648105426991606</v>
      </c>
      <c r="BA220" s="34">
        <f t="shared" si="31"/>
        <v>3110.0979085989397</v>
      </c>
      <c r="BC220" s="46">
        <f t="shared" si="32"/>
        <v>80.487370697186947</v>
      </c>
      <c r="BD220" s="47">
        <f t="shared" si="33"/>
        <v>3260.58240156488</v>
      </c>
      <c r="BF220" s="48">
        <f t="shared" si="34"/>
        <v>65.688009915199999</v>
      </c>
      <c r="BG220" s="49">
        <f t="shared" si="35"/>
        <v>1295.65735468</v>
      </c>
    </row>
    <row r="221" spans="1:59">
      <c r="A221">
        <v>67</v>
      </c>
      <c r="B221" t="s">
        <v>327</v>
      </c>
      <c r="C221" s="2">
        <v>44749.416365740741</v>
      </c>
      <c r="D221">
        <v>128</v>
      </c>
      <c r="E221" t="s">
        <v>76</v>
      </c>
      <c r="F221">
        <v>0</v>
      </c>
      <c r="G221">
        <v>6</v>
      </c>
      <c r="H221" s="26">
        <v>60964</v>
      </c>
      <c r="I221">
        <v>0.11799999999999999</v>
      </c>
      <c r="J221" t="s">
        <v>77</v>
      </c>
      <c r="K221" t="s">
        <v>77</v>
      </c>
      <c r="L221" t="s">
        <v>77</v>
      </c>
      <c r="M221" t="s">
        <v>77</v>
      </c>
      <c r="O221">
        <v>67</v>
      </c>
      <c r="P221" t="s">
        <v>327</v>
      </c>
      <c r="Q221" s="2">
        <v>44749.416365740741</v>
      </c>
      <c r="R221">
        <v>128</v>
      </c>
      <c r="S221" t="s">
        <v>76</v>
      </c>
      <c r="T221">
        <v>0</v>
      </c>
      <c r="U221" t="s">
        <v>77</v>
      </c>
      <c r="V221" t="s">
        <v>77</v>
      </c>
      <c r="W221" t="s">
        <v>77</v>
      </c>
      <c r="X221" t="s">
        <v>77</v>
      </c>
      <c r="Y221" t="s">
        <v>77</v>
      </c>
      <c r="Z221" t="s">
        <v>77</v>
      </c>
      <c r="AA221" t="s">
        <v>77</v>
      </c>
      <c r="AC221">
        <v>67</v>
      </c>
      <c r="AD221" t="s">
        <v>327</v>
      </c>
      <c r="AE221" s="2">
        <v>44749.416365740741</v>
      </c>
      <c r="AF221">
        <v>128</v>
      </c>
      <c r="AG221" t="s">
        <v>76</v>
      </c>
      <c r="AH221">
        <v>0</v>
      </c>
      <c r="AI221" t="s">
        <v>77</v>
      </c>
      <c r="AJ221" s="26" t="s">
        <v>77</v>
      </c>
      <c r="AK221" t="s">
        <v>77</v>
      </c>
      <c r="AL221" t="s">
        <v>77</v>
      </c>
      <c r="AM221" t="s">
        <v>77</v>
      </c>
      <c r="AN221" t="s">
        <v>77</v>
      </c>
      <c r="AO221" t="s">
        <v>77</v>
      </c>
      <c r="AQ221">
        <v>1</v>
      </c>
      <c r="AS221">
        <v>67</v>
      </c>
      <c r="AT221" s="46">
        <f t="shared" si="26"/>
        <v>140.37413628730016</v>
      </c>
      <c r="AU221" s="47" t="e">
        <f t="shared" si="27"/>
        <v>#VALUE!</v>
      </c>
      <c r="AW221" s="27">
        <f t="shared" si="28"/>
        <v>188.92462749260483</v>
      </c>
      <c r="AX221" s="28" t="e">
        <f t="shared" si="29"/>
        <v>#VALUE!</v>
      </c>
      <c r="AZ221" s="33">
        <f t="shared" si="30"/>
        <v>159.77970193611361</v>
      </c>
      <c r="BA221" s="34" t="e">
        <f t="shared" si="31"/>
        <v>#VALUE!</v>
      </c>
      <c r="BC221" s="46">
        <f t="shared" si="32"/>
        <v>140.37413628730016</v>
      </c>
      <c r="BD221" s="47" t="e">
        <f t="shared" si="33"/>
        <v>#VALUE!</v>
      </c>
      <c r="BF221" s="48">
        <f t="shared" si="34"/>
        <v>139.87438209920001</v>
      </c>
      <c r="BG221" s="49" t="e">
        <f t="shared" si="35"/>
        <v>#VALUE!</v>
      </c>
    </row>
    <row r="222" spans="1:59">
      <c r="A222">
        <v>68</v>
      </c>
      <c r="B222" t="s">
        <v>328</v>
      </c>
      <c r="C222" s="2">
        <v>44749.437615740739</v>
      </c>
      <c r="D222">
        <v>165</v>
      </c>
      <c r="E222" t="s">
        <v>76</v>
      </c>
      <c r="F222">
        <v>0</v>
      </c>
      <c r="G222">
        <v>6.0060000000000002</v>
      </c>
      <c r="H222" s="26">
        <v>88539</v>
      </c>
      <c r="I222">
        <v>0.17399999999999999</v>
      </c>
      <c r="J222" t="s">
        <v>77</v>
      </c>
      <c r="K222" t="s">
        <v>77</v>
      </c>
      <c r="L222" t="s">
        <v>77</v>
      </c>
      <c r="M222" t="s">
        <v>77</v>
      </c>
      <c r="O222">
        <v>68</v>
      </c>
      <c r="P222" t="s">
        <v>328</v>
      </c>
      <c r="Q222" s="2">
        <v>44749.437615740739</v>
      </c>
      <c r="R222">
        <v>165</v>
      </c>
      <c r="S222" t="s">
        <v>76</v>
      </c>
      <c r="T222">
        <v>0</v>
      </c>
      <c r="U222" t="s">
        <v>77</v>
      </c>
      <c r="V222" t="s">
        <v>77</v>
      </c>
      <c r="W222" t="s">
        <v>77</v>
      </c>
      <c r="X222" t="s">
        <v>77</v>
      </c>
      <c r="Y222" t="s">
        <v>77</v>
      </c>
      <c r="Z222" t="s">
        <v>77</v>
      </c>
      <c r="AA222" t="s">
        <v>77</v>
      </c>
      <c r="AC222">
        <v>68</v>
      </c>
      <c r="AD222" t="s">
        <v>328</v>
      </c>
      <c r="AE222" s="2">
        <v>44749.437615740739</v>
      </c>
      <c r="AF222">
        <v>165</v>
      </c>
      <c r="AG222" t="s">
        <v>76</v>
      </c>
      <c r="AH222">
        <v>0</v>
      </c>
      <c r="AI222" t="s">
        <v>77</v>
      </c>
      <c r="AJ222" s="26" t="s">
        <v>77</v>
      </c>
      <c r="AK222" t="s">
        <v>77</v>
      </c>
      <c r="AL222" t="s">
        <v>77</v>
      </c>
      <c r="AM222" t="s">
        <v>77</v>
      </c>
      <c r="AN222" t="s">
        <v>77</v>
      </c>
      <c r="AO222" t="s">
        <v>77</v>
      </c>
      <c r="AQ222">
        <v>1</v>
      </c>
      <c r="AS222">
        <v>68</v>
      </c>
      <c r="AT222" s="46">
        <f t="shared" si="26"/>
        <v>204.78820649487864</v>
      </c>
      <c r="AU222" s="47" t="e">
        <f t="shared" si="27"/>
        <v>#VALUE!</v>
      </c>
      <c r="AW222" s="27">
        <f t="shared" si="28"/>
        <v>272.17288107995978</v>
      </c>
      <c r="AX222" s="28" t="e">
        <f t="shared" si="29"/>
        <v>#VALUE!</v>
      </c>
      <c r="AZ222" s="33">
        <f t="shared" si="30"/>
        <v>231.94141121841113</v>
      </c>
      <c r="BA222" s="34" t="e">
        <f t="shared" si="31"/>
        <v>#VALUE!</v>
      </c>
      <c r="BC222" s="46">
        <f t="shared" si="32"/>
        <v>204.78820649487864</v>
      </c>
      <c r="BD222" s="47" t="e">
        <f t="shared" si="33"/>
        <v>#VALUE!</v>
      </c>
      <c r="BF222" s="48">
        <f t="shared" si="34"/>
        <v>242.09892201919999</v>
      </c>
      <c r="BG222" s="49" t="e">
        <f t="shared" si="35"/>
        <v>#VALUE!</v>
      </c>
    </row>
    <row r="223" spans="1:59">
      <c r="A223">
        <v>69</v>
      </c>
      <c r="B223" t="s">
        <v>329</v>
      </c>
      <c r="C223" s="2">
        <v>44749.45884259259</v>
      </c>
      <c r="D223">
        <v>307</v>
      </c>
      <c r="E223" t="s">
        <v>76</v>
      </c>
      <c r="F223">
        <v>0</v>
      </c>
      <c r="G223">
        <v>6</v>
      </c>
      <c r="H223" s="26">
        <v>1356279</v>
      </c>
      <c r="I223">
        <v>2.7389999999999999</v>
      </c>
      <c r="J223" t="s">
        <v>77</v>
      </c>
      <c r="K223" t="s">
        <v>77</v>
      </c>
      <c r="L223" t="s">
        <v>77</v>
      </c>
      <c r="M223" t="s">
        <v>77</v>
      </c>
      <c r="O223">
        <v>69</v>
      </c>
      <c r="P223" t="s">
        <v>329</v>
      </c>
      <c r="Q223" s="2">
        <v>44749.45884259259</v>
      </c>
      <c r="R223">
        <v>307</v>
      </c>
      <c r="S223" t="s">
        <v>76</v>
      </c>
      <c r="T223">
        <v>0</v>
      </c>
      <c r="U223">
        <v>5.952</v>
      </c>
      <c r="V223" s="26">
        <v>10567</v>
      </c>
      <c r="W223">
        <v>2.742</v>
      </c>
      <c r="X223" t="s">
        <v>77</v>
      </c>
      <c r="Y223" t="s">
        <v>77</v>
      </c>
      <c r="Z223" t="s">
        <v>77</v>
      </c>
      <c r="AA223" t="s">
        <v>77</v>
      </c>
      <c r="AC223">
        <v>69</v>
      </c>
      <c r="AD223" t="s">
        <v>329</v>
      </c>
      <c r="AE223" s="2">
        <v>44749.45884259259</v>
      </c>
      <c r="AF223">
        <v>307</v>
      </c>
      <c r="AG223" t="s">
        <v>76</v>
      </c>
      <c r="AH223">
        <v>0</v>
      </c>
      <c r="AI223">
        <v>12.131</v>
      </c>
      <c r="AJ223" s="26">
        <v>30646</v>
      </c>
      <c r="AK223">
        <v>6.4020000000000001</v>
      </c>
      <c r="AL223" t="s">
        <v>77</v>
      </c>
      <c r="AM223" t="s">
        <v>77</v>
      </c>
      <c r="AN223" t="s">
        <v>77</v>
      </c>
      <c r="AO223" t="s">
        <v>77</v>
      </c>
      <c r="AQ223">
        <v>1</v>
      </c>
      <c r="AS223">
        <v>69</v>
      </c>
      <c r="AT223" s="46">
        <f t="shared" si="26"/>
        <v>2835.7417003431801</v>
      </c>
      <c r="AU223" s="47">
        <f t="shared" si="27"/>
        <v>6206.8603948956797</v>
      </c>
      <c r="AW223" s="27">
        <f t="shared" si="28"/>
        <v>2566.5401079913654</v>
      </c>
      <c r="AX223" s="28">
        <f t="shared" si="29"/>
        <v>5657.6462398746798</v>
      </c>
      <c r="AZ223" s="33">
        <f t="shared" si="30"/>
        <v>2993.2377539157696</v>
      </c>
      <c r="BA223" s="34">
        <f t="shared" si="31"/>
        <v>5840.3861768418401</v>
      </c>
      <c r="BC223" s="46">
        <f t="shared" si="32"/>
        <v>2835.7417003431801</v>
      </c>
      <c r="BD223" s="47">
        <f t="shared" si="33"/>
        <v>6206.8603948956797</v>
      </c>
      <c r="BF223" s="48">
        <f t="shared" si="34"/>
        <v>1340.10697955</v>
      </c>
      <c r="BG223" s="49">
        <f t="shared" si="35"/>
        <v>1698.1743644799999</v>
      </c>
    </row>
    <row r="224" spans="1:59">
      <c r="A224">
        <v>70</v>
      </c>
      <c r="B224" t="s">
        <v>330</v>
      </c>
      <c r="C224" s="2">
        <v>44749.480081018519</v>
      </c>
      <c r="D224">
        <v>377</v>
      </c>
      <c r="E224" t="s">
        <v>76</v>
      </c>
      <c r="F224">
        <v>0</v>
      </c>
      <c r="G224">
        <v>6.0110000000000001</v>
      </c>
      <c r="H224" s="26">
        <v>5617</v>
      </c>
      <c r="I224">
        <v>7.0000000000000001E-3</v>
      </c>
      <c r="J224" t="s">
        <v>77</v>
      </c>
      <c r="K224" t="s">
        <v>77</v>
      </c>
      <c r="L224" t="s">
        <v>77</v>
      </c>
      <c r="M224" t="s">
        <v>77</v>
      </c>
      <c r="O224">
        <v>70</v>
      </c>
      <c r="P224" t="s">
        <v>330</v>
      </c>
      <c r="Q224" s="2">
        <v>44749.480081018519</v>
      </c>
      <c r="R224">
        <v>377</v>
      </c>
      <c r="S224" t="s">
        <v>76</v>
      </c>
      <c r="T224">
        <v>0</v>
      </c>
      <c r="U224" t="s">
        <v>77</v>
      </c>
      <c r="V224" s="26" t="s">
        <v>77</v>
      </c>
      <c r="W224" t="s">
        <v>77</v>
      </c>
      <c r="X224" t="s">
        <v>77</v>
      </c>
      <c r="Y224" t="s">
        <v>77</v>
      </c>
      <c r="Z224" t="s">
        <v>77</v>
      </c>
      <c r="AA224" t="s">
        <v>77</v>
      </c>
      <c r="AC224">
        <v>70</v>
      </c>
      <c r="AD224" t="s">
        <v>330</v>
      </c>
      <c r="AE224" s="2">
        <v>44749.480081018519</v>
      </c>
      <c r="AF224">
        <v>377</v>
      </c>
      <c r="AG224" t="s">
        <v>76</v>
      </c>
      <c r="AH224">
        <v>0</v>
      </c>
      <c r="AI224">
        <v>12.071999999999999</v>
      </c>
      <c r="AJ224" s="26">
        <v>88566</v>
      </c>
      <c r="AK224">
        <v>18.38</v>
      </c>
      <c r="AL224" t="s">
        <v>77</v>
      </c>
      <c r="AM224" t="s">
        <v>77</v>
      </c>
      <c r="AN224" t="s">
        <v>77</v>
      </c>
      <c r="AO224" t="s">
        <v>77</v>
      </c>
      <c r="AQ224">
        <v>1</v>
      </c>
      <c r="AS224">
        <v>70</v>
      </c>
      <c r="AT224" s="46">
        <f t="shared" si="26"/>
        <v>7.4689484117000013</v>
      </c>
      <c r="AU224" s="47">
        <f t="shared" si="27"/>
        <v>18002.714944194879</v>
      </c>
      <c r="AW224" s="27">
        <f t="shared" si="28"/>
        <v>11.493437141249998</v>
      </c>
      <c r="AX224" s="28">
        <f t="shared" si="29"/>
        <v>15962.60251493388</v>
      </c>
      <c r="AZ224" s="33">
        <f t="shared" si="30"/>
        <v>12.930428572449998</v>
      </c>
      <c r="BA224" s="34">
        <f t="shared" si="31"/>
        <v>16802.418794851441</v>
      </c>
      <c r="BC224" s="46">
        <f t="shared" si="32"/>
        <v>7.4689484117000013</v>
      </c>
      <c r="BD224" s="47">
        <f t="shared" si="33"/>
        <v>18002.714944194879</v>
      </c>
      <c r="BF224" s="48">
        <f t="shared" si="34"/>
        <v>4.4551503728000013</v>
      </c>
      <c r="BG224" s="49">
        <f t="shared" si="35"/>
        <v>-3874.1142243199997</v>
      </c>
    </row>
    <row r="225" spans="1:59">
      <c r="A225">
        <v>71</v>
      </c>
      <c r="B225" t="s">
        <v>331</v>
      </c>
      <c r="C225" s="2">
        <v>44749.501307870371</v>
      </c>
      <c r="D225">
        <v>231</v>
      </c>
      <c r="E225" t="s">
        <v>76</v>
      </c>
      <c r="F225">
        <v>0</v>
      </c>
      <c r="G225">
        <v>5.9969999999999999</v>
      </c>
      <c r="H225" s="26">
        <v>484104</v>
      </c>
      <c r="I225">
        <v>0.97299999999999998</v>
      </c>
      <c r="J225" t="s">
        <v>77</v>
      </c>
      <c r="K225" t="s">
        <v>77</v>
      </c>
      <c r="L225" t="s">
        <v>77</v>
      </c>
      <c r="M225" t="s">
        <v>77</v>
      </c>
      <c r="O225">
        <v>71</v>
      </c>
      <c r="P225" t="s">
        <v>331</v>
      </c>
      <c r="Q225" s="2">
        <v>44749.501307870371</v>
      </c>
      <c r="R225">
        <v>231</v>
      </c>
      <c r="S225" t="s">
        <v>76</v>
      </c>
      <c r="T225">
        <v>0</v>
      </c>
      <c r="U225">
        <v>5.9480000000000004</v>
      </c>
      <c r="V225" s="26">
        <v>6275</v>
      </c>
      <c r="W225">
        <v>1.69</v>
      </c>
      <c r="X225" t="s">
        <v>77</v>
      </c>
      <c r="Y225" t="s">
        <v>77</v>
      </c>
      <c r="Z225" t="s">
        <v>77</v>
      </c>
      <c r="AA225" t="s">
        <v>77</v>
      </c>
      <c r="AC225">
        <v>71</v>
      </c>
      <c r="AD225" t="s">
        <v>331</v>
      </c>
      <c r="AE225" s="2">
        <v>44749.501307870371</v>
      </c>
      <c r="AF225">
        <v>231</v>
      </c>
      <c r="AG225" t="s">
        <v>76</v>
      </c>
      <c r="AH225">
        <v>0</v>
      </c>
      <c r="AI225">
        <v>12.109</v>
      </c>
      <c r="AJ225" s="26">
        <v>48691</v>
      </c>
      <c r="AK225">
        <v>10.17</v>
      </c>
      <c r="AL225" t="s">
        <v>77</v>
      </c>
      <c r="AM225" t="s">
        <v>77</v>
      </c>
      <c r="AN225" t="s">
        <v>77</v>
      </c>
      <c r="AO225" t="s">
        <v>77</v>
      </c>
      <c r="AQ225">
        <v>1</v>
      </c>
      <c r="AS225">
        <v>71</v>
      </c>
      <c r="AT225" s="46">
        <f t="shared" si="26"/>
        <v>1115.3311047659993</v>
      </c>
      <c r="AU225" s="47">
        <f t="shared" si="27"/>
        <v>9900.2265399648804</v>
      </c>
      <c r="AW225" s="27">
        <f t="shared" si="28"/>
        <v>1329.7589394855809</v>
      </c>
      <c r="AX225" s="28">
        <f t="shared" si="29"/>
        <v>8913.32543779763</v>
      </c>
      <c r="AZ225" s="33">
        <f t="shared" si="30"/>
        <v>1246.8692170475458</v>
      </c>
      <c r="BA225" s="34">
        <f t="shared" si="31"/>
        <v>9267.3117727989393</v>
      </c>
      <c r="BC225" s="46">
        <f t="shared" si="32"/>
        <v>1115.3311047659993</v>
      </c>
      <c r="BD225" s="47">
        <f t="shared" si="33"/>
        <v>9900.2265399648804</v>
      </c>
      <c r="BF225" s="48">
        <f t="shared" si="34"/>
        <v>770.36586875</v>
      </c>
      <c r="BG225" s="49">
        <f t="shared" si="35"/>
        <v>1199.7418706799997</v>
      </c>
    </row>
    <row r="226" spans="1:59">
      <c r="A226">
        <v>72</v>
      </c>
      <c r="B226" t="s">
        <v>332</v>
      </c>
      <c r="C226" s="2">
        <v>44749.522546296299</v>
      </c>
      <c r="D226">
        <v>369</v>
      </c>
      <c r="E226" t="s">
        <v>76</v>
      </c>
      <c r="F226">
        <v>0</v>
      </c>
      <c r="G226">
        <v>6</v>
      </c>
      <c r="H226" s="26">
        <v>99246</v>
      </c>
      <c r="I226">
        <v>0.19600000000000001</v>
      </c>
      <c r="J226" t="s">
        <v>77</v>
      </c>
      <c r="K226" t="s">
        <v>77</v>
      </c>
      <c r="L226" t="s">
        <v>77</v>
      </c>
      <c r="M226" t="s">
        <v>77</v>
      </c>
      <c r="O226">
        <v>72</v>
      </c>
      <c r="P226" t="s">
        <v>332</v>
      </c>
      <c r="Q226" s="2">
        <v>44749.522546296299</v>
      </c>
      <c r="R226">
        <v>369</v>
      </c>
      <c r="S226" t="s">
        <v>76</v>
      </c>
      <c r="T226">
        <v>0</v>
      </c>
      <c r="U226" t="s">
        <v>77</v>
      </c>
      <c r="V226" t="s">
        <v>77</v>
      </c>
      <c r="W226" t="s">
        <v>77</v>
      </c>
      <c r="X226" t="s">
        <v>77</v>
      </c>
      <c r="Y226" t="s">
        <v>77</v>
      </c>
      <c r="Z226" t="s">
        <v>77</v>
      </c>
      <c r="AA226" t="s">
        <v>77</v>
      </c>
      <c r="AC226">
        <v>72</v>
      </c>
      <c r="AD226" t="s">
        <v>332</v>
      </c>
      <c r="AE226" s="2">
        <v>44749.522546296299</v>
      </c>
      <c r="AF226">
        <v>369</v>
      </c>
      <c r="AG226" t="s">
        <v>76</v>
      </c>
      <c r="AH226">
        <v>0</v>
      </c>
      <c r="AI226" t="s">
        <v>77</v>
      </c>
      <c r="AJ226" s="26" t="s">
        <v>77</v>
      </c>
      <c r="AK226" t="s">
        <v>77</v>
      </c>
      <c r="AL226" t="s">
        <v>77</v>
      </c>
      <c r="AM226" t="s">
        <v>77</v>
      </c>
      <c r="AN226" t="s">
        <v>77</v>
      </c>
      <c r="AO226" t="s">
        <v>77</v>
      </c>
      <c r="AQ226">
        <v>1</v>
      </c>
      <c r="AS226">
        <v>72</v>
      </c>
      <c r="AT226" s="46">
        <f t="shared" si="26"/>
        <v>229.76630764372135</v>
      </c>
      <c r="AU226" s="47" t="e">
        <f t="shared" si="27"/>
        <v>#VALUE!</v>
      </c>
      <c r="AW226" s="27">
        <f t="shared" si="28"/>
        <v>304.16250493724078</v>
      </c>
      <c r="AX226" s="28" t="e">
        <f t="shared" si="29"/>
        <v>#VALUE!</v>
      </c>
      <c r="AZ226" s="33">
        <f t="shared" si="30"/>
        <v>259.91127298641561</v>
      </c>
      <c r="BA226" s="34" t="e">
        <f t="shared" si="31"/>
        <v>#VALUE!</v>
      </c>
      <c r="BC226" s="46">
        <f t="shared" si="32"/>
        <v>229.76630764372135</v>
      </c>
      <c r="BD226" s="47" t="e">
        <f t="shared" si="33"/>
        <v>#VALUE!</v>
      </c>
      <c r="BF226" s="48">
        <f t="shared" si="34"/>
        <v>288.02158764320001</v>
      </c>
      <c r="BG226" s="49" t="e">
        <f t="shared" si="35"/>
        <v>#VALUE!</v>
      </c>
    </row>
    <row r="227" spans="1:59">
      <c r="A227">
        <v>73</v>
      </c>
      <c r="B227" t="s">
        <v>333</v>
      </c>
      <c r="C227" s="2">
        <v>44749.54378472222</v>
      </c>
      <c r="D227">
        <v>367</v>
      </c>
      <c r="E227" t="s">
        <v>76</v>
      </c>
      <c r="F227">
        <v>0</v>
      </c>
      <c r="G227">
        <v>5.9340000000000002</v>
      </c>
      <c r="H227" s="26">
        <v>24355537</v>
      </c>
      <c r="I227">
        <v>51.176000000000002</v>
      </c>
      <c r="J227" t="s">
        <v>77</v>
      </c>
      <c r="K227" t="s">
        <v>77</v>
      </c>
      <c r="L227" t="s">
        <v>77</v>
      </c>
      <c r="M227" t="s">
        <v>77</v>
      </c>
      <c r="O227">
        <v>73</v>
      </c>
      <c r="P227" t="s">
        <v>333</v>
      </c>
      <c r="Q227" s="2">
        <v>44749.54378472222</v>
      </c>
      <c r="R227">
        <v>367</v>
      </c>
      <c r="S227" t="s">
        <v>76</v>
      </c>
      <c r="T227">
        <v>0</v>
      </c>
      <c r="U227">
        <v>5.8920000000000003</v>
      </c>
      <c r="V227" s="26">
        <v>188876</v>
      </c>
      <c r="W227">
        <v>45.64</v>
      </c>
      <c r="X227" t="s">
        <v>77</v>
      </c>
      <c r="Y227" t="s">
        <v>77</v>
      </c>
      <c r="Z227" t="s">
        <v>77</v>
      </c>
      <c r="AA227" t="s">
        <v>77</v>
      </c>
      <c r="AC227">
        <v>73</v>
      </c>
      <c r="AD227" t="s">
        <v>333</v>
      </c>
      <c r="AE227" s="2">
        <v>44749.54378472222</v>
      </c>
      <c r="AF227">
        <v>367</v>
      </c>
      <c r="AG227" t="s">
        <v>76</v>
      </c>
      <c r="AH227">
        <v>0</v>
      </c>
      <c r="AI227">
        <v>12.069000000000001</v>
      </c>
      <c r="AJ227" s="26">
        <v>82593</v>
      </c>
      <c r="AK227">
        <v>17.161000000000001</v>
      </c>
      <c r="AL227" t="s">
        <v>77</v>
      </c>
      <c r="AM227" t="s">
        <v>77</v>
      </c>
      <c r="AN227" t="s">
        <v>77</v>
      </c>
      <c r="AO227" t="s">
        <v>77</v>
      </c>
      <c r="AQ227">
        <v>1</v>
      </c>
      <c r="AS227">
        <v>73</v>
      </c>
      <c r="AT227" s="46">
        <f t="shared" si="26"/>
        <v>46206.694701373119</v>
      </c>
      <c r="AU227" s="47">
        <f t="shared" si="27"/>
        <v>16794.185774877518</v>
      </c>
      <c r="AW227" s="27">
        <f t="shared" si="28"/>
        <v>36544.241960990163</v>
      </c>
      <c r="AX227" s="28">
        <f t="shared" si="29"/>
        <v>14919.38013895227</v>
      </c>
      <c r="AZ227" s="33">
        <f t="shared" si="30"/>
        <v>47997.926342443679</v>
      </c>
      <c r="BA227" s="34">
        <f t="shared" si="31"/>
        <v>15677.004324667259</v>
      </c>
      <c r="BC227" s="46">
        <f t="shared" si="32"/>
        <v>46206.694701373119</v>
      </c>
      <c r="BD227" s="47">
        <f t="shared" si="33"/>
        <v>16794.185774877518</v>
      </c>
      <c r="BF227" s="48">
        <f t="shared" si="34"/>
        <v>121059.9523952</v>
      </c>
      <c r="BG227" s="49">
        <f t="shared" si="35"/>
        <v>-2765.7913422799998</v>
      </c>
    </row>
    <row r="228" spans="1:59">
      <c r="A228">
        <v>74</v>
      </c>
      <c r="B228" t="s">
        <v>334</v>
      </c>
      <c r="C228" s="2">
        <v>44749.565023148149</v>
      </c>
      <c r="D228">
        <v>408</v>
      </c>
      <c r="E228" t="s">
        <v>76</v>
      </c>
      <c r="F228">
        <v>0</v>
      </c>
      <c r="G228">
        <v>6.0389999999999997</v>
      </c>
      <c r="H228" s="26">
        <v>1788</v>
      </c>
      <c r="I228">
        <v>-1E-3</v>
      </c>
      <c r="J228" t="s">
        <v>77</v>
      </c>
      <c r="K228" t="s">
        <v>77</v>
      </c>
      <c r="L228" t="s">
        <v>77</v>
      </c>
      <c r="M228" t="s">
        <v>77</v>
      </c>
      <c r="O228">
        <v>74</v>
      </c>
      <c r="P228" t="s">
        <v>334</v>
      </c>
      <c r="Q228" s="2">
        <v>44749.565023148149</v>
      </c>
      <c r="R228">
        <v>408</v>
      </c>
      <c r="S228" t="s">
        <v>76</v>
      </c>
      <c r="T228">
        <v>0</v>
      </c>
      <c r="U228" t="s">
        <v>77</v>
      </c>
      <c r="V228" t="s">
        <v>77</v>
      </c>
      <c r="W228" t="s">
        <v>77</v>
      </c>
      <c r="X228" t="s">
        <v>77</v>
      </c>
      <c r="Y228" t="s">
        <v>77</v>
      </c>
      <c r="Z228" t="s">
        <v>77</v>
      </c>
      <c r="AA228" t="s">
        <v>77</v>
      </c>
      <c r="AC228">
        <v>74</v>
      </c>
      <c r="AD228" t="s">
        <v>334</v>
      </c>
      <c r="AE228" s="2">
        <v>44749.565023148149</v>
      </c>
      <c r="AF228">
        <v>408</v>
      </c>
      <c r="AG228" t="s">
        <v>76</v>
      </c>
      <c r="AH228">
        <v>0</v>
      </c>
      <c r="AI228">
        <v>12.071999999999999</v>
      </c>
      <c r="AJ228" s="26">
        <v>100111</v>
      </c>
      <c r="AK228">
        <v>20.728000000000002</v>
      </c>
      <c r="AL228" t="s">
        <v>77</v>
      </c>
      <c r="AM228" t="s">
        <v>77</v>
      </c>
      <c r="AN228" t="s">
        <v>77</v>
      </c>
      <c r="AO228" t="s">
        <v>77</v>
      </c>
      <c r="AQ228">
        <v>1</v>
      </c>
      <c r="AS228">
        <v>74</v>
      </c>
      <c r="AT228" s="46">
        <f t="shared" si="26"/>
        <v>0.15231716319999999</v>
      </c>
      <c r="AU228" s="47">
        <f t="shared" si="27"/>
        <v>20333.476841568077</v>
      </c>
      <c r="AW228" s="27">
        <f t="shared" si="28"/>
        <v>0.53347505999999978</v>
      </c>
      <c r="AX228" s="28">
        <f t="shared" si="29"/>
        <v>17966.315132610835</v>
      </c>
      <c r="AZ228" s="33">
        <f t="shared" si="30"/>
        <v>-6.4738904799999553E-2</v>
      </c>
      <c r="BA228" s="34">
        <f t="shared" si="31"/>
        <v>18974.404027660541</v>
      </c>
      <c r="BC228" s="46">
        <f t="shared" si="32"/>
        <v>0.15231716319999999</v>
      </c>
      <c r="BD228" s="47">
        <f t="shared" si="33"/>
        <v>20333.476841568077</v>
      </c>
      <c r="BF228" s="48">
        <f t="shared" si="34"/>
        <v>-1.4692928512000001</v>
      </c>
      <c r="BG228" s="49">
        <f t="shared" si="35"/>
        <v>-6364.2141741200003</v>
      </c>
    </row>
    <row r="229" spans="1:59">
      <c r="A229">
        <v>75</v>
      </c>
      <c r="B229" t="s">
        <v>335</v>
      </c>
      <c r="C229" s="2">
        <v>44749.586284722223</v>
      </c>
      <c r="D229">
        <v>397</v>
      </c>
      <c r="E229" t="s">
        <v>76</v>
      </c>
      <c r="F229">
        <v>0</v>
      </c>
      <c r="G229">
        <v>6.0010000000000003</v>
      </c>
      <c r="H229" s="26">
        <v>88507</v>
      </c>
      <c r="I229">
        <v>0.17399999999999999</v>
      </c>
      <c r="J229" t="s">
        <v>77</v>
      </c>
      <c r="K229" t="s">
        <v>77</v>
      </c>
      <c r="L229" t="s">
        <v>77</v>
      </c>
      <c r="M229" t="s">
        <v>77</v>
      </c>
      <c r="O229">
        <v>75</v>
      </c>
      <c r="P229" t="s">
        <v>335</v>
      </c>
      <c r="Q229" s="2">
        <v>44749.586284722223</v>
      </c>
      <c r="R229">
        <v>397</v>
      </c>
      <c r="S229" t="s">
        <v>76</v>
      </c>
      <c r="T229">
        <v>0</v>
      </c>
      <c r="U229" t="s">
        <v>77</v>
      </c>
      <c r="V229" t="s">
        <v>77</v>
      </c>
      <c r="W229" t="s">
        <v>77</v>
      </c>
      <c r="X229" t="s">
        <v>77</v>
      </c>
      <c r="Y229" t="s">
        <v>77</v>
      </c>
      <c r="Z229" t="s">
        <v>77</v>
      </c>
      <c r="AA229" t="s">
        <v>77</v>
      </c>
      <c r="AC229">
        <v>75</v>
      </c>
      <c r="AD229" t="s">
        <v>335</v>
      </c>
      <c r="AE229" s="2">
        <v>44749.586284722223</v>
      </c>
      <c r="AF229">
        <v>397</v>
      </c>
      <c r="AG229" t="s">
        <v>76</v>
      </c>
      <c r="AH229">
        <v>0</v>
      </c>
      <c r="AI229" t="s">
        <v>77</v>
      </c>
      <c r="AJ229" s="26" t="s">
        <v>77</v>
      </c>
      <c r="AK229" t="s">
        <v>77</v>
      </c>
      <c r="AL229" t="s">
        <v>77</v>
      </c>
      <c r="AM229" t="s">
        <v>77</v>
      </c>
      <c r="AN229" t="s">
        <v>77</v>
      </c>
      <c r="AO229" t="s">
        <v>77</v>
      </c>
      <c r="AQ229">
        <v>1</v>
      </c>
      <c r="AS229">
        <v>75</v>
      </c>
      <c r="AT229" s="46">
        <f t="shared" si="26"/>
        <v>204.7135267919935</v>
      </c>
      <c r="AU229" s="47" t="e">
        <f t="shared" si="27"/>
        <v>#VALUE!</v>
      </c>
      <c r="AW229" s="27">
        <f t="shared" si="28"/>
        <v>272.07699323820617</v>
      </c>
      <c r="AX229" s="28" t="e">
        <f t="shared" si="29"/>
        <v>#VALUE!</v>
      </c>
      <c r="AZ229" s="33">
        <f t="shared" si="30"/>
        <v>231.85777617397591</v>
      </c>
      <c r="BA229" s="34" t="e">
        <f t="shared" si="31"/>
        <v>#VALUE!</v>
      </c>
      <c r="BC229" s="46">
        <f t="shared" si="32"/>
        <v>204.7135267919935</v>
      </c>
      <c r="BD229" s="47" t="e">
        <f t="shared" si="33"/>
        <v>#VALUE!</v>
      </c>
      <c r="BF229" s="48">
        <f t="shared" si="34"/>
        <v>241.96689644479997</v>
      </c>
      <c r="BG229" s="49" t="e">
        <f t="shared" si="35"/>
        <v>#VALUE!</v>
      </c>
    </row>
    <row r="230" spans="1:59">
      <c r="A230">
        <v>76</v>
      </c>
      <c r="B230" t="s">
        <v>336</v>
      </c>
      <c r="C230" s="2">
        <v>44749.607511574075</v>
      </c>
      <c r="D230">
        <v>82</v>
      </c>
      <c r="E230" t="s">
        <v>76</v>
      </c>
      <c r="F230">
        <v>0</v>
      </c>
      <c r="G230">
        <v>6.0670000000000002</v>
      </c>
      <c r="H230" s="26">
        <v>1192</v>
      </c>
      <c r="I230">
        <v>-2E-3</v>
      </c>
      <c r="J230" t="s">
        <v>77</v>
      </c>
      <c r="K230" t="s">
        <v>77</v>
      </c>
      <c r="L230" t="s">
        <v>77</v>
      </c>
      <c r="M230" t="s">
        <v>77</v>
      </c>
      <c r="O230">
        <v>76</v>
      </c>
      <c r="P230" t="s">
        <v>336</v>
      </c>
      <c r="Q230" s="2">
        <v>44749.607511574075</v>
      </c>
      <c r="R230">
        <v>82</v>
      </c>
      <c r="S230" t="s">
        <v>76</v>
      </c>
      <c r="T230">
        <v>0</v>
      </c>
      <c r="U230" t="s">
        <v>77</v>
      </c>
      <c r="V230" s="26" t="s">
        <v>77</v>
      </c>
      <c r="W230" t="s">
        <v>77</v>
      </c>
      <c r="X230" t="s">
        <v>77</v>
      </c>
      <c r="Y230" t="s">
        <v>77</v>
      </c>
      <c r="Z230" t="s">
        <v>77</v>
      </c>
      <c r="AA230" t="s">
        <v>77</v>
      </c>
      <c r="AC230">
        <v>76</v>
      </c>
      <c r="AD230" t="s">
        <v>336</v>
      </c>
      <c r="AE230" s="2">
        <v>44749.607511574075</v>
      </c>
      <c r="AF230">
        <v>82</v>
      </c>
      <c r="AG230" t="s">
        <v>76</v>
      </c>
      <c r="AH230">
        <v>0</v>
      </c>
      <c r="AI230">
        <v>12.067</v>
      </c>
      <c r="AJ230" s="26">
        <v>95462</v>
      </c>
      <c r="AK230">
        <v>19.783999999999999</v>
      </c>
      <c r="AL230" t="s">
        <v>77</v>
      </c>
      <c r="AM230" t="s">
        <v>77</v>
      </c>
      <c r="AN230" t="s">
        <v>77</v>
      </c>
      <c r="AO230" t="s">
        <v>77</v>
      </c>
      <c r="AQ230">
        <v>1</v>
      </c>
      <c r="AS230">
        <v>76</v>
      </c>
      <c r="AT230" s="46">
        <f t="shared" si="26"/>
        <v>-0.60334766079999991</v>
      </c>
      <c r="AU230" s="47">
        <f t="shared" si="27"/>
        <v>19395.731807309119</v>
      </c>
      <c r="AW230" s="27">
        <f t="shared" si="28"/>
        <v>-1.1164466400000004</v>
      </c>
      <c r="AX230" s="28">
        <f t="shared" si="29"/>
        <v>17161.46220152012</v>
      </c>
      <c r="AZ230" s="33">
        <f t="shared" si="30"/>
        <v>-2.2403230687999995</v>
      </c>
      <c r="BA230" s="34">
        <f t="shared" si="31"/>
        <v>18100.299126600559</v>
      </c>
      <c r="BC230" s="46">
        <f t="shared" si="32"/>
        <v>-0.60334766079999991</v>
      </c>
      <c r="BD230" s="47">
        <f t="shared" si="33"/>
        <v>19395.731807309119</v>
      </c>
      <c r="BF230" s="48">
        <f t="shared" si="34"/>
        <v>-2.3513704671999998</v>
      </c>
      <c r="BG230" s="49">
        <f t="shared" si="35"/>
        <v>-5306.3455676800013</v>
      </c>
    </row>
    <row r="231" spans="1:59">
      <c r="A231">
        <v>77</v>
      </c>
      <c r="B231" t="s">
        <v>337</v>
      </c>
      <c r="C231" s="2">
        <v>44749.628784722219</v>
      </c>
      <c r="D231">
        <v>400</v>
      </c>
      <c r="E231" t="s">
        <v>76</v>
      </c>
      <c r="F231">
        <v>0</v>
      </c>
      <c r="G231">
        <v>6.0049999999999999</v>
      </c>
      <c r="H231" s="26">
        <v>172498</v>
      </c>
      <c r="I231">
        <v>0.34399999999999997</v>
      </c>
      <c r="J231" t="s">
        <v>77</v>
      </c>
      <c r="K231" t="s">
        <v>77</v>
      </c>
      <c r="L231" t="s">
        <v>77</v>
      </c>
      <c r="M231" t="s">
        <v>77</v>
      </c>
      <c r="O231">
        <v>77</v>
      </c>
      <c r="P231" t="s">
        <v>337</v>
      </c>
      <c r="Q231" s="2">
        <v>44749.628784722219</v>
      </c>
      <c r="R231">
        <v>400</v>
      </c>
      <c r="S231" t="s">
        <v>76</v>
      </c>
      <c r="T231">
        <v>0</v>
      </c>
      <c r="U231">
        <v>5.97</v>
      </c>
      <c r="V231" s="26">
        <v>1802</v>
      </c>
      <c r="W231">
        <v>0.59199999999999997</v>
      </c>
      <c r="X231" t="s">
        <v>77</v>
      </c>
      <c r="Y231" t="s">
        <v>77</v>
      </c>
      <c r="Z231" t="s">
        <v>77</v>
      </c>
      <c r="AA231" t="s">
        <v>77</v>
      </c>
      <c r="AC231">
        <v>77</v>
      </c>
      <c r="AD231" t="s">
        <v>337</v>
      </c>
      <c r="AE231" s="2">
        <v>44749.628784722219</v>
      </c>
      <c r="AF231">
        <v>400</v>
      </c>
      <c r="AG231" t="s">
        <v>76</v>
      </c>
      <c r="AH231">
        <v>0</v>
      </c>
      <c r="AI231">
        <v>12.147</v>
      </c>
      <c r="AJ231" s="26">
        <v>18821</v>
      </c>
      <c r="AK231">
        <v>3.9129999999999998</v>
      </c>
      <c r="AL231" t="s">
        <v>77</v>
      </c>
      <c r="AM231" t="s">
        <v>77</v>
      </c>
      <c r="AN231" t="s">
        <v>77</v>
      </c>
      <c r="AO231" t="s">
        <v>77</v>
      </c>
      <c r="AQ231">
        <v>1</v>
      </c>
      <c r="AS231">
        <v>77</v>
      </c>
      <c r="AT231" s="46">
        <f t="shared" si="26"/>
        <v>400.15879119727776</v>
      </c>
      <c r="AU231" s="47">
        <f t="shared" si="27"/>
        <v>3777.56074935368</v>
      </c>
      <c r="AW231" s="27">
        <f t="shared" si="28"/>
        <v>517.99992992473517</v>
      </c>
      <c r="AX231" s="28">
        <f t="shared" si="29"/>
        <v>3502.0083803264301</v>
      </c>
      <c r="AZ231" s="33">
        <f t="shared" si="30"/>
        <v>450.52368279551644</v>
      </c>
      <c r="BA231" s="34">
        <f t="shared" si="31"/>
        <v>3588.9574195333403</v>
      </c>
      <c r="BC231" s="46">
        <f t="shared" si="32"/>
        <v>400.15879119727776</v>
      </c>
      <c r="BD231" s="47">
        <f t="shared" si="33"/>
        <v>3777.56074935368</v>
      </c>
      <c r="BF231" s="48">
        <f t="shared" si="34"/>
        <v>292.25517379999997</v>
      </c>
      <c r="BG231" s="49">
        <f t="shared" si="35"/>
        <v>1417.2743274800002</v>
      </c>
    </row>
    <row r="232" spans="1:59">
      <c r="A232">
        <v>78</v>
      </c>
      <c r="B232" t="s">
        <v>338</v>
      </c>
      <c r="C232" s="2">
        <v>44749.650023148148</v>
      </c>
      <c r="D232">
        <v>87</v>
      </c>
      <c r="E232" t="s">
        <v>76</v>
      </c>
      <c r="F232">
        <v>0</v>
      </c>
      <c r="G232">
        <v>6</v>
      </c>
      <c r="H232" s="26">
        <v>182209</v>
      </c>
      <c r="I232">
        <v>0.36299999999999999</v>
      </c>
      <c r="J232" t="s">
        <v>77</v>
      </c>
      <c r="K232" t="s">
        <v>77</v>
      </c>
      <c r="L232" t="s">
        <v>77</v>
      </c>
      <c r="M232" t="s">
        <v>77</v>
      </c>
      <c r="O232">
        <v>78</v>
      </c>
      <c r="P232" t="s">
        <v>338</v>
      </c>
      <c r="Q232" s="2">
        <v>44749.650023148148</v>
      </c>
      <c r="R232">
        <v>87</v>
      </c>
      <c r="S232" t="s">
        <v>76</v>
      </c>
      <c r="T232">
        <v>0</v>
      </c>
      <c r="U232">
        <v>5.9580000000000002</v>
      </c>
      <c r="V232" s="26">
        <v>1638</v>
      </c>
      <c r="W232">
        <v>0.55200000000000005</v>
      </c>
      <c r="X232" t="s">
        <v>77</v>
      </c>
      <c r="Y232" t="s">
        <v>77</v>
      </c>
      <c r="Z232" t="s">
        <v>77</v>
      </c>
      <c r="AA232" t="s">
        <v>77</v>
      </c>
      <c r="AC232">
        <v>78</v>
      </c>
      <c r="AD232" t="s">
        <v>338</v>
      </c>
      <c r="AE232" s="2">
        <v>44749.650023148148</v>
      </c>
      <c r="AF232">
        <v>87</v>
      </c>
      <c r="AG232" t="s">
        <v>76</v>
      </c>
      <c r="AH232">
        <v>0</v>
      </c>
      <c r="AI232">
        <v>12.135999999999999</v>
      </c>
      <c r="AJ232" s="26">
        <v>24454</v>
      </c>
      <c r="AK232">
        <v>5.101</v>
      </c>
      <c r="AL232" t="s">
        <v>77</v>
      </c>
      <c r="AM232" t="s">
        <v>77</v>
      </c>
      <c r="AN232" t="s">
        <v>77</v>
      </c>
      <c r="AO232" t="s">
        <v>77</v>
      </c>
      <c r="AQ232">
        <v>1</v>
      </c>
      <c r="AS232">
        <v>78</v>
      </c>
      <c r="AT232" s="46">
        <f t="shared" si="26"/>
        <v>422.68279436089222</v>
      </c>
      <c r="AU232" s="47">
        <f t="shared" si="27"/>
        <v>4935.6808880796798</v>
      </c>
      <c r="AW232" s="27">
        <f t="shared" si="28"/>
        <v>545.69073131636787</v>
      </c>
      <c r="AX232" s="28">
        <f t="shared" si="29"/>
        <v>4531.0652582586799</v>
      </c>
      <c r="AZ232" s="33">
        <f t="shared" si="30"/>
        <v>475.69572053056714</v>
      </c>
      <c r="BA232" s="34">
        <f t="shared" si="31"/>
        <v>4662.02335063384</v>
      </c>
      <c r="BC232" s="46">
        <f t="shared" si="32"/>
        <v>422.68279436089222</v>
      </c>
      <c r="BD232" s="47">
        <f t="shared" si="33"/>
        <v>4935.6808880796798</v>
      </c>
      <c r="BF232" s="48">
        <f t="shared" si="34"/>
        <v>276.96889779999998</v>
      </c>
      <c r="BG232" s="49">
        <f t="shared" si="35"/>
        <v>1611.07769248</v>
      </c>
    </row>
    <row r="233" spans="1:59">
      <c r="A233">
        <v>79</v>
      </c>
      <c r="B233" t="s">
        <v>339</v>
      </c>
      <c r="C233" s="2">
        <v>44749.671284722222</v>
      </c>
      <c r="D233">
        <v>302</v>
      </c>
      <c r="E233" t="s">
        <v>76</v>
      </c>
      <c r="F233">
        <v>0</v>
      </c>
      <c r="G233">
        <v>6.0220000000000002</v>
      </c>
      <c r="H233" s="26">
        <v>2441</v>
      </c>
      <c r="I233">
        <v>0</v>
      </c>
      <c r="J233" t="s">
        <v>77</v>
      </c>
      <c r="K233" t="s">
        <v>77</v>
      </c>
      <c r="L233" t="s">
        <v>77</v>
      </c>
      <c r="M233" t="s">
        <v>77</v>
      </c>
      <c r="O233">
        <v>79</v>
      </c>
      <c r="P233" t="s">
        <v>339</v>
      </c>
      <c r="Q233" s="2">
        <v>44749.671284722222</v>
      </c>
      <c r="R233">
        <v>302</v>
      </c>
      <c r="S233" t="s">
        <v>76</v>
      </c>
      <c r="T233">
        <v>0</v>
      </c>
      <c r="U233" t="s">
        <v>77</v>
      </c>
      <c r="V233" s="26" t="s">
        <v>77</v>
      </c>
      <c r="W233" t="s">
        <v>77</v>
      </c>
      <c r="X233" t="s">
        <v>77</v>
      </c>
      <c r="Y233" t="s">
        <v>77</v>
      </c>
      <c r="Z233" t="s">
        <v>77</v>
      </c>
      <c r="AA233" t="s">
        <v>77</v>
      </c>
      <c r="AC233">
        <v>79</v>
      </c>
      <c r="AD233" t="s">
        <v>339</v>
      </c>
      <c r="AE233" s="2">
        <v>44749.671284722222</v>
      </c>
      <c r="AF233">
        <v>302</v>
      </c>
      <c r="AG233" t="s">
        <v>76</v>
      </c>
      <c r="AH233">
        <v>0</v>
      </c>
      <c r="AI233">
        <v>12.071999999999999</v>
      </c>
      <c r="AJ233" s="26">
        <v>98538</v>
      </c>
      <c r="AK233">
        <v>20.408999999999999</v>
      </c>
      <c r="AL233" t="s">
        <v>77</v>
      </c>
      <c r="AM233" t="s">
        <v>77</v>
      </c>
      <c r="AN233" t="s">
        <v>77</v>
      </c>
      <c r="AO233" t="s">
        <v>77</v>
      </c>
      <c r="AQ233">
        <v>1</v>
      </c>
      <c r="AS233">
        <v>79</v>
      </c>
      <c r="AT233" s="46">
        <f t="shared" si="26"/>
        <v>1.0987581893</v>
      </c>
      <c r="AU233" s="47">
        <f t="shared" si="27"/>
        <v>20016.312100429117</v>
      </c>
      <c r="AW233" s="27">
        <f t="shared" si="28"/>
        <v>2.3585227212499991</v>
      </c>
      <c r="AX233" s="28">
        <f t="shared" si="29"/>
        <v>17694.294980640123</v>
      </c>
      <c r="AZ233" s="33">
        <f t="shared" si="30"/>
        <v>2.2716490260500013</v>
      </c>
      <c r="BA233" s="34">
        <f t="shared" si="31"/>
        <v>18678.727269160558</v>
      </c>
      <c r="BC233" s="46">
        <f t="shared" si="32"/>
        <v>1.0987581893</v>
      </c>
      <c r="BD233" s="47">
        <f t="shared" si="33"/>
        <v>20016.312100429117</v>
      </c>
      <c r="BF233" s="48">
        <f t="shared" si="34"/>
        <v>-0.49045838880000003</v>
      </c>
      <c r="BG233" s="49">
        <f t="shared" si="35"/>
        <v>-5997.9595596800018</v>
      </c>
    </row>
    <row r="234" spans="1:59">
      <c r="A234">
        <v>52</v>
      </c>
      <c r="B234" t="s">
        <v>340</v>
      </c>
      <c r="C234" s="2">
        <v>44740.594513888886</v>
      </c>
      <c r="D234">
        <v>370</v>
      </c>
      <c r="E234" t="s">
        <v>76</v>
      </c>
      <c r="F234">
        <v>0</v>
      </c>
      <c r="G234">
        <v>6.0119999999999996</v>
      </c>
      <c r="H234" s="26">
        <v>332763</v>
      </c>
      <c r="I234">
        <v>0.66700000000000004</v>
      </c>
      <c r="J234" t="s">
        <v>77</v>
      </c>
      <c r="K234" t="s">
        <v>77</v>
      </c>
      <c r="L234" t="s">
        <v>77</v>
      </c>
      <c r="M234" t="s">
        <v>77</v>
      </c>
      <c r="O234">
        <v>52</v>
      </c>
      <c r="P234" t="s">
        <v>340</v>
      </c>
      <c r="Q234" s="2">
        <v>44740.594513888886</v>
      </c>
      <c r="R234">
        <v>370</v>
      </c>
      <c r="S234" t="s">
        <v>76</v>
      </c>
      <c r="T234">
        <v>0</v>
      </c>
      <c r="U234">
        <v>5.9560000000000004</v>
      </c>
      <c r="V234" s="26">
        <v>2511</v>
      </c>
      <c r="W234">
        <v>0.76600000000000001</v>
      </c>
      <c r="X234" t="s">
        <v>77</v>
      </c>
      <c r="Y234" t="s">
        <v>77</v>
      </c>
      <c r="Z234" t="s">
        <v>77</v>
      </c>
      <c r="AA234" t="s">
        <v>77</v>
      </c>
      <c r="AC234">
        <v>52</v>
      </c>
      <c r="AD234" t="s">
        <v>340</v>
      </c>
      <c r="AE234" s="2">
        <v>44740.594513888886</v>
      </c>
      <c r="AF234">
        <v>370</v>
      </c>
      <c r="AG234" t="s">
        <v>76</v>
      </c>
      <c r="AH234">
        <v>0</v>
      </c>
      <c r="AI234">
        <v>12.096</v>
      </c>
      <c r="AJ234" s="26">
        <v>77648</v>
      </c>
      <c r="AK234">
        <v>16.148</v>
      </c>
      <c r="AL234" t="s">
        <v>77</v>
      </c>
      <c r="AM234" t="s">
        <v>77</v>
      </c>
      <c r="AN234" t="s">
        <v>77</v>
      </c>
      <c r="AO234" t="s">
        <v>77</v>
      </c>
      <c r="AQ234">
        <v>1</v>
      </c>
      <c r="AS234">
        <v>86</v>
      </c>
      <c r="AT234" s="46">
        <f t="shared" si="26"/>
        <v>769.93923201082862</v>
      </c>
      <c r="AU234" s="47">
        <f t="shared" si="27"/>
        <v>15792.276112209918</v>
      </c>
      <c r="AW234" s="27">
        <f t="shared" si="28"/>
        <v>955.29996599526226</v>
      </c>
      <c r="AX234" s="28">
        <f t="shared" si="29"/>
        <v>14052.31556878592</v>
      </c>
      <c r="AZ234" s="33">
        <f t="shared" si="30"/>
        <v>863.03200120696783</v>
      </c>
      <c r="BA234" s="34">
        <f t="shared" si="31"/>
        <v>14744.40461444096</v>
      </c>
      <c r="BC234" s="46">
        <f t="shared" si="32"/>
        <v>769.93923201082862</v>
      </c>
      <c r="BD234" s="47">
        <f t="shared" si="33"/>
        <v>15792.276112209918</v>
      </c>
    </row>
    <row r="235" spans="1:59">
      <c r="A235">
        <v>53</v>
      </c>
      <c r="B235" t="s">
        <v>341</v>
      </c>
      <c r="C235" s="2">
        <v>44740.61577546296</v>
      </c>
      <c r="D235">
        <v>356</v>
      </c>
      <c r="E235" t="s">
        <v>76</v>
      </c>
      <c r="F235">
        <v>0</v>
      </c>
      <c r="G235">
        <v>6.0510000000000002</v>
      </c>
      <c r="H235" s="26">
        <v>2121</v>
      </c>
      <c r="I235">
        <v>-1E-3</v>
      </c>
      <c r="J235" t="s">
        <v>77</v>
      </c>
      <c r="K235" t="s">
        <v>77</v>
      </c>
      <c r="L235" t="s">
        <v>77</v>
      </c>
      <c r="M235" t="s">
        <v>77</v>
      </c>
      <c r="O235">
        <v>53</v>
      </c>
      <c r="P235" t="s">
        <v>341</v>
      </c>
      <c r="Q235" s="2">
        <v>44740.61577546296</v>
      </c>
      <c r="R235">
        <v>356</v>
      </c>
      <c r="S235" t="s">
        <v>76</v>
      </c>
      <c r="T235">
        <v>0</v>
      </c>
      <c r="U235" t="s">
        <v>77</v>
      </c>
      <c r="V235" t="s">
        <v>77</v>
      </c>
      <c r="W235" t="s">
        <v>77</v>
      </c>
      <c r="X235" t="s">
        <v>77</v>
      </c>
      <c r="Y235" t="s">
        <v>77</v>
      </c>
      <c r="Z235" t="s">
        <v>77</v>
      </c>
      <c r="AA235" t="s">
        <v>77</v>
      </c>
      <c r="AC235">
        <v>53</v>
      </c>
      <c r="AD235" t="s">
        <v>341</v>
      </c>
      <c r="AE235" s="2">
        <v>44740.61577546296</v>
      </c>
      <c r="AF235">
        <v>356</v>
      </c>
      <c r="AG235" t="s">
        <v>76</v>
      </c>
      <c r="AH235">
        <v>0</v>
      </c>
      <c r="AI235">
        <v>12.064</v>
      </c>
      <c r="AJ235" s="26">
        <v>99319</v>
      </c>
      <c r="AK235">
        <v>20.567</v>
      </c>
      <c r="AL235" t="s">
        <v>77</v>
      </c>
      <c r="AM235" t="s">
        <v>77</v>
      </c>
      <c r="AN235" t="s">
        <v>77</v>
      </c>
      <c r="AO235" t="s">
        <v>77</v>
      </c>
      <c r="AQ235">
        <v>1</v>
      </c>
      <c r="AS235">
        <v>87</v>
      </c>
      <c r="AT235" s="46">
        <f t="shared" si="26"/>
        <v>0.61947543729999999</v>
      </c>
      <c r="AU235" s="47">
        <f t="shared" si="27"/>
        <v>20173.801288819279</v>
      </c>
      <c r="AW235" s="27">
        <f t="shared" si="28"/>
        <v>1.4619011212499995</v>
      </c>
      <c r="AX235" s="28">
        <f t="shared" si="29"/>
        <v>17829.392763722033</v>
      </c>
      <c r="AZ235" s="33">
        <f t="shared" si="30"/>
        <v>1.1328867540499994</v>
      </c>
      <c r="BA235" s="34">
        <f t="shared" si="31"/>
        <v>18825.54187124614</v>
      </c>
      <c r="BC235" s="46">
        <f t="shared" si="32"/>
        <v>0.61947543729999999</v>
      </c>
      <c r="BD235" s="47">
        <f t="shared" si="33"/>
        <v>20173.801288819279</v>
      </c>
    </row>
    <row r="236" spans="1:59">
      <c r="A236">
        <v>54</v>
      </c>
      <c r="B236" t="s">
        <v>342</v>
      </c>
      <c r="C236" s="2">
        <v>44740.637013888889</v>
      </c>
      <c r="D236">
        <v>372</v>
      </c>
      <c r="E236" t="s">
        <v>76</v>
      </c>
      <c r="F236">
        <v>0</v>
      </c>
      <c r="G236">
        <v>5.9729999999999999</v>
      </c>
      <c r="H236" s="26">
        <v>16193328</v>
      </c>
      <c r="I236">
        <v>33.552</v>
      </c>
      <c r="J236" t="s">
        <v>77</v>
      </c>
      <c r="K236" t="s">
        <v>77</v>
      </c>
      <c r="L236" t="s">
        <v>77</v>
      </c>
      <c r="M236" t="s">
        <v>77</v>
      </c>
      <c r="O236">
        <v>54</v>
      </c>
      <c r="P236" t="s">
        <v>342</v>
      </c>
      <c r="Q236" s="2">
        <v>44740.637013888889</v>
      </c>
      <c r="R236">
        <v>372</v>
      </c>
      <c r="S236" t="s">
        <v>76</v>
      </c>
      <c r="T236">
        <v>0</v>
      </c>
      <c r="U236">
        <v>5.9279999999999999</v>
      </c>
      <c r="V236" s="26">
        <v>121611</v>
      </c>
      <c r="W236">
        <v>29.640999999999998</v>
      </c>
      <c r="X236" t="s">
        <v>77</v>
      </c>
      <c r="Y236" t="s">
        <v>77</v>
      </c>
      <c r="Z236" t="s">
        <v>77</v>
      </c>
      <c r="AA236" t="s">
        <v>77</v>
      </c>
      <c r="AC236">
        <v>54</v>
      </c>
      <c r="AD236" t="s">
        <v>342</v>
      </c>
      <c r="AE236" s="2">
        <v>44740.637013888889</v>
      </c>
      <c r="AF236">
        <v>372</v>
      </c>
      <c r="AG236" t="s">
        <v>76</v>
      </c>
      <c r="AH236">
        <v>0</v>
      </c>
      <c r="AI236">
        <v>12.12</v>
      </c>
      <c r="AJ236" s="26">
        <v>61617</v>
      </c>
      <c r="AK236">
        <v>12.849</v>
      </c>
      <c r="AL236" t="s">
        <v>77</v>
      </c>
      <c r="AM236" t="s">
        <v>77</v>
      </c>
      <c r="AN236" t="s">
        <v>77</v>
      </c>
      <c r="AO236" t="s">
        <v>77</v>
      </c>
      <c r="AQ236">
        <v>1</v>
      </c>
      <c r="AS236">
        <v>88</v>
      </c>
      <c r="AT236" s="46">
        <f t="shared" si="26"/>
        <v>29990.262719479018</v>
      </c>
      <c r="AU236" s="47">
        <f t="shared" si="27"/>
        <v>12535.643272336718</v>
      </c>
      <c r="AW236" s="27">
        <f t="shared" si="28"/>
        <v>23702.011538029488</v>
      </c>
      <c r="AX236" s="28">
        <f t="shared" si="29"/>
        <v>11220.305785171471</v>
      </c>
      <c r="AZ236" s="33">
        <f t="shared" si="30"/>
        <v>31170.34044710753</v>
      </c>
      <c r="BA236" s="34">
        <f t="shared" si="31"/>
        <v>11715.578794756861</v>
      </c>
      <c r="BC236" s="46">
        <f t="shared" si="32"/>
        <v>29990.262719479018</v>
      </c>
      <c r="BD236" s="47">
        <f t="shared" si="33"/>
        <v>12535.643272336718</v>
      </c>
    </row>
    <row r="237" spans="1:59">
      <c r="A237">
        <v>55</v>
      </c>
      <c r="B237" t="s">
        <v>343</v>
      </c>
      <c r="C237" s="2">
        <v>44740.658263888887</v>
      </c>
      <c r="D237">
        <v>326</v>
      </c>
      <c r="E237" t="s">
        <v>76</v>
      </c>
      <c r="F237">
        <v>0</v>
      </c>
      <c r="G237">
        <v>6.0419999999999998</v>
      </c>
      <c r="H237" s="26">
        <v>1535</v>
      </c>
      <c r="I237">
        <v>-2E-3</v>
      </c>
      <c r="J237" t="s">
        <v>77</v>
      </c>
      <c r="K237" t="s">
        <v>77</v>
      </c>
      <c r="L237" t="s">
        <v>77</v>
      </c>
      <c r="M237" t="s">
        <v>77</v>
      </c>
      <c r="O237">
        <v>55</v>
      </c>
      <c r="P237" t="s">
        <v>343</v>
      </c>
      <c r="Q237" s="2">
        <v>44740.658263888887</v>
      </c>
      <c r="R237">
        <v>326</v>
      </c>
      <c r="S237" t="s">
        <v>76</v>
      </c>
      <c r="T237">
        <v>0</v>
      </c>
      <c r="U237" t="s">
        <v>77</v>
      </c>
      <c r="V237" s="26" t="s">
        <v>77</v>
      </c>
      <c r="W237" t="s">
        <v>77</v>
      </c>
      <c r="X237" t="s">
        <v>77</v>
      </c>
      <c r="Y237" t="s">
        <v>77</v>
      </c>
      <c r="Z237" t="s">
        <v>77</v>
      </c>
      <c r="AA237" t="s">
        <v>77</v>
      </c>
      <c r="AC237">
        <v>55</v>
      </c>
      <c r="AD237" t="s">
        <v>343</v>
      </c>
      <c r="AE237" s="2">
        <v>44740.658263888887</v>
      </c>
      <c r="AF237">
        <v>326</v>
      </c>
      <c r="AG237" t="s">
        <v>76</v>
      </c>
      <c r="AH237">
        <v>0</v>
      </c>
      <c r="AI237">
        <v>12.076000000000001</v>
      </c>
      <c r="AJ237" s="26">
        <v>97365</v>
      </c>
      <c r="AK237">
        <v>20.170999999999999</v>
      </c>
      <c r="AL237" t="s">
        <v>77</v>
      </c>
      <c r="AM237" t="s">
        <v>77</v>
      </c>
      <c r="AN237" t="s">
        <v>77</v>
      </c>
      <c r="AO237" t="s">
        <v>77</v>
      </c>
      <c r="AQ237">
        <v>1</v>
      </c>
      <c r="AS237">
        <v>89</v>
      </c>
      <c r="AT237" s="46">
        <f t="shared" si="26"/>
        <v>-0.1810690075000001</v>
      </c>
      <c r="AU237" s="47">
        <f t="shared" si="27"/>
        <v>19779.717348897997</v>
      </c>
      <c r="AW237" s="27">
        <f t="shared" si="28"/>
        <v>-0.16875521875000032</v>
      </c>
      <c r="AX237" s="28">
        <f t="shared" si="29"/>
        <v>17491.244963766752</v>
      </c>
      <c r="AZ237" s="33">
        <f t="shared" si="30"/>
        <v>-0.98323823874999938</v>
      </c>
      <c r="BA237" s="34">
        <f t="shared" si="31"/>
        <v>18458.1861231615</v>
      </c>
      <c r="BC237" s="46">
        <f t="shared" si="32"/>
        <v>-0.1810690075000001</v>
      </c>
      <c r="BD237" s="47">
        <f t="shared" si="33"/>
        <v>19779.717348897997</v>
      </c>
    </row>
    <row r="238" spans="1:59">
      <c r="A238">
        <v>56</v>
      </c>
      <c r="B238" t="s">
        <v>344</v>
      </c>
      <c r="C238" s="2">
        <v>44740.679537037038</v>
      </c>
      <c r="D238">
        <v>362</v>
      </c>
      <c r="E238" t="s">
        <v>76</v>
      </c>
      <c r="F238">
        <v>0</v>
      </c>
      <c r="G238">
        <v>6.0490000000000004</v>
      </c>
      <c r="H238" s="26">
        <v>1598</v>
      </c>
      <c r="I238">
        <v>-2E-3</v>
      </c>
      <c r="J238" t="s">
        <v>77</v>
      </c>
      <c r="K238" t="s">
        <v>77</v>
      </c>
      <c r="L238" t="s">
        <v>77</v>
      </c>
      <c r="M238" t="s">
        <v>77</v>
      </c>
      <c r="O238">
        <v>56</v>
      </c>
      <c r="P238" t="s">
        <v>344</v>
      </c>
      <c r="Q238" s="2">
        <v>44740.679537037038</v>
      </c>
      <c r="R238">
        <v>362</v>
      </c>
      <c r="S238" t="s">
        <v>76</v>
      </c>
      <c r="T238">
        <v>0</v>
      </c>
      <c r="U238" t="s">
        <v>77</v>
      </c>
      <c r="V238" t="s">
        <v>77</v>
      </c>
      <c r="W238" t="s">
        <v>77</v>
      </c>
      <c r="X238" t="s">
        <v>77</v>
      </c>
      <c r="Y238" t="s">
        <v>77</v>
      </c>
      <c r="Z238" t="s">
        <v>77</v>
      </c>
      <c r="AA238" t="s">
        <v>77</v>
      </c>
      <c r="AC238">
        <v>56</v>
      </c>
      <c r="AD238" t="s">
        <v>344</v>
      </c>
      <c r="AE238" s="2">
        <v>44740.679537037038</v>
      </c>
      <c r="AF238">
        <v>362</v>
      </c>
      <c r="AG238" t="s">
        <v>76</v>
      </c>
      <c r="AH238">
        <v>0</v>
      </c>
      <c r="AI238">
        <v>12.068</v>
      </c>
      <c r="AJ238" s="26">
        <v>103378</v>
      </c>
      <c r="AK238">
        <v>21.39</v>
      </c>
      <c r="AL238" t="s">
        <v>77</v>
      </c>
      <c r="AM238" t="s">
        <v>77</v>
      </c>
      <c r="AN238" t="s">
        <v>77</v>
      </c>
      <c r="AO238" t="s">
        <v>77</v>
      </c>
      <c r="AQ238">
        <v>1</v>
      </c>
      <c r="AS238">
        <v>90</v>
      </c>
      <c r="AT238" s="46">
        <f t="shared" si="26"/>
        <v>-9.9791138799999901E-2</v>
      </c>
      <c r="AU238" s="47">
        <f t="shared" si="27"/>
        <v>20991.800082240319</v>
      </c>
      <c r="AW238" s="27">
        <f t="shared" si="28"/>
        <v>5.8540849999992872E-3</v>
      </c>
      <c r="AX238" s="28">
        <f t="shared" si="29"/>
        <v>18530.287526811324</v>
      </c>
      <c r="AZ238" s="33">
        <f t="shared" si="30"/>
        <v>-0.75382735180000005</v>
      </c>
      <c r="BA238" s="34">
        <f t="shared" si="31"/>
        <v>19588.244803026162</v>
      </c>
      <c r="BC238" s="46">
        <f t="shared" si="32"/>
        <v>-9.9791138799999901E-2</v>
      </c>
      <c r="BD238" s="47">
        <f t="shared" si="33"/>
        <v>20991.800082240319</v>
      </c>
    </row>
    <row r="239" spans="1:59">
      <c r="A239">
        <v>57</v>
      </c>
      <c r="B239" t="s">
        <v>345</v>
      </c>
      <c r="C239" s="2">
        <v>44740.700775462959</v>
      </c>
      <c r="D239">
        <v>388</v>
      </c>
      <c r="E239" t="s">
        <v>76</v>
      </c>
      <c r="F239">
        <v>0</v>
      </c>
      <c r="G239">
        <v>6.0410000000000004</v>
      </c>
      <c r="H239" s="26">
        <v>2380</v>
      </c>
      <c r="I239">
        <v>0</v>
      </c>
      <c r="J239" t="s">
        <v>77</v>
      </c>
      <c r="K239" t="s">
        <v>77</v>
      </c>
      <c r="L239" t="s">
        <v>77</v>
      </c>
      <c r="M239" t="s">
        <v>77</v>
      </c>
      <c r="O239">
        <v>57</v>
      </c>
      <c r="P239" t="s">
        <v>345</v>
      </c>
      <c r="Q239" s="2">
        <v>44740.700775462959</v>
      </c>
      <c r="R239">
        <v>388</v>
      </c>
      <c r="S239" t="s">
        <v>76</v>
      </c>
      <c r="T239">
        <v>0</v>
      </c>
      <c r="U239" t="s">
        <v>77</v>
      </c>
      <c r="V239" s="26" t="s">
        <v>77</v>
      </c>
      <c r="W239" t="s">
        <v>77</v>
      </c>
      <c r="X239" t="s">
        <v>77</v>
      </c>
      <c r="Y239" t="s">
        <v>77</v>
      </c>
      <c r="Z239" t="s">
        <v>77</v>
      </c>
      <c r="AA239" t="s">
        <v>77</v>
      </c>
      <c r="AC239">
        <v>57</v>
      </c>
      <c r="AD239" t="s">
        <v>345</v>
      </c>
      <c r="AE239" s="2">
        <v>44740.700775462959</v>
      </c>
      <c r="AF239">
        <v>388</v>
      </c>
      <c r="AG239" t="s">
        <v>76</v>
      </c>
      <c r="AH239">
        <v>0</v>
      </c>
      <c r="AI239">
        <v>12.082000000000001</v>
      </c>
      <c r="AJ239" s="26">
        <v>93227</v>
      </c>
      <c r="AK239">
        <v>19.329999999999998</v>
      </c>
      <c r="AL239" t="s">
        <v>77</v>
      </c>
      <c r="AM239" t="s">
        <v>77</v>
      </c>
      <c r="AN239" t="s">
        <v>77</v>
      </c>
      <c r="AO239" t="s">
        <v>77</v>
      </c>
      <c r="AQ239">
        <v>1</v>
      </c>
      <c r="AS239">
        <v>91</v>
      </c>
      <c r="AT239" s="46">
        <f t="shared" si="26"/>
        <v>1.00509932</v>
      </c>
      <c r="AU239" s="47">
        <f t="shared" si="27"/>
        <v>18944.519599539919</v>
      </c>
      <c r="AW239" s="27">
        <f t="shared" si="28"/>
        <v>2.1872684999999992</v>
      </c>
      <c r="AX239" s="28">
        <f t="shared" si="29"/>
        <v>16773.564560584673</v>
      </c>
      <c r="AZ239" s="33">
        <f t="shared" si="30"/>
        <v>2.0554880200000003</v>
      </c>
      <c r="BA239" s="34">
        <f t="shared" si="31"/>
        <v>17679.82429241846</v>
      </c>
      <c r="BC239" s="46">
        <f t="shared" si="32"/>
        <v>1.00509932</v>
      </c>
      <c r="BD239" s="47">
        <f t="shared" si="33"/>
        <v>18944.519599539919</v>
      </c>
    </row>
    <row r="240" spans="1:59">
      <c r="A240">
        <v>58</v>
      </c>
      <c r="B240" t="s">
        <v>346</v>
      </c>
      <c r="C240" s="2">
        <v>44740.722025462965</v>
      </c>
      <c r="D240">
        <v>335</v>
      </c>
      <c r="E240" t="s">
        <v>76</v>
      </c>
      <c r="F240">
        <v>0</v>
      </c>
      <c r="G240">
        <v>6.0250000000000004</v>
      </c>
      <c r="H240" s="26">
        <v>4946</v>
      </c>
      <c r="I240">
        <v>5.0000000000000001E-3</v>
      </c>
      <c r="J240" t="s">
        <v>77</v>
      </c>
      <c r="K240" t="s">
        <v>77</v>
      </c>
      <c r="L240" t="s">
        <v>77</v>
      </c>
      <c r="M240" t="s">
        <v>77</v>
      </c>
      <c r="O240">
        <v>58</v>
      </c>
      <c r="P240" t="s">
        <v>346</v>
      </c>
      <c r="Q240" s="2">
        <v>44740.722025462965</v>
      </c>
      <c r="R240">
        <v>335</v>
      </c>
      <c r="S240" t="s">
        <v>76</v>
      </c>
      <c r="T240">
        <v>0</v>
      </c>
      <c r="U240" t="s">
        <v>77</v>
      </c>
      <c r="V240" t="s">
        <v>77</v>
      </c>
      <c r="W240" t="s">
        <v>77</v>
      </c>
      <c r="X240" t="s">
        <v>77</v>
      </c>
      <c r="Y240" t="s">
        <v>77</v>
      </c>
      <c r="Z240" t="s">
        <v>77</v>
      </c>
      <c r="AA240" t="s">
        <v>77</v>
      </c>
      <c r="AC240">
        <v>58</v>
      </c>
      <c r="AD240" t="s">
        <v>346</v>
      </c>
      <c r="AE240" s="2">
        <v>44740.722025462965</v>
      </c>
      <c r="AF240">
        <v>335</v>
      </c>
      <c r="AG240" t="s">
        <v>76</v>
      </c>
      <c r="AH240">
        <v>0</v>
      </c>
      <c r="AI240">
        <v>12.087999999999999</v>
      </c>
      <c r="AJ240" s="26">
        <v>94946</v>
      </c>
      <c r="AK240">
        <v>19.678999999999998</v>
      </c>
      <c r="AL240" t="s">
        <v>77</v>
      </c>
      <c r="AM240" t="s">
        <v>77</v>
      </c>
      <c r="AN240" t="s">
        <v>77</v>
      </c>
      <c r="AO240" t="s">
        <v>77</v>
      </c>
      <c r="AQ240">
        <v>1</v>
      </c>
      <c r="AS240">
        <v>92</v>
      </c>
      <c r="AT240" s="46">
        <f t="shared" si="26"/>
        <v>5.8788770948</v>
      </c>
      <c r="AU240" s="47">
        <f t="shared" si="27"/>
        <v>19291.581960783678</v>
      </c>
      <c r="AW240" s="27">
        <f t="shared" si="28"/>
        <v>9.5277669649999996</v>
      </c>
      <c r="AX240" s="28">
        <f t="shared" si="29"/>
        <v>17071.962987162682</v>
      </c>
      <c r="AZ240" s="33">
        <f t="shared" si="30"/>
        <v>10.775932017799999</v>
      </c>
      <c r="BA240" s="34">
        <f t="shared" si="31"/>
        <v>18003.237480185842</v>
      </c>
      <c r="BC240" s="46">
        <f t="shared" si="32"/>
        <v>5.8788770948</v>
      </c>
      <c r="BD240" s="47">
        <f t="shared" si="33"/>
        <v>19291.581960783678</v>
      </c>
    </row>
    <row r="241" spans="1:56">
      <c r="A241">
        <v>59</v>
      </c>
      <c r="B241" t="s">
        <v>347</v>
      </c>
      <c r="C241" s="2">
        <v>44740.743310185186</v>
      </c>
      <c r="D241">
        <v>203</v>
      </c>
      <c r="E241" t="s">
        <v>76</v>
      </c>
      <c r="F241">
        <v>0</v>
      </c>
      <c r="G241">
        <v>6.0170000000000003</v>
      </c>
      <c r="H241" s="26">
        <v>65336</v>
      </c>
      <c r="I241">
        <v>0.127</v>
      </c>
      <c r="J241" t="s">
        <v>77</v>
      </c>
      <c r="K241" t="s">
        <v>77</v>
      </c>
      <c r="L241" t="s">
        <v>77</v>
      </c>
      <c r="M241" t="s">
        <v>77</v>
      </c>
      <c r="O241">
        <v>59</v>
      </c>
      <c r="P241" t="s">
        <v>347</v>
      </c>
      <c r="Q241" s="2">
        <v>44740.743310185186</v>
      </c>
      <c r="R241">
        <v>203</v>
      </c>
      <c r="S241" t="s">
        <v>76</v>
      </c>
      <c r="T241">
        <v>0</v>
      </c>
      <c r="U241">
        <v>5.9539999999999997</v>
      </c>
      <c r="V241" s="26">
        <v>428</v>
      </c>
      <c r="W241">
        <v>0.255</v>
      </c>
      <c r="X241" t="s">
        <v>77</v>
      </c>
      <c r="Y241" t="s">
        <v>77</v>
      </c>
      <c r="Z241" t="s">
        <v>77</v>
      </c>
      <c r="AA241" t="s">
        <v>77</v>
      </c>
      <c r="AC241">
        <v>59</v>
      </c>
      <c r="AD241" t="s">
        <v>347</v>
      </c>
      <c r="AE241" s="2">
        <v>44740.743310185186</v>
      </c>
      <c r="AF241">
        <v>203</v>
      </c>
      <c r="AG241" t="s">
        <v>76</v>
      </c>
      <c r="AH241">
        <v>0</v>
      </c>
      <c r="AI241" t="s">
        <v>77</v>
      </c>
      <c r="AJ241" s="26" t="s">
        <v>77</v>
      </c>
      <c r="AK241" t="s">
        <v>77</v>
      </c>
      <c r="AL241" t="s">
        <v>77</v>
      </c>
      <c r="AM241" t="s">
        <v>77</v>
      </c>
      <c r="AN241" t="s">
        <v>77</v>
      </c>
      <c r="AO241" t="s">
        <v>77</v>
      </c>
      <c r="AQ241">
        <v>1</v>
      </c>
      <c r="AS241">
        <v>93</v>
      </c>
      <c r="AT241" s="46">
        <f t="shared" si="26"/>
        <v>150.59511942015612</v>
      </c>
      <c r="AU241" s="47" t="e">
        <f t="shared" si="27"/>
        <v>#VALUE!</v>
      </c>
      <c r="AW241" s="27">
        <f t="shared" si="28"/>
        <v>202.20638723828483</v>
      </c>
      <c r="AX241" s="28" t="e">
        <f t="shared" si="29"/>
        <v>#VALUE!</v>
      </c>
      <c r="AZ241" s="33">
        <f t="shared" si="30"/>
        <v>171.23316293887362</v>
      </c>
      <c r="BA241" s="34" t="e">
        <f t="shared" si="31"/>
        <v>#VALUE!</v>
      </c>
      <c r="BC241" s="46">
        <f t="shared" si="32"/>
        <v>150.59511942015612</v>
      </c>
      <c r="BD241" s="47" t="e">
        <f t="shared" si="33"/>
        <v>#VALUE!</v>
      </c>
    </row>
    <row r="242" spans="1:56">
      <c r="A242">
        <v>60</v>
      </c>
      <c r="B242" t="s">
        <v>348</v>
      </c>
      <c r="C242" s="2">
        <v>44740.76457175926</v>
      </c>
      <c r="D242">
        <v>337</v>
      </c>
      <c r="E242" t="s">
        <v>76</v>
      </c>
      <c r="F242">
        <v>0</v>
      </c>
      <c r="G242">
        <v>5.9489999999999998</v>
      </c>
      <c r="H242" s="26">
        <v>24805980</v>
      </c>
      <c r="I242">
        <v>52.164000000000001</v>
      </c>
      <c r="J242" t="s">
        <v>77</v>
      </c>
      <c r="K242" t="s">
        <v>77</v>
      </c>
      <c r="L242" t="s">
        <v>77</v>
      </c>
      <c r="M242" t="s">
        <v>77</v>
      </c>
      <c r="O242">
        <v>60</v>
      </c>
      <c r="P242" t="s">
        <v>348</v>
      </c>
      <c r="Q242" s="2">
        <v>44740.76457175926</v>
      </c>
      <c r="R242">
        <v>337</v>
      </c>
      <c r="S242" t="s">
        <v>76</v>
      </c>
      <c r="T242">
        <v>0</v>
      </c>
      <c r="U242">
        <v>5.9050000000000002</v>
      </c>
      <c r="V242" s="26">
        <v>197359</v>
      </c>
      <c r="W242">
        <v>47.642000000000003</v>
      </c>
      <c r="X242" t="s">
        <v>77</v>
      </c>
      <c r="Y242" t="s">
        <v>77</v>
      </c>
      <c r="Z242" t="s">
        <v>77</v>
      </c>
      <c r="AA242" t="s">
        <v>77</v>
      </c>
      <c r="AC242">
        <v>60</v>
      </c>
      <c r="AD242" t="s">
        <v>348</v>
      </c>
      <c r="AE242" s="2">
        <v>44740.76457175926</v>
      </c>
      <c r="AF242">
        <v>337</v>
      </c>
      <c r="AG242" t="s">
        <v>76</v>
      </c>
      <c r="AH242">
        <v>0</v>
      </c>
      <c r="AI242">
        <v>12.11</v>
      </c>
      <c r="AJ242" s="26">
        <v>75288</v>
      </c>
      <c r="AK242">
        <v>15.664</v>
      </c>
      <c r="AL242" t="s">
        <v>77</v>
      </c>
      <c r="AM242" t="s">
        <v>77</v>
      </c>
      <c r="AN242" t="s">
        <v>77</v>
      </c>
      <c r="AO242" t="s">
        <v>77</v>
      </c>
      <c r="AQ242">
        <v>1</v>
      </c>
      <c r="AS242">
        <v>94</v>
      </c>
      <c r="AT242" s="46">
        <f t="shared" si="26"/>
        <v>48239.346758806219</v>
      </c>
      <c r="AU242" s="47">
        <f t="shared" si="27"/>
        <v>15313.67501926912</v>
      </c>
      <c r="AW242" s="27">
        <f t="shared" si="28"/>
        <v>38165.926738484086</v>
      </c>
      <c r="AX242" s="28">
        <f t="shared" si="29"/>
        <v>13637.427079605121</v>
      </c>
      <c r="AZ242" s="33">
        <f t="shared" si="30"/>
        <v>50107.209562138327</v>
      </c>
      <c r="BA242" s="34">
        <f t="shared" si="31"/>
        <v>14299.041319330559</v>
      </c>
      <c r="BC242" s="46">
        <f t="shared" si="32"/>
        <v>48239.346758806219</v>
      </c>
      <c r="BD242" s="47">
        <f t="shared" si="33"/>
        <v>15313.67501926912</v>
      </c>
    </row>
    <row r="243" spans="1:56">
      <c r="A243">
        <v>61</v>
      </c>
      <c r="B243" t="s">
        <v>349</v>
      </c>
      <c r="C243" s="2">
        <v>44740.785821759258</v>
      </c>
      <c r="D243">
        <v>342</v>
      </c>
      <c r="E243" t="s">
        <v>76</v>
      </c>
      <c r="F243">
        <v>0</v>
      </c>
      <c r="G243">
        <v>6.0190000000000001</v>
      </c>
      <c r="H243" s="26">
        <v>60237</v>
      </c>
      <c r="I243">
        <v>0.11700000000000001</v>
      </c>
      <c r="J243" t="s">
        <v>77</v>
      </c>
      <c r="K243" t="s">
        <v>77</v>
      </c>
      <c r="L243" t="s">
        <v>77</v>
      </c>
      <c r="M243" t="s">
        <v>77</v>
      </c>
      <c r="O243">
        <v>61</v>
      </c>
      <c r="P243" t="s">
        <v>349</v>
      </c>
      <c r="Q243" s="2">
        <v>44740.785821759258</v>
      </c>
      <c r="R243">
        <v>342</v>
      </c>
      <c r="S243" t="s">
        <v>76</v>
      </c>
      <c r="T243">
        <v>0</v>
      </c>
      <c r="U243" t="s">
        <v>77</v>
      </c>
      <c r="V243" t="s">
        <v>77</v>
      </c>
      <c r="W243" t="s">
        <v>77</v>
      </c>
      <c r="X243" t="s">
        <v>77</v>
      </c>
      <c r="Y243" t="s">
        <v>77</v>
      </c>
      <c r="Z243" t="s">
        <v>77</v>
      </c>
      <c r="AA243" t="s">
        <v>77</v>
      </c>
      <c r="AC243">
        <v>61</v>
      </c>
      <c r="AD243" t="s">
        <v>349</v>
      </c>
      <c r="AE243" s="2">
        <v>44740.785821759258</v>
      </c>
      <c r="AF243">
        <v>342</v>
      </c>
      <c r="AG243" t="s">
        <v>76</v>
      </c>
      <c r="AH243">
        <v>0</v>
      </c>
      <c r="AI243" t="s">
        <v>77</v>
      </c>
      <c r="AJ243" s="26" t="s">
        <v>77</v>
      </c>
      <c r="AK243" t="s">
        <v>77</v>
      </c>
      <c r="AL243" t="s">
        <v>77</v>
      </c>
      <c r="AM243" t="s">
        <v>77</v>
      </c>
      <c r="AN243" t="s">
        <v>77</v>
      </c>
      <c r="AO243" t="s">
        <v>77</v>
      </c>
      <c r="AQ243">
        <v>1</v>
      </c>
      <c r="AS243">
        <v>95</v>
      </c>
      <c r="AT243" s="46">
        <f t="shared" si="26"/>
        <v>138.67423691854873</v>
      </c>
      <c r="AU243" s="47" t="e">
        <f t="shared" si="27"/>
        <v>#VALUE!</v>
      </c>
      <c r="AW243" s="27">
        <f t="shared" si="28"/>
        <v>186.7130384268622</v>
      </c>
      <c r="AX243" s="28" t="e">
        <f t="shared" si="29"/>
        <v>#VALUE!</v>
      </c>
      <c r="AZ243" s="33">
        <f t="shared" si="30"/>
        <v>157.87470981316793</v>
      </c>
      <c r="BA243" s="34" t="e">
        <f t="shared" si="31"/>
        <v>#VALUE!</v>
      </c>
      <c r="BC243" s="46">
        <f t="shared" si="32"/>
        <v>138.67423691854873</v>
      </c>
      <c r="BD243" s="47" t="e">
        <f t="shared" si="33"/>
        <v>#VALUE!</v>
      </c>
    </row>
    <row r="244" spans="1:56">
      <c r="A244">
        <v>62</v>
      </c>
      <c r="B244" t="s">
        <v>350</v>
      </c>
      <c r="C244" s="2">
        <v>44740.807083333333</v>
      </c>
      <c r="D244">
        <v>386</v>
      </c>
      <c r="E244" t="s">
        <v>76</v>
      </c>
      <c r="F244">
        <v>0</v>
      </c>
      <c r="G244">
        <v>6.0060000000000002</v>
      </c>
      <c r="H244" s="26">
        <v>310639</v>
      </c>
      <c r="I244">
        <v>0.623</v>
      </c>
      <c r="J244" t="s">
        <v>77</v>
      </c>
      <c r="K244" t="s">
        <v>77</v>
      </c>
      <c r="L244" t="s">
        <v>77</v>
      </c>
      <c r="M244" t="s">
        <v>77</v>
      </c>
      <c r="O244">
        <v>62</v>
      </c>
      <c r="P244" t="s">
        <v>350</v>
      </c>
      <c r="Q244" s="2">
        <v>44740.807083333333</v>
      </c>
      <c r="R244">
        <v>386</v>
      </c>
      <c r="S244" t="s">
        <v>76</v>
      </c>
      <c r="T244">
        <v>0</v>
      </c>
      <c r="U244">
        <v>5.9539999999999997</v>
      </c>
      <c r="V244" s="26">
        <v>2349</v>
      </c>
      <c r="W244">
        <v>0.72599999999999998</v>
      </c>
      <c r="X244" t="s">
        <v>77</v>
      </c>
      <c r="Y244" t="s">
        <v>77</v>
      </c>
      <c r="Z244" t="s">
        <v>77</v>
      </c>
      <c r="AA244" t="s">
        <v>77</v>
      </c>
      <c r="AC244">
        <v>62</v>
      </c>
      <c r="AD244" t="s">
        <v>350</v>
      </c>
      <c r="AE244" s="2">
        <v>44740.807083333333</v>
      </c>
      <c r="AF244">
        <v>386</v>
      </c>
      <c r="AG244" t="s">
        <v>76</v>
      </c>
      <c r="AH244">
        <v>0</v>
      </c>
      <c r="AI244">
        <v>12.154999999999999</v>
      </c>
      <c r="AJ244" s="26">
        <v>23397</v>
      </c>
      <c r="AK244">
        <v>4.8780000000000001</v>
      </c>
      <c r="AL244" t="s">
        <v>77</v>
      </c>
      <c r="AM244" t="s">
        <v>77</v>
      </c>
      <c r="AN244" t="s">
        <v>77</v>
      </c>
      <c r="AO244" t="s">
        <v>77</v>
      </c>
      <c r="AQ244">
        <v>1</v>
      </c>
      <c r="AS244">
        <v>96</v>
      </c>
      <c r="AT244" s="46">
        <f t="shared" si="26"/>
        <v>719.13853677662655</v>
      </c>
      <c r="AU244" s="47">
        <f t="shared" si="27"/>
        <v>4718.4897515783196</v>
      </c>
      <c r="AW244" s="27">
        <f t="shared" si="28"/>
        <v>897.42678361239984</v>
      </c>
      <c r="AX244" s="28">
        <f t="shared" si="29"/>
        <v>4338.2722711430706</v>
      </c>
      <c r="AZ244" s="33">
        <f t="shared" si="30"/>
        <v>806.45622747199104</v>
      </c>
      <c r="BA244" s="34">
        <f t="shared" si="31"/>
        <v>4460.7473571576602</v>
      </c>
      <c r="BC244" s="46">
        <f t="shared" si="32"/>
        <v>719.13853677662655</v>
      </c>
      <c r="BD244" s="47">
        <f t="shared" si="33"/>
        <v>4718.4897515783196</v>
      </c>
    </row>
    <row r="245" spans="1:56">
      <c r="A245">
        <v>63</v>
      </c>
      <c r="B245" t="s">
        <v>351</v>
      </c>
      <c r="C245" s="2">
        <v>44740.828356481485</v>
      </c>
      <c r="D245">
        <v>412</v>
      </c>
      <c r="E245" t="s">
        <v>76</v>
      </c>
      <c r="F245">
        <v>0</v>
      </c>
      <c r="G245">
        <v>6.01</v>
      </c>
      <c r="H245" s="26">
        <v>51426</v>
      </c>
      <c r="I245">
        <v>9.9000000000000005E-2</v>
      </c>
      <c r="J245" t="s">
        <v>77</v>
      </c>
      <c r="K245" t="s">
        <v>77</v>
      </c>
      <c r="L245" t="s">
        <v>77</v>
      </c>
      <c r="M245" t="s">
        <v>77</v>
      </c>
      <c r="O245">
        <v>63</v>
      </c>
      <c r="P245" t="s">
        <v>351</v>
      </c>
      <c r="Q245" s="2">
        <v>44740.828356481485</v>
      </c>
      <c r="R245">
        <v>412</v>
      </c>
      <c r="S245" t="s">
        <v>76</v>
      </c>
      <c r="T245">
        <v>0</v>
      </c>
      <c r="U245" t="s">
        <v>77</v>
      </c>
      <c r="V245" s="26" t="s">
        <v>77</v>
      </c>
      <c r="W245" t="s">
        <v>77</v>
      </c>
      <c r="X245" t="s">
        <v>77</v>
      </c>
      <c r="Y245" t="s">
        <v>77</v>
      </c>
      <c r="Z245" t="s">
        <v>77</v>
      </c>
      <c r="AA245" t="s">
        <v>77</v>
      </c>
      <c r="AC245">
        <v>63</v>
      </c>
      <c r="AD245" t="s">
        <v>351</v>
      </c>
      <c r="AE245" s="2">
        <v>44740.828356481485</v>
      </c>
      <c r="AF245">
        <v>412</v>
      </c>
      <c r="AG245" t="s">
        <v>76</v>
      </c>
      <c r="AH245">
        <v>0</v>
      </c>
      <c r="AI245" t="s">
        <v>77</v>
      </c>
      <c r="AJ245" s="26" t="s">
        <v>77</v>
      </c>
      <c r="AK245" t="s">
        <v>77</v>
      </c>
      <c r="AL245" t="s">
        <v>77</v>
      </c>
      <c r="AM245" t="s">
        <v>77</v>
      </c>
      <c r="AN245" t="s">
        <v>77</v>
      </c>
      <c r="AO245" t="s">
        <v>77</v>
      </c>
      <c r="AQ245">
        <v>1</v>
      </c>
      <c r="AS245">
        <v>97</v>
      </c>
      <c r="AT245" s="46">
        <f t="shared" si="26"/>
        <v>118.06524921984295</v>
      </c>
      <c r="AU245" s="47" t="e">
        <f t="shared" si="27"/>
        <v>#VALUE!</v>
      </c>
      <c r="AW245" s="27">
        <f t="shared" si="28"/>
        <v>159.84071615688882</v>
      </c>
      <c r="AX245" s="28" t="e">
        <f t="shared" si="29"/>
        <v>#VALUE!</v>
      </c>
      <c r="AZ245" s="33">
        <f t="shared" si="30"/>
        <v>134.7766738127516</v>
      </c>
      <c r="BA245" s="34" t="e">
        <f t="shared" si="31"/>
        <v>#VALUE!</v>
      </c>
      <c r="BC245" s="46">
        <f t="shared" si="32"/>
        <v>118.06524921984295</v>
      </c>
      <c r="BD245" s="47" t="e">
        <f t="shared" si="33"/>
        <v>#VALUE!</v>
      </c>
    </row>
    <row r="246" spans="1:56">
      <c r="A246">
        <v>64</v>
      </c>
      <c r="B246" t="s">
        <v>352</v>
      </c>
      <c r="C246" s="2">
        <v>44740.849594907406</v>
      </c>
      <c r="D246">
        <v>416</v>
      </c>
      <c r="E246" t="s">
        <v>76</v>
      </c>
      <c r="F246">
        <v>0</v>
      </c>
      <c r="G246">
        <v>6.0220000000000002</v>
      </c>
      <c r="H246" s="26">
        <v>49118</v>
      </c>
      <c r="I246">
        <v>9.4E-2</v>
      </c>
      <c r="J246" t="s">
        <v>77</v>
      </c>
      <c r="K246" t="s">
        <v>77</v>
      </c>
      <c r="L246" t="s">
        <v>77</v>
      </c>
      <c r="M246" t="s">
        <v>77</v>
      </c>
      <c r="O246">
        <v>64</v>
      </c>
      <c r="P246" t="s">
        <v>352</v>
      </c>
      <c r="Q246" s="2">
        <v>44740.849594907406</v>
      </c>
      <c r="R246">
        <v>416</v>
      </c>
      <c r="S246" t="s">
        <v>76</v>
      </c>
      <c r="T246">
        <v>0</v>
      </c>
      <c r="U246" t="s">
        <v>77</v>
      </c>
      <c r="V246" s="26" t="s">
        <v>77</v>
      </c>
      <c r="W246" t="s">
        <v>77</v>
      </c>
      <c r="X246" t="s">
        <v>77</v>
      </c>
      <c r="Y246" t="s">
        <v>77</v>
      </c>
      <c r="Z246" t="s">
        <v>77</v>
      </c>
      <c r="AA246" t="s">
        <v>77</v>
      </c>
      <c r="AC246">
        <v>64</v>
      </c>
      <c r="AD246" t="s">
        <v>352</v>
      </c>
      <c r="AE246" s="2">
        <v>44740.849594907406</v>
      </c>
      <c r="AF246">
        <v>416</v>
      </c>
      <c r="AG246" t="s">
        <v>76</v>
      </c>
      <c r="AH246">
        <v>0</v>
      </c>
      <c r="AI246" t="s">
        <v>77</v>
      </c>
      <c r="AJ246" s="26" t="s">
        <v>77</v>
      </c>
      <c r="AK246" t="s">
        <v>77</v>
      </c>
      <c r="AL246" t="s">
        <v>77</v>
      </c>
      <c r="AM246" t="s">
        <v>77</v>
      </c>
      <c r="AN246" t="s">
        <v>77</v>
      </c>
      <c r="AO246" t="s">
        <v>77</v>
      </c>
      <c r="AQ246">
        <v>1</v>
      </c>
      <c r="AS246">
        <v>98</v>
      </c>
      <c r="AT246" s="46">
        <f t="shared" si="26"/>
        <v>112.66475497400103</v>
      </c>
      <c r="AU246" s="47" t="e">
        <f t="shared" si="27"/>
        <v>#VALUE!</v>
      </c>
      <c r="AW246" s="27">
        <f t="shared" si="28"/>
        <v>152.7806918984312</v>
      </c>
      <c r="AX246" s="28" t="e">
        <f t="shared" si="29"/>
        <v>#VALUE!</v>
      </c>
      <c r="AZ246" s="33">
        <f t="shared" si="30"/>
        <v>128.72314932898843</v>
      </c>
      <c r="BA246" s="34" t="e">
        <f t="shared" si="31"/>
        <v>#VALUE!</v>
      </c>
      <c r="BC246" s="46">
        <f t="shared" si="32"/>
        <v>112.66475497400103</v>
      </c>
      <c r="BD246" s="47" t="e">
        <f t="shared" si="33"/>
        <v>#VALUE!</v>
      </c>
    </row>
    <row r="247" spans="1:56">
      <c r="A247">
        <v>65</v>
      </c>
      <c r="B247" t="s">
        <v>353</v>
      </c>
      <c r="C247" s="2">
        <v>44740.870833333334</v>
      </c>
      <c r="D247">
        <v>393</v>
      </c>
      <c r="E247" t="s">
        <v>76</v>
      </c>
      <c r="F247">
        <v>0</v>
      </c>
      <c r="G247">
        <v>6.0830000000000002</v>
      </c>
      <c r="H247" s="26">
        <v>1080</v>
      </c>
      <c r="I247">
        <v>-3.0000000000000001E-3</v>
      </c>
      <c r="J247" t="s">
        <v>77</v>
      </c>
      <c r="K247" t="s">
        <v>77</v>
      </c>
      <c r="L247" t="s">
        <v>77</v>
      </c>
      <c r="M247" t="s">
        <v>77</v>
      </c>
      <c r="O247">
        <v>65</v>
      </c>
      <c r="P247" t="s">
        <v>353</v>
      </c>
      <c r="Q247" s="2">
        <v>44740.870833333334</v>
      </c>
      <c r="R247">
        <v>393</v>
      </c>
      <c r="S247" t="s">
        <v>76</v>
      </c>
      <c r="T247">
        <v>0</v>
      </c>
      <c r="U247" t="s">
        <v>77</v>
      </c>
      <c r="V247" t="s">
        <v>77</v>
      </c>
      <c r="W247" t="s">
        <v>77</v>
      </c>
      <c r="X247" t="s">
        <v>77</v>
      </c>
      <c r="Y247" t="s">
        <v>77</v>
      </c>
      <c r="Z247" t="s">
        <v>77</v>
      </c>
      <c r="AA247" t="s">
        <v>77</v>
      </c>
      <c r="AC247">
        <v>65</v>
      </c>
      <c r="AD247" t="s">
        <v>353</v>
      </c>
      <c r="AE247" s="2">
        <v>44740.870833333334</v>
      </c>
      <c r="AF247">
        <v>393</v>
      </c>
      <c r="AG247" t="s">
        <v>76</v>
      </c>
      <c r="AH247">
        <v>0</v>
      </c>
      <c r="AI247">
        <v>12.081</v>
      </c>
      <c r="AJ247" s="26">
        <v>107673</v>
      </c>
      <c r="AK247">
        <v>22.259</v>
      </c>
      <c r="AL247" t="s">
        <v>77</v>
      </c>
      <c r="AM247" t="s">
        <v>77</v>
      </c>
      <c r="AN247" t="s">
        <v>77</v>
      </c>
      <c r="AO247" t="s">
        <v>77</v>
      </c>
      <c r="AQ247">
        <v>1</v>
      </c>
      <c r="AS247">
        <v>99</v>
      </c>
      <c r="AT247" s="46">
        <f t="shared" si="26"/>
        <v>-0.73383007999999994</v>
      </c>
      <c r="AU247" s="47">
        <f t="shared" si="27"/>
        <v>21856.443619811918</v>
      </c>
      <c r="AW247" s="27">
        <f t="shared" si="28"/>
        <v>-1.4248140000000005</v>
      </c>
      <c r="AX247" s="28">
        <f t="shared" si="29"/>
        <v>19269.681778706676</v>
      </c>
      <c r="AZ247" s="33">
        <f t="shared" si="30"/>
        <v>-2.6537528799999999</v>
      </c>
      <c r="BA247" s="34">
        <f t="shared" si="31"/>
        <v>20394.70969765446</v>
      </c>
      <c r="BC247" s="46">
        <f t="shared" si="32"/>
        <v>-0.73383007999999994</v>
      </c>
      <c r="BD247" s="47">
        <f t="shared" si="33"/>
        <v>21856.443619811918</v>
      </c>
    </row>
    <row r="248" spans="1:56">
      <c r="A248">
        <v>66</v>
      </c>
      <c r="B248" t="s">
        <v>354</v>
      </c>
      <c r="C248" s="2">
        <v>44740.892094907409</v>
      </c>
      <c r="D248">
        <v>301</v>
      </c>
      <c r="E248" t="s">
        <v>76</v>
      </c>
      <c r="F248">
        <v>0</v>
      </c>
      <c r="G248">
        <v>5.9640000000000004</v>
      </c>
      <c r="H248" s="26">
        <v>15956133</v>
      </c>
      <c r="I248">
        <v>33.048000000000002</v>
      </c>
      <c r="J248" t="s">
        <v>77</v>
      </c>
      <c r="K248" t="s">
        <v>77</v>
      </c>
      <c r="L248" t="s">
        <v>77</v>
      </c>
      <c r="M248" t="s">
        <v>77</v>
      </c>
      <c r="O248">
        <v>66</v>
      </c>
      <c r="P248" t="s">
        <v>354</v>
      </c>
      <c r="Q248" s="2">
        <v>44740.892094907409</v>
      </c>
      <c r="R248">
        <v>301</v>
      </c>
      <c r="S248" t="s">
        <v>76</v>
      </c>
      <c r="T248">
        <v>0</v>
      </c>
      <c r="U248">
        <v>5.9169999999999998</v>
      </c>
      <c r="V248" s="26">
        <v>119233</v>
      </c>
      <c r="W248">
        <v>29.071999999999999</v>
      </c>
      <c r="X248" t="s">
        <v>77</v>
      </c>
      <c r="Y248" t="s">
        <v>77</v>
      </c>
      <c r="Z248" t="s">
        <v>77</v>
      </c>
      <c r="AA248" t="s">
        <v>77</v>
      </c>
      <c r="AC248">
        <v>66</v>
      </c>
      <c r="AD248" t="s">
        <v>354</v>
      </c>
      <c r="AE248" s="2">
        <v>44740.892094907409</v>
      </c>
      <c r="AF248">
        <v>301</v>
      </c>
      <c r="AG248" t="s">
        <v>76</v>
      </c>
      <c r="AH248">
        <v>0</v>
      </c>
      <c r="AI248">
        <v>12.098000000000001</v>
      </c>
      <c r="AJ248" s="26">
        <v>69815</v>
      </c>
      <c r="AK248">
        <v>14.54</v>
      </c>
      <c r="AL248" t="s">
        <v>77</v>
      </c>
      <c r="AM248" t="s">
        <v>77</v>
      </c>
      <c r="AN248" t="s">
        <v>77</v>
      </c>
      <c r="AO248" t="s">
        <v>77</v>
      </c>
      <c r="AQ248">
        <v>1</v>
      </c>
      <c r="AS248">
        <v>100</v>
      </c>
      <c r="AT248" s="46">
        <f t="shared" si="26"/>
        <v>29413.758369359177</v>
      </c>
      <c r="AU248" s="47">
        <f t="shared" si="27"/>
        <v>14202.672594578</v>
      </c>
      <c r="AW248" s="27">
        <f t="shared" si="28"/>
        <v>23248.547929729368</v>
      </c>
      <c r="AX248" s="28">
        <f t="shared" si="29"/>
        <v>12672.58159469675</v>
      </c>
      <c r="AZ248" s="33">
        <f t="shared" si="30"/>
        <v>30572.115878639772</v>
      </c>
      <c r="BA248" s="34">
        <f t="shared" si="31"/>
        <v>13265.516577501501</v>
      </c>
      <c r="BC248" s="46">
        <f t="shared" si="32"/>
        <v>29413.758369359177</v>
      </c>
      <c r="BD248" s="47">
        <f t="shared" si="33"/>
        <v>14202.672594578</v>
      </c>
    </row>
    <row r="249" spans="1:56">
      <c r="A249">
        <v>67</v>
      </c>
      <c r="B249" t="s">
        <v>355</v>
      </c>
      <c r="C249" s="2">
        <v>44740.91333333333</v>
      </c>
      <c r="D249">
        <v>323</v>
      </c>
      <c r="E249" t="s">
        <v>76</v>
      </c>
      <c r="F249">
        <v>0</v>
      </c>
      <c r="G249">
        <v>5.9459999999999997</v>
      </c>
      <c r="H249" s="26">
        <v>25216793</v>
      </c>
      <c r="I249">
        <v>53.066000000000003</v>
      </c>
      <c r="J249" t="s">
        <v>77</v>
      </c>
      <c r="K249" t="s">
        <v>77</v>
      </c>
      <c r="L249" t="s">
        <v>77</v>
      </c>
      <c r="M249" t="s">
        <v>77</v>
      </c>
      <c r="O249">
        <v>67</v>
      </c>
      <c r="P249" t="s">
        <v>355</v>
      </c>
      <c r="Q249" s="2">
        <v>44740.91333333333</v>
      </c>
      <c r="R249">
        <v>323</v>
      </c>
      <c r="S249" t="s">
        <v>76</v>
      </c>
      <c r="T249">
        <v>0</v>
      </c>
      <c r="U249">
        <v>5.9029999999999996</v>
      </c>
      <c r="V249" s="26">
        <v>199141</v>
      </c>
      <c r="W249">
        <v>48.063000000000002</v>
      </c>
      <c r="X249" t="s">
        <v>77</v>
      </c>
      <c r="Y249" t="s">
        <v>77</v>
      </c>
      <c r="Z249" t="s">
        <v>77</v>
      </c>
      <c r="AA249" t="s">
        <v>77</v>
      </c>
      <c r="AC249">
        <v>67</v>
      </c>
      <c r="AD249" t="s">
        <v>355</v>
      </c>
      <c r="AE249" s="2">
        <v>44740.91333333333</v>
      </c>
      <c r="AF249">
        <v>323</v>
      </c>
      <c r="AG249" t="s">
        <v>76</v>
      </c>
      <c r="AH249">
        <v>0</v>
      </c>
      <c r="AI249">
        <v>12.113</v>
      </c>
      <c r="AJ249" s="26">
        <v>63492</v>
      </c>
      <c r="AK249">
        <v>13.236000000000001</v>
      </c>
      <c r="AL249" t="s">
        <v>77</v>
      </c>
      <c r="AM249" t="s">
        <v>77</v>
      </c>
      <c r="AN249" t="s">
        <v>77</v>
      </c>
      <c r="AO249" t="s">
        <v>77</v>
      </c>
      <c r="AQ249">
        <v>1</v>
      </c>
      <c r="AS249">
        <v>101</v>
      </c>
      <c r="AT249" s="46">
        <f t="shared" si="26"/>
        <v>48665.985767866223</v>
      </c>
      <c r="AU249" s="47">
        <f t="shared" si="27"/>
        <v>12917.219306686718</v>
      </c>
      <c r="AW249" s="27">
        <f t="shared" si="28"/>
        <v>38506.649597939082</v>
      </c>
      <c r="AX249" s="28">
        <f t="shared" si="29"/>
        <v>11553.20623780272</v>
      </c>
      <c r="AZ249" s="33">
        <f t="shared" si="30"/>
        <v>50549.933642728334</v>
      </c>
      <c r="BA249" s="34">
        <f t="shared" si="31"/>
        <v>12070.26453411936</v>
      </c>
      <c r="BC249" s="46">
        <f t="shared" si="32"/>
        <v>48665.985767866223</v>
      </c>
      <c r="BD249" s="47">
        <f t="shared" si="33"/>
        <v>12917.219306686718</v>
      </c>
    </row>
    <row r="250" spans="1:56">
      <c r="A250">
        <v>68</v>
      </c>
      <c r="B250" t="s">
        <v>356</v>
      </c>
      <c r="C250" s="2">
        <v>44740.934571759259</v>
      </c>
      <c r="D250">
        <v>344</v>
      </c>
      <c r="E250" t="s">
        <v>76</v>
      </c>
      <c r="F250">
        <v>0</v>
      </c>
      <c r="G250">
        <v>6.0250000000000004</v>
      </c>
      <c r="H250" s="26">
        <v>8747</v>
      </c>
      <c r="I250">
        <v>1.2999999999999999E-2</v>
      </c>
      <c r="J250" t="s">
        <v>77</v>
      </c>
      <c r="K250" t="s">
        <v>77</v>
      </c>
      <c r="L250" t="s">
        <v>77</v>
      </c>
      <c r="M250" t="s">
        <v>77</v>
      </c>
      <c r="O250">
        <v>68</v>
      </c>
      <c r="P250" t="s">
        <v>356</v>
      </c>
      <c r="Q250" s="2">
        <v>44740.934571759259</v>
      </c>
      <c r="R250">
        <v>344</v>
      </c>
      <c r="S250" t="s">
        <v>76</v>
      </c>
      <c r="T250">
        <v>0</v>
      </c>
      <c r="U250" t="s">
        <v>77</v>
      </c>
      <c r="V250" s="26" t="s">
        <v>77</v>
      </c>
      <c r="W250" t="s">
        <v>77</v>
      </c>
      <c r="X250" t="s">
        <v>77</v>
      </c>
      <c r="Y250" t="s">
        <v>77</v>
      </c>
      <c r="Z250" t="s">
        <v>77</v>
      </c>
      <c r="AA250" t="s">
        <v>77</v>
      </c>
      <c r="AC250">
        <v>68</v>
      </c>
      <c r="AD250" t="s">
        <v>356</v>
      </c>
      <c r="AE250" s="2">
        <v>44740.934571759259</v>
      </c>
      <c r="AF250">
        <v>344</v>
      </c>
      <c r="AG250" t="s">
        <v>76</v>
      </c>
      <c r="AH250">
        <v>0</v>
      </c>
      <c r="AI250">
        <v>12.188000000000001</v>
      </c>
      <c r="AJ250" s="26">
        <v>4624</v>
      </c>
      <c r="AK250">
        <v>0.90600000000000003</v>
      </c>
      <c r="AL250" t="s">
        <v>77</v>
      </c>
      <c r="AM250" t="s">
        <v>77</v>
      </c>
      <c r="AN250" t="s">
        <v>77</v>
      </c>
      <c r="AO250" t="s">
        <v>77</v>
      </c>
      <c r="AQ250">
        <v>1</v>
      </c>
      <c r="AS250">
        <v>102</v>
      </c>
      <c r="AT250" s="46">
        <f t="shared" si="26"/>
        <v>16.614774607699999</v>
      </c>
      <c r="AU250" s="47">
        <f t="shared" si="27"/>
        <v>851.53514728447999</v>
      </c>
      <c r="AW250" s="27">
        <f t="shared" si="28"/>
        <v>20.915472691249995</v>
      </c>
      <c r="AX250" s="28">
        <f t="shared" si="29"/>
        <v>890.77749102848009</v>
      </c>
      <c r="AZ250" s="33">
        <f t="shared" si="30"/>
        <v>22.291025978450005</v>
      </c>
      <c r="BA250" s="34">
        <f t="shared" si="31"/>
        <v>879.90313882624014</v>
      </c>
      <c r="BC250" s="46">
        <f t="shared" si="32"/>
        <v>16.614774607699999</v>
      </c>
      <c r="BD250" s="47">
        <f t="shared" si="33"/>
        <v>851.53514728447999</v>
      </c>
    </row>
    <row r="251" spans="1:56">
      <c r="A251">
        <v>69</v>
      </c>
      <c r="B251" t="s">
        <v>357</v>
      </c>
      <c r="C251" s="2">
        <v>44740.955833333333</v>
      </c>
      <c r="D251">
        <v>321</v>
      </c>
      <c r="E251" t="s">
        <v>76</v>
      </c>
      <c r="F251">
        <v>0</v>
      </c>
      <c r="G251">
        <v>6.0129999999999999</v>
      </c>
      <c r="H251" s="26">
        <v>5746</v>
      </c>
      <c r="I251">
        <v>7.0000000000000001E-3</v>
      </c>
      <c r="J251" t="s">
        <v>77</v>
      </c>
      <c r="K251" t="s">
        <v>77</v>
      </c>
      <c r="L251" t="s">
        <v>77</v>
      </c>
      <c r="M251" t="s">
        <v>77</v>
      </c>
      <c r="O251">
        <v>69</v>
      </c>
      <c r="P251" t="s">
        <v>357</v>
      </c>
      <c r="Q251" s="2">
        <v>44740.955833333333</v>
      </c>
      <c r="R251">
        <v>321</v>
      </c>
      <c r="S251" t="s">
        <v>76</v>
      </c>
      <c r="T251">
        <v>0</v>
      </c>
      <c r="U251" t="s">
        <v>77</v>
      </c>
      <c r="V251" t="s">
        <v>77</v>
      </c>
      <c r="W251" t="s">
        <v>77</v>
      </c>
      <c r="X251" t="s">
        <v>77</v>
      </c>
      <c r="Y251" t="s">
        <v>77</v>
      </c>
      <c r="Z251" t="s">
        <v>77</v>
      </c>
      <c r="AA251" t="s">
        <v>77</v>
      </c>
      <c r="AC251">
        <v>69</v>
      </c>
      <c r="AD251" t="s">
        <v>357</v>
      </c>
      <c r="AE251" s="2">
        <v>44740.955833333333</v>
      </c>
      <c r="AF251">
        <v>321</v>
      </c>
      <c r="AG251" t="s">
        <v>76</v>
      </c>
      <c r="AH251">
        <v>0</v>
      </c>
      <c r="AI251">
        <v>12.173999999999999</v>
      </c>
      <c r="AJ251" s="26">
        <v>4897</v>
      </c>
      <c r="AK251">
        <v>0.96399999999999997</v>
      </c>
      <c r="AL251" t="s">
        <v>77</v>
      </c>
      <c r="AM251" t="s">
        <v>77</v>
      </c>
      <c r="AN251" t="s">
        <v>77</v>
      </c>
      <c r="AO251" t="s">
        <v>77</v>
      </c>
      <c r="AQ251">
        <v>1</v>
      </c>
      <c r="AS251">
        <v>103</v>
      </c>
      <c r="AT251" s="46">
        <f t="shared" si="26"/>
        <v>7.7896351748000008</v>
      </c>
      <c r="AU251" s="47">
        <f t="shared" si="27"/>
        <v>907.89791485831995</v>
      </c>
      <c r="AW251" s="27">
        <f t="shared" si="28"/>
        <v>11.873530964999999</v>
      </c>
      <c r="AX251" s="28">
        <f t="shared" si="29"/>
        <v>941.22853717307009</v>
      </c>
      <c r="AZ251" s="33">
        <f t="shared" si="30"/>
        <v>13.338650897800001</v>
      </c>
      <c r="BA251" s="34">
        <f t="shared" si="31"/>
        <v>932.05847529766015</v>
      </c>
      <c r="BC251" s="46">
        <f t="shared" si="32"/>
        <v>7.7896351748000008</v>
      </c>
      <c r="BD251" s="47">
        <f t="shared" si="33"/>
        <v>907.89791485831995</v>
      </c>
    </row>
    <row r="252" spans="1:56">
      <c r="A252">
        <v>70</v>
      </c>
      <c r="B252" t="s">
        <v>358</v>
      </c>
      <c r="C252" s="2">
        <v>44740.977060185185</v>
      </c>
      <c r="D252">
        <v>213</v>
      </c>
      <c r="E252" t="s">
        <v>76</v>
      </c>
      <c r="F252">
        <v>0</v>
      </c>
      <c r="G252">
        <v>6.0170000000000003</v>
      </c>
      <c r="H252" s="26">
        <v>131783</v>
      </c>
      <c r="I252">
        <v>0.26100000000000001</v>
      </c>
      <c r="J252" t="s">
        <v>77</v>
      </c>
      <c r="K252" t="s">
        <v>77</v>
      </c>
      <c r="L252" t="s">
        <v>77</v>
      </c>
      <c r="M252" t="s">
        <v>77</v>
      </c>
      <c r="O252">
        <v>70</v>
      </c>
      <c r="P252" t="s">
        <v>358</v>
      </c>
      <c r="Q252" s="2">
        <v>44740.977060185185</v>
      </c>
      <c r="R252">
        <v>213</v>
      </c>
      <c r="S252" t="s">
        <v>76</v>
      </c>
      <c r="T252">
        <v>0</v>
      </c>
      <c r="U252" t="s">
        <v>77</v>
      </c>
      <c r="V252" t="s">
        <v>77</v>
      </c>
      <c r="W252" t="s">
        <v>77</v>
      </c>
      <c r="X252" t="s">
        <v>77</v>
      </c>
      <c r="Y252" t="s">
        <v>77</v>
      </c>
      <c r="Z252" t="s">
        <v>77</v>
      </c>
      <c r="AA252" t="s">
        <v>77</v>
      </c>
      <c r="AC252">
        <v>70</v>
      </c>
      <c r="AD252" t="s">
        <v>358</v>
      </c>
      <c r="AE252" s="2">
        <v>44740.977060185185</v>
      </c>
      <c r="AF252">
        <v>213</v>
      </c>
      <c r="AG252" t="s">
        <v>76</v>
      </c>
      <c r="AH252">
        <v>0</v>
      </c>
      <c r="AI252">
        <v>12.103999999999999</v>
      </c>
      <c r="AJ252" s="26">
        <v>78033</v>
      </c>
      <c r="AK252">
        <v>16.227</v>
      </c>
      <c r="AL252" t="s">
        <v>77</v>
      </c>
      <c r="AM252" t="s">
        <v>77</v>
      </c>
      <c r="AN252" t="s">
        <v>77</v>
      </c>
      <c r="AO252" t="s">
        <v>77</v>
      </c>
      <c r="AQ252">
        <v>1</v>
      </c>
      <c r="AS252">
        <v>104</v>
      </c>
      <c r="AT252" s="46">
        <f t="shared" si="26"/>
        <v>305.55776522297185</v>
      </c>
      <c r="AU252" s="47">
        <f t="shared" si="27"/>
        <v>15870.326015248718</v>
      </c>
      <c r="AW252" s="27">
        <f t="shared" si="28"/>
        <v>400.22585423155817</v>
      </c>
      <c r="AX252" s="28">
        <f t="shared" si="29"/>
        <v>14119.932311683471</v>
      </c>
      <c r="AZ252" s="33">
        <f t="shared" si="30"/>
        <v>344.73746382613996</v>
      </c>
      <c r="BA252" s="34">
        <f t="shared" si="31"/>
        <v>14817.042035812861</v>
      </c>
      <c r="BC252" s="46">
        <f t="shared" si="32"/>
        <v>305.55776522297185</v>
      </c>
      <c r="BD252" s="47">
        <f t="shared" si="33"/>
        <v>15870.326015248718</v>
      </c>
    </row>
    <row r="253" spans="1:56">
      <c r="A253">
        <v>71</v>
      </c>
      <c r="B253" t="s">
        <v>359</v>
      </c>
      <c r="C253" s="2">
        <v>44740.998368055552</v>
      </c>
      <c r="D253">
        <v>391</v>
      </c>
      <c r="E253" t="s">
        <v>76</v>
      </c>
      <c r="F253">
        <v>0</v>
      </c>
      <c r="G253">
        <v>6.0069999999999997</v>
      </c>
      <c r="H253" s="26">
        <v>199667</v>
      </c>
      <c r="I253">
        <v>0.39800000000000002</v>
      </c>
      <c r="J253" t="s">
        <v>77</v>
      </c>
      <c r="K253" t="s">
        <v>77</v>
      </c>
      <c r="L253" t="s">
        <v>77</v>
      </c>
      <c r="M253" t="s">
        <v>77</v>
      </c>
      <c r="O253">
        <v>71</v>
      </c>
      <c r="P253" t="s">
        <v>359</v>
      </c>
      <c r="Q253" s="2">
        <v>44740.998368055552</v>
      </c>
      <c r="R253">
        <v>391</v>
      </c>
      <c r="S253" t="s">
        <v>76</v>
      </c>
      <c r="T253">
        <v>0</v>
      </c>
      <c r="U253">
        <v>5.9530000000000003</v>
      </c>
      <c r="V253" s="26">
        <v>1477</v>
      </c>
      <c r="W253">
        <v>0.51200000000000001</v>
      </c>
      <c r="X253" t="s">
        <v>77</v>
      </c>
      <c r="Y253" t="s">
        <v>77</v>
      </c>
      <c r="Z253" t="s">
        <v>77</v>
      </c>
      <c r="AA253" t="s">
        <v>77</v>
      </c>
      <c r="AC253">
        <v>71</v>
      </c>
      <c r="AD253" t="s">
        <v>359</v>
      </c>
      <c r="AE253" s="2">
        <v>44740.998368055552</v>
      </c>
      <c r="AF253">
        <v>391</v>
      </c>
      <c r="AG253" t="s">
        <v>76</v>
      </c>
      <c r="AH253">
        <v>0</v>
      </c>
      <c r="AI253">
        <v>12.087999999999999</v>
      </c>
      <c r="AJ253" s="26">
        <v>58013</v>
      </c>
      <c r="AK253">
        <v>12.103999999999999</v>
      </c>
      <c r="AL253" t="s">
        <v>77</v>
      </c>
      <c r="AM253" t="s">
        <v>77</v>
      </c>
      <c r="AN253" t="s">
        <v>77</v>
      </c>
      <c r="AO253" t="s">
        <v>77</v>
      </c>
      <c r="AQ253">
        <v>1</v>
      </c>
      <c r="AS253">
        <v>105</v>
      </c>
      <c r="AT253" s="46">
        <f t="shared" si="26"/>
        <v>463.13723499699989</v>
      </c>
      <c r="AU253" s="47">
        <f t="shared" si="27"/>
        <v>11801.699331527119</v>
      </c>
      <c r="AW253" s="27">
        <f t="shared" si="28"/>
        <v>595.08487433239816</v>
      </c>
      <c r="AX253" s="28">
        <f t="shared" si="29"/>
        <v>10579.187252231872</v>
      </c>
      <c r="AZ253" s="33">
        <f t="shared" si="30"/>
        <v>520.89153547351998</v>
      </c>
      <c r="BA253" s="34">
        <f t="shared" si="31"/>
        <v>11033.50443717206</v>
      </c>
      <c r="BC253" s="46">
        <f t="shared" si="32"/>
        <v>463.13723499699989</v>
      </c>
      <c r="BD253" s="47">
        <f t="shared" si="33"/>
        <v>11801.699331527119</v>
      </c>
    </row>
    <row r="254" spans="1:56">
      <c r="A254">
        <v>72</v>
      </c>
      <c r="B254" t="s">
        <v>360</v>
      </c>
      <c r="C254" s="2">
        <v>44741.01966435185</v>
      </c>
      <c r="D254">
        <v>368</v>
      </c>
      <c r="E254" t="s">
        <v>76</v>
      </c>
      <c r="F254">
        <v>0</v>
      </c>
      <c r="G254">
        <v>6.0190000000000001</v>
      </c>
      <c r="H254" s="26">
        <v>206738</v>
      </c>
      <c r="I254">
        <v>0.41299999999999998</v>
      </c>
      <c r="J254" t="s">
        <v>77</v>
      </c>
      <c r="K254" t="s">
        <v>77</v>
      </c>
      <c r="L254" t="s">
        <v>77</v>
      </c>
      <c r="M254" t="s">
        <v>77</v>
      </c>
      <c r="O254">
        <v>72</v>
      </c>
      <c r="P254" t="s">
        <v>360</v>
      </c>
      <c r="Q254" s="2">
        <v>44741.01966435185</v>
      </c>
      <c r="R254">
        <v>368</v>
      </c>
      <c r="S254" t="s">
        <v>76</v>
      </c>
      <c r="T254">
        <v>0</v>
      </c>
      <c r="U254">
        <v>5.9710000000000001</v>
      </c>
      <c r="V254" s="26">
        <v>1708</v>
      </c>
      <c r="W254">
        <v>0.56899999999999995</v>
      </c>
      <c r="X254" t="s">
        <v>77</v>
      </c>
      <c r="Y254" t="s">
        <v>77</v>
      </c>
      <c r="Z254" t="s">
        <v>77</v>
      </c>
      <c r="AA254" t="s">
        <v>77</v>
      </c>
      <c r="AC254">
        <v>72</v>
      </c>
      <c r="AD254" t="s">
        <v>360</v>
      </c>
      <c r="AE254" s="2">
        <v>44741.01966435185</v>
      </c>
      <c r="AF254">
        <v>368</v>
      </c>
      <c r="AG254" t="s">
        <v>76</v>
      </c>
      <c r="AH254">
        <v>0</v>
      </c>
      <c r="AI254">
        <v>12.169</v>
      </c>
      <c r="AJ254" s="26">
        <v>21365</v>
      </c>
      <c r="AK254">
        <v>4.45</v>
      </c>
      <c r="AL254" t="s">
        <v>77</v>
      </c>
      <c r="AM254" t="s">
        <v>77</v>
      </c>
      <c r="AN254" t="s">
        <v>77</v>
      </c>
      <c r="AO254" t="s">
        <v>77</v>
      </c>
      <c r="AQ254">
        <v>1</v>
      </c>
      <c r="AS254">
        <v>106</v>
      </c>
      <c r="AT254" s="46">
        <f t="shared" si="26"/>
        <v>479.50849602413217</v>
      </c>
      <c r="AU254" s="47">
        <f t="shared" si="27"/>
        <v>4300.7965584980002</v>
      </c>
      <c r="AW254" s="27">
        <f t="shared" si="28"/>
        <v>614.94937975436721</v>
      </c>
      <c r="AX254" s="28">
        <f t="shared" si="29"/>
        <v>3967.2488033667505</v>
      </c>
      <c r="AZ254" s="33">
        <f t="shared" si="30"/>
        <v>539.17619138214036</v>
      </c>
      <c r="BA254" s="34">
        <f t="shared" si="31"/>
        <v>4073.7079079615</v>
      </c>
      <c r="BC254" s="46">
        <f t="shared" si="32"/>
        <v>479.50849602413217</v>
      </c>
      <c r="BD254" s="47">
        <f t="shared" si="33"/>
        <v>4300.7965584980002</v>
      </c>
    </row>
    <row r="255" spans="1:56">
      <c r="A255">
        <v>73</v>
      </c>
      <c r="B255" t="s">
        <v>361</v>
      </c>
      <c r="C255" s="2">
        <v>44741.040891203702</v>
      </c>
      <c r="D255">
        <v>314</v>
      </c>
      <c r="E255" t="s">
        <v>76</v>
      </c>
      <c r="F255">
        <v>0</v>
      </c>
      <c r="G255">
        <v>6.0149999999999997</v>
      </c>
      <c r="H255" s="26">
        <v>247287</v>
      </c>
      <c r="I255">
        <v>0.495</v>
      </c>
      <c r="J255" t="s">
        <v>77</v>
      </c>
      <c r="K255" t="s">
        <v>77</v>
      </c>
      <c r="L255" t="s">
        <v>77</v>
      </c>
      <c r="M255" t="s">
        <v>77</v>
      </c>
      <c r="O255">
        <v>73</v>
      </c>
      <c r="P255" t="s">
        <v>361</v>
      </c>
      <c r="Q255" s="2">
        <v>44741.040891203702</v>
      </c>
      <c r="R255">
        <v>314</v>
      </c>
      <c r="S255" t="s">
        <v>76</v>
      </c>
      <c r="T255">
        <v>0</v>
      </c>
      <c r="U255">
        <v>5.9649999999999999</v>
      </c>
      <c r="V255" s="26">
        <v>1839</v>
      </c>
      <c r="W255">
        <v>0.60099999999999998</v>
      </c>
      <c r="X255" t="s">
        <v>77</v>
      </c>
      <c r="Y255" t="s">
        <v>77</v>
      </c>
      <c r="Z255" t="s">
        <v>77</v>
      </c>
      <c r="AA255" t="s">
        <v>77</v>
      </c>
      <c r="AC255">
        <v>73</v>
      </c>
      <c r="AD255" t="s">
        <v>361</v>
      </c>
      <c r="AE255" s="2">
        <v>44741.040891203702</v>
      </c>
      <c r="AF255">
        <v>314</v>
      </c>
      <c r="AG255" t="s">
        <v>76</v>
      </c>
      <c r="AH255">
        <v>0</v>
      </c>
      <c r="AI255">
        <v>12.122</v>
      </c>
      <c r="AJ255" s="26">
        <v>56537</v>
      </c>
      <c r="AK255">
        <v>11.798999999999999</v>
      </c>
      <c r="AL255" t="s">
        <v>77</v>
      </c>
      <c r="AM255" t="s">
        <v>77</v>
      </c>
      <c r="AN255" t="s">
        <v>77</v>
      </c>
      <c r="AO255" t="s">
        <v>77</v>
      </c>
      <c r="AQ255">
        <v>1</v>
      </c>
      <c r="AS255">
        <v>107</v>
      </c>
      <c r="AT255" s="46">
        <f t="shared" si="26"/>
        <v>573.23478570588065</v>
      </c>
      <c r="AU255" s="47">
        <f t="shared" si="27"/>
        <v>11500.924945943119</v>
      </c>
      <c r="AW255" s="27">
        <f t="shared" si="28"/>
        <v>727.28733476682214</v>
      </c>
      <c r="AX255" s="28">
        <f t="shared" si="29"/>
        <v>10316.14974019787</v>
      </c>
      <c r="AZ255" s="33">
        <f t="shared" si="30"/>
        <v>643.79700598138788</v>
      </c>
      <c r="BA255" s="34">
        <f t="shared" si="31"/>
        <v>10754.04240968006</v>
      </c>
      <c r="BC255" s="46">
        <f t="shared" si="32"/>
        <v>573.23478570588065</v>
      </c>
      <c r="BD255" s="47">
        <f t="shared" si="33"/>
        <v>11500.924945943119</v>
      </c>
    </row>
    <row r="256" spans="1:56">
      <c r="A256">
        <v>74</v>
      </c>
      <c r="B256" t="s">
        <v>362</v>
      </c>
      <c r="C256" s="2">
        <v>44741.062175925923</v>
      </c>
      <c r="D256">
        <v>204</v>
      </c>
      <c r="E256" t="s">
        <v>76</v>
      </c>
      <c r="F256">
        <v>0</v>
      </c>
      <c r="G256">
        <v>6.0069999999999997</v>
      </c>
      <c r="H256" s="26">
        <v>49642</v>
      </c>
      <c r="I256">
        <v>9.5000000000000001E-2</v>
      </c>
      <c r="J256" t="s">
        <v>77</v>
      </c>
      <c r="K256" t="s">
        <v>77</v>
      </c>
      <c r="L256" t="s">
        <v>77</v>
      </c>
      <c r="M256" t="s">
        <v>77</v>
      </c>
      <c r="O256">
        <v>74</v>
      </c>
      <c r="P256" t="s">
        <v>362</v>
      </c>
      <c r="Q256" s="2">
        <v>44741.062175925923</v>
      </c>
      <c r="R256">
        <v>204</v>
      </c>
      <c r="S256" t="s">
        <v>76</v>
      </c>
      <c r="T256">
        <v>0</v>
      </c>
      <c r="U256">
        <v>6.0190000000000001</v>
      </c>
      <c r="V256" s="26">
        <v>407</v>
      </c>
      <c r="W256">
        <v>0.25</v>
      </c>
      <c r="X256" t="s">
        <v>77</v>
      </c>
      <c r="Y256" t="s">
        <v>77</v>
      </c>
      <c r="Z256" t="s">
        <v>77</v>
      </c>
      <c r="AA256" t="s">
        <v>77</v>
      </c>
      <c r="AC256">
        <v>74</v>
      </c>
      <c r="AD256" t="s">
        <v>362</v>
      </c>
      <c r="AE256" s="2">
        <v>44741.062175925923</v>
      </c>
      <c r="AF256">
        <v>204</v>
      </c>
      <c r="AG256" t="s">
        <v>76</v>
      </c>
      <c r="AH256">
        <v>0</v>
      </c>
      <c r="AI256" t="s">
        <v>77</v>
      </c>
      <c r="AJ256" s="26" t="s">
        <v>77</v>
      </c>
      <c r="AK256" t="s">
        <v>77</v>
      </c>
      <c r="AL256" t="s">
        <v>77</v>
      </c>
      <c r="AM256" t="s">
        <v>77</v>
      </c>
      <c r="AN256" t="s">
        <v>77</v>
      </c>
      <c r="AO256" t="s">
        <v>77</v>
      </c>
      <c r="AQ256">
        <v>1</v>
      </c>
      <c r="AS256">
        <v>108</v>
      </c>
      <c r="AT256" s="46">
        <f t="shared" si="26"/>
        <v>113.89093900967143</v>
      </c>
      <c r="AU256" s="47" t="e">
        <f t="shared" si="27"/>
        <v>#VALUE!</v>
      </c>
      <c r="AW256" s="27">
        <f t="shared" si="28"/>
        <v>154.38433735254321</v>
      </c>
      <c r="AX256" s="28" t="e">
        <f t="shared" si="29"/>
        <v>#VALUE!</v>
      </c>
      <c r="AZ256" s="33">
        <f t="shared" si="30"/>
        <v>130.09763272497239</v>
      </c>
      <c r="BA256" s="34" t="e">
        <f t="shared" si="31"/>
        <v>#VALUE!</v>
      </c>
      <c r="BC256" s="46">
        <f t="shared" si="32"/>
        <v>113.89093900967143</v>
      </c>
      <c r="BD256" s="47" t="e">
        <f t="shared" si="33"/>
        <v>#VALUE!</v>
      </c>
    </row>
    <row r="257" spans="1:59">
      <c r="A257">
        <v>75</v>
      </c>
      <c r="B257" t="s">
        <v>363</v>
      </c>
      <c r="C257" s="2">
        <v>44741.083391203705</v>
      </c>
      <c r="D257">
        <v>405</v>
      </c>
      <c r="E257" t="s">
        <v>76</v>
      </c>
      <c r="F257">
        <v>0</v>
      </c>
      <c r="G257">
        <v>6.0060000000000002</v>
      </c>
      <c r="H257" s="26">
        <v>70321</v>
      </c>
      <c r="I257">
        <v>0.13700000000000001</v>
      </c>
      <c r="J257" t="s">
        <v>77</v>
      </c>
      <c r="K257" t="s">
        <v>77</v>
      </c>
      <c r="L257" t="s">
        <v>77</v>
      </c>
      <c r="M257" t="s">
        <v>77</v>
      </c>
      <c r="O257">
        <v>75</v>
      </c>
      <c r="P257" t="s">
        <v>363</v>
      </c>
      <c r="Q257" s="2">
        <v>44741.083391203705</v>
      </c>
      <c r="R257">
        <v>405</v>
      </c>
      <c r="S257" t="s">
        <v>76</v>
      </c>
      <c r="T257">
        <v>0</v>
      </c>
      <c r="U257">
        <v>5.9429999999999996</v>
      </c>
      <c r="V257">
        <v>587</v>
      </c>
      <c r="W257">
        <v>0.29399999999999998</v>
      </c>
      <c r="X257" t="s">
        <v>77</v>
      </c>
      <c r="Y257" t="s">
        <v>77</v>
      </c>
      <c r="Z257" t="s">
        <v>77</v>
      </c>
      <c r="AA257" t="s">
        <v>77</v>
      </c>
      <c r="AC257">
        <v>75</v>
      </c>
      <c r="AD257" t="s">
        <v>363</v>
      </c>
      <c r="AE257" s="2">
        <v>44741.083391203705</v>
      </c>
      <c r="AF257">
        <v>405</v>
      </c>
      <c r="AG257" t="s">
        <v>76</v>
      </c>
      <c r="AH257">
        <v>0</v>
      </c>
      <c r="AI257" t="s">
        <v>77</v>
      </c>
      <c r="AJ257" s="26" t="s">
        <v>77</v>
      </c>
      <c r="AK257" t="s">
        <v>77</v>
      </c>
      <c r="AL257" t="s">
        <v>77</v>
      </c>
      <c r="AM257" t="s">
        <v>77</v>
      </c>
      <c r="AN257" t="s">
        <v>77</v>
      </c>
      <c r="AO257" t="s">
        <v>77</v>
      </c>
      <c r="AQ257">
        <v>1</v>
      </c>
      <c r="AS257">
        <v>109</v>
      </c>
      <c r="AT257" s="46">
        <f t="shared" si="26"/>
        <v>162.24543423347782</v>
      </c>
      <c r="AU257" s="47" t="e">
        <f t="shared" si="27"/>
        <v>#VALUE!</v>
      </c>
      <c r="AW257" s="27">
        <f t="shared" si="28"/>
        <v>217.31231686993581</v>
      </c>
      <c r="AX257" s="28" t="e">
        <f t="shared" si="29"/>
        <v>#VALUE!</v>
      </c>
      <c r="AZ257" s="33">
        <f t="shared" si="30"/>
        <v>184.2868792963431</v>
      </c>
      <c r="BA257" s="34" t="e">
        <f t="shared" si="31"/>
        <v>#VALUE!</v>
      </c>
      <c r="BC257" s="46">
        <f t="shared" si="32"/>
        <v>162.24543423347782</v>
      </c>
      <c r="BD257" s="47" t="e">
        <f t="shared" si="33"/>
        <v>#VALUE!</v>
      </c>
    </row>
    <row r="258" spans="1:59">
      <c r="A258">
        <v>76</v>
      </c>
      <c r="B258" t="s">
        <v>364</v>
      </c>
      <c r="C258" s="2">
        <v>44741.104594907411</v>
      </c>
      <c r="D258">
        <v>183</v>
      </c>
      <c r="E258" t="s">
        <v>76</v>
      </c>
      <c r="F258">
        <v>0</v>
      </c>
      <c r="G258">
        <v>6.02</v>
      </c>
      <c r="H258" s="26">
        <v>17733</v>
      </c>
      <c r="I258">
        <v>3.1E-2</v>
      </c>
      <c r="J258" t="s">
        <v>77</v>
      </c>
      <c r="K258" t="s">
        <v>77</v>
      </c>
      <c r="L258" t="s">
        <v>77</v>
      </c>
      <c r="M258" t="s">
        <v>77</v>
      </c>
      <c r="O258">
        <v>76</v>
      </c>
      <c r="P258" t="s">
        <v>364</v>
      </c>
      <c r="Q258" s="2">
        <v>44741.104594907411</v>
      </c>
      <c r="R258">
        <v>183</v>
      </c>
      <c r="S258" t="s">
        <v>76</v>
      </c>
      <c r="T258">
        <v>0</v>
      </c>
      <c r="U258" t="s">
        <v>77</v>
      </c>
      <c r="V258" t="s">
        <v>77</v>
      </c>
      <c r="W258" t="s">
        <v>77</v>
      </c>
      <c r="X258" t="s">
        <v>77</v>
      </c>
      <c r="Y258" t="s">
        <v>77</v>
      </c>
      <c r="Z258" t="s">
        <v>77</v>
      </c>
      <c r="AA258" t="s">
        <v>77</v>
      </c>
      <c r="AC258">
        <v>76</v>
      </c>
      <c r="AD258" t="s">
        <v>364</v>
      </c>
      <c r="AE258" s="2">
        <v>44741.104594907411</v>
      </c>
      <c r="AF258">
        <v>183</v>
      </c>
      <c r="AG258" t="s">
        <v>76</v>
      </c>
      <c r="AH258">
        <v>0</v>
      </c>
      <c r="AI258">
        <v>12.182</v>
      </c>
      <c r="AJ258" s="26">
        <v>7233</v>
      </c>
      <c r="AK258">
        <v>1.46</v>
      </c>
      <c r="AL258" t="s">
        <v>77</v>
      </c>
      <c r="AM258" t="s">
        <v>77</v>
      </c>
      <c r="AN258" t="s">
        <v>77</v>
      </c>
      <c r="AO258" t="s">
        <v>77</v>
      </c>
      <c r="AQ258">
        <v>1</v>
      </c>
      <c r="AS258">
        <v>110</v>
      </c>
      <c r="AT258" s="46">
        <f t="shared" si="26"/>
        <v>39.141757448863935</v>
      </c>
      <c r="AU258" s="47">
        <f t="shared" si="27"/>
        <v>1390.0259883047199</v>
      </c>
      <c r="AW258" s="27">
        <f t="shared" si="28"/>
        <v>55.912891328318203</v>
      </c>
      <c r="AX258" s="28">
        <f t="shared" si="29"/>
        <v>1372.54430653947</v>
      </c>
      <c r="AZ258" s="33">
        <f t="shared" si="30"/>
        <v>46.277336871959903</v>
      </c>
      <c r="BA258" s="34">
        <f t="shared" si="31"/>
        <v>1378.2409371408603</v>
      </c>
      <c r="BC258" s="46">
        <f t="shared" si="32"/>
        <v>39.141757448863935</v>
      </c>
      <c r="BD258" s="47">
        <f t="shared" si="33"/>
        <v>1390.0259883047199</v>
      </c>
    </row>
    <row r="259" spans="1:59">
      <c r="A259">
        <v>77</v>
      </c>
      <c r="B259" t="s">
        <v>365</v>
      </c>
      <c r="C259" s="2">
        <v>44741.125810185185</v>
      </c>
      <c r="D259">
        <v>205</v>
      </c>
      <c r="E259" t="s">
        <v>76</v>
      </c>
      <c r="F259">
        <v>0</v>
      </c>
      <c r="G259">
        <v>6.0209999999999999</v>
      </c>
      <c r="H259" s="26">
        <v>16588</v>
      </c>
      <c r="I259">
        <v>2.9000000000000001E-2</v>
      </c>
      <c r="J259" t="s">
        <v>77</v>
      </c>
      <c r="K259" t="s">
        <v>77</v>
      </c>
      <c r="L259" t="s">
        <v>77</v>
      </c>
      <c r="M259" t="s">
        <v>77</v>
      </c>
      <c r="O259">
        <v>77</v>
      </c>
      <c r="P259" t="s">
        <v>365</v>
      </c>
      <c r="Q259" s="2">
        <v>44741.125810185185</v>
      </c>
      <c r="R259">
        <v>205</v>
      </c>
      <c r="S259" t="s">
        <v>76</v>
      </c>
      <c r="T259">
        <v>0</v>
      </c>
      <c r="U259" t="s">
        <v>77</v>
      </c>
      <c r="V259" t="s">
        <v>77</v>
      </c>
      <c r="W259" t="s">
        <v>77</v>
      </c>
      <c r="X259" t="s">
        <v>77</v>
      </c>
      <c r="Y259" t="s">
        <v>77</v>
      </c>
      <c r="Z259" t="s">
        <v>77</v>
      </c>
      <c r="AA259" t="s">
        <v>77</v>
      </c>
      <c r="AC259">
        <v>77</v>
      </c>
      <c r="AD259" t="s">
        <v>365</v>
      </c>
      <c r="AE259" s="2">
        <v>44741.125810185185</v>
      </c>
      <c r="AF259">
        <v>205</v>
      </c>
      <c r="AG259" t="s">
        <v>76</v>
      </c>
      <c r="AH259">
        <v>0</v>
      </c>
      <c r="AI259">
        <v>12.179</v>
      </c>
      <c r="AJ259" s="26">
        <v>6542</v>
      </c>
      <c r="AK259">
        <v>1.3129999999999999</v>
      </c>
      <c r="AL259" t="s">
        <v>77</v>
      </c>
      <c r="AM259" t="s">
        <v>77</v>
      </c>
      <c r="AN259" t="s">
        <v>77</v>
      </c>
      <c r="AO259" t="s">
        <v>77</v>
      </c>
      <c r="AQ259">
        <v>1</v>
      </c>
      <c r="AS259">
        <v>111</v>
      </c>
      <c r="AT259" s="46">
        <f t="shared" si="26"/>
        <v>36.456462473138238</v>
      </c>
      <c r="AU259" s="47">
        <f t="shared" si="27"/>
        <v>1247.4392010627198</v>
      </c>
      <c r="AW259" s="27">
        <f t="shared" si="28"/>
        <v>52.3485209845472</v>
      </c>
      <c r="AX259" s="28">
        <f t="shared" si="29"/>
        <v>1245.0303843537199</v>
      </c>
      <c r="AZ259" s="33">
        <f t="shared" si="30"/>
        <v>43.265012945150403</v>
      </c>
      <c r="BA259" s="34">
        <f t="shared" si="31"/>
        <v>1246.2765083573602</v>
      </c>
      <c r="BC259" s="46">
        <f t="shared" si="32"/>
        <v>36.456462473138238</v>
      </c>
      <c r="BD259" s="47">
        <f t="shared" si="33"/>
        <v>1247.4392010627198</v>
      </c>
    </row>
    <row r="260" spans="1:59">
      <c r="A260">
        <v>52</v>
      </c>
      <c r="B260" t="s">
        <v>366</v>
      </c>
      <c r="C260" s="2">
        <v>44734.646099537036</v>
      </c>
      <c r="D260">
        <v>339</v>
      </c>
      <c r="E260" t="s">
        <v>76</v>
      </c>
      <c r="F260">
        <v>0</v>
      </c>
      <c r="G260">
        <v>6.0140000000000002</v>
      </c>
      <c r="H260" s="26">
        <v>314284</v>
      </c>
      <c r="I260">
        <v>0.63</v>
      </c>
      <c r="J260" t="s">
        <v>77</v>
      </c>
      <c r="K260" t="s">
        <v>77</v>
      </c>
      <c r="L260" t="s">
        <v>77</v>
      </c>
      <c r="M260" t="s">
        <v>77</v>
      </c>
      <c r="O260">
        <v>52</v>
      </c>
      <c r="P260" t="s">
        <v>366</v>
      </c>
      <c r="Q260" s="2">
        <v>44734.646099537036</v>
      </c>
      <c r="R260">
        <v>339</v>
      </c>
      <c r="S260" t="s">
        <v>76</v>
      </c>
      <c r="T260">
        <v>0</v>
      </c>
      <c r="U260">
        <v>5.968</v>
      </c>
      <c r="V260" s="26">
        <v>2741</v>
      </c>
      <c r="W260">
        <v>0.82299999999999995</v>
      </c>
      <c r="X260" t="s">
        <v>77</v>
      </c>
      <c r="Y260" t="s">
        <v>77</v>
      </c>
      <c r="Z260" t="s">
        <v>77</v>
      </c>
      <c r="AA260" t="s">
        <v>77</v>
      </c>
      <c r="AC260">
        <v>52</v>
      </c>
      <c r="AD260" t="s">
        <v>366</v>
      </c>
      <c r="AE260" s="2">
        <v>44734.646099537036</v>
      </c>
      <c r="AF260">
        <v>339</v>
      </c>
      <c r="AG260" t="s">
        <v>76</v>
      </c>
      <c r="AH260">
        <v>0</v>
      </c>
      <c r="AI260">
        <v>12.167999999999999</v>
      </c>
      <c r="AJ260" s="26">
        <v>22186</v>
      </c>
      <c r="AK260">
        <v>4.6230000000000002</v>
      </c>
      <c r="AL260" t="s">
        <v>77</v>
      </c>
      <c r="AM260" t="s">
        <v>77</v>
      </c>
      <c r="AN260" t="s">
        <v>77</v>
      </c>
      <c r="AO260" t="s">
        <v>77</v>
      </c>
      <c r="AQ260">
        <v>1</v>
      </c>
      <c r="AS260">
        <v>86</v>
      </c>
      <c r="AT260" s="46">
        <f t="shared" si="26"/>
        <v>727.51353919388566</v>
      </c>
      <c r="AU260" s="47">
        <f t="shared" si="27"/>
        <v>4469.5847814300805</v>
      </c>
      <c r="AW260" s="27">
        <f t="shared" si="28"/>
        <v>907.01655206617284</v>
      </c>
      <c r="AX260" s="28">
        <f t="shared" si="29"/>
        <v>4117.2178387290805</v>
      </c>
      <c r="AZ260" s="33">
        <f t="shared" si="30"/>
        <v>815.78541109188961</v>
      </c>
      <c r="BA260" s="34">
        <f t="shared" si="31"/>
        <v>4230.1017256290397</v>
      </c>
      <c r="BC260" s="46">
        <f t="shared" si="32"/>
        <v>727.51353919388566</v>
      </c>
      <c r="BD260" s="47">
        <f t="shared" si="33"/>
        <v>4469.5847814300805</v>
      </c>
      <c r="BF260" s="48">
        <f t="shared" ref="BF260:BF316" si="36">IF(H260&lt;100000,((0.0000000152*H260^2)+(0.0014347*H260)+(-4.08313)),((0.00000295*V260^2)+(0.083061*V260)+(133)))</f>
        <v>382.83378994999998</v>
      </c>
      <c r="BG260" s="49">
        <f t="shared" ref="BG260:BG316" si="37">(-0.00000172*AJ260^2)+(0.108838*AJ260)+(-21.89)</f>
        <v>1546.1738828800001</v>
      </c>
    </row>
    <row r="261" spans="1:59">
      <c r="A261">
        <v>53</v>
      </c>
      <c r="B261" t="s">
        <v>367</v>
      </c>
      <c r="C261" s="2">
        <v>44734.667361111111</v>
      </c>
      <c r="D261">
        <v>351</v>
      </c>
      <c r="E261" t="s">
        <v>76</v>
      </c>
      <c r="F261">
        <v>0</v>
      </c>
      <c r="G261">
        <v>6.0190000000000001</v>
      </c>
      <c r="H261" s="26">
        <v>18528</v>
      </c>
      <c r="I261">
        <v>3.3000000000000002E-2</v>
      </c>
      <c r="J261" t="s">
        <v>77</v>
      </c>
      <c r="K261" t="s">
        <v>77</v>
      </c>
      <c r="L261" t="s">
        <v>77</v>
      </c>
      <c r="M261" t="s">
        <v>77</v>
      </c>
      <c r="O261">
        <v>53</v>
      </c>
      <c r="P261" t="s">
        <v>367</v>
      </c>
      <c r="Q261" s="2">
        <v>44734.667361111111</v>
      </c>
      <c r="R261">
        <v>351</v>
      </c>
      <c r="S261" t="s">
        <v>76</v>
      </c>
      <c r="T261">
        <v>0</v>
      </c>
      <c r="U261" t="s">
        <v>77</v>
      </c>
      <c r="V261" t="s">
        <v>77</v>
      </c>
      <c r="W261" t="s">
        <v>77</v>
      </c>
      <c r="X261" t="s">
        <v>77</v>
      </c>
      <c r="Y261" t="s">
        <v>77</v>
      </c>
      <c r="Z261" t="s">
        <v>77</v>
      </c>
      <c r="AA261" t="s">
        <v>77</v>
      </c>
      <c r="AC261">
        <v>53</v>
      </c>
      <c r="AD261" t="s">
        <v>367</v>
      </c>
      <c r="AE261" s="2">
        <v>44734.667361111111</v>
      </c>
      <c r="AF261">
        <v>351</v>
      </c>
      <c r="AG261" t="s">
        <v>76</v>
      </c>
      <c r="AH261">
        <v>0</v>
      </c>
      <c r="AI261" t="s">
        <v>77</v>
      </c>
      <c r="AJ261" s="26" t="s">
        <v>77</v>
      </c>
      <c r="AK261" t="s">
        <v>77</v>
      </c>
      <c r="AL261" t="s">
        <v>77</v>
      </c>
      <c r="AM261" t="s">
        <v>77</v>
      </c>
      <c r="AN261" t="s">
        <v>77</v>
      </c>
      <c r="AO261" t="s">
        <v>77</v>
      </c>
      <c r="AQ261">
        <v>1</v>
      </c>
      <c r="AS261">
        <v>87</v>
      </c>
      <c r="AT261" s="46">
        <f t="shared" ref="AT261:AT324" si="38">IF(H261&lt;10000,((0.0000001453*H261^2)+(0.0008349*H261)+(-1.805)),(IF(H261&lt;700000,((-0.00000000008054*H261^2)+(0.002348*H261)+(-2.47)), ((-0.00000001938*V261^2)+(0.2471*V261)+(226.8)))))</f>
        <v>41.006095682416635</v>
      </c>
      <c r="AU261" s="47" t="e">
        <f t="shared" ref="AU261:AU324" si="39">(-0.00000002552*AJ261^2)+(0.2067*AJ261)+(-103.7)</f>
        <v>#VALUE!</v>
      </c>
      <c r="AW261" s="27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28" t="e">
        <f t="shared" ref="AX261:AX320" si="41">((-0.00000006277*AJ261^2)+(0.1854*AJ261)+(34.83))</f>
        <v>#VALUE!</v>
      </c>
      <c r="AZ261" s="33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34" t="e">
        <f t="shared" ref="BA261:BA320" si="43">(-0.00000001626*AJ261^2)+(0.1912*AJ261)+(-3.858)</f>
        <v>#VALUE!</v>
      </c>
      <c r="BC261" s="46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47" t="e">
        <f t="shared" ref="BD261:BD320" si="45">(-0.00000002552*AJ261^2)+(0.2067*AJ261)+(-103.7)</f>
        <v>#VALUE!</v>
      </c>
      <c r="BF261" s="48">
        <f t="shared" si="36"/>
        <v>27.716950716799996</v>
      </c>
      <c r="BG261" s="49" t="e">
        <f t="shared" si="37"/>
        <v>#VALUE!</v>
      </c>
    </row>
    <row r="262" spans="1:59">
      <c r="A262">
        <v>54</v>
      </c>
      <c r="B262" t="s">
        <v>368</v>
      </c>
      <c r="C262" s="2">
        <v>44734.688634259262</v>
      </c>
      <c r="D262">
        <v>130</v>
      </c>
      <c r="E262" t="s">
        <v>76</v>
      </c>
      <c r="F262">
        <v>0</v>
      </c>
      <c r="G262">
        <v>5.9589999999999996</v>
      </c>
      <c r="H262" s="26">
        <v>20571909</v>
      </c>
      <c r="I262">
        <v>42.942999999999998</v>
      </c>
      <c r="J262" t="s">
        <v>77</v>
      </c>
      <c r="K262" t="s">
        <v>77</v>
      </c>
      <c r="L262" t="s">
        <v>77</v>
      </c>
      <c r="M262" t="s">
        <v>77</v>
      </c>
      <c r="O262">
        <v>54</v>
      </c>
      <c r="P262" t="s">
        <v>368</v>
      </c>
      <c r="Q262" s="2">
        <v>44734.688634259262</v>
      </c>
      <c r="R262">
        <v>130</v>
      </c>
      <c r="S262" t="s">
        <v>76</v>
      </c>
      <c r="T262">
        <v>0</v>
      </c>
      <c r="U262">
        <v>5.9139999999999997</v>
      </c>
      <c r="V262" s="26">
        <v>162555</v>
      </c>
      <c r="W262">
        <v>39.405999999999999</v>
      </c>
      <c r="X262" t="s">
        <v>77</v>
      </c>
      <c r="Y262" t="s">
        <v>77</v>
      </c>
      <c r="Z262" t="s">
        <v>77</v>
      </c>
      <c r="AA262" t="s">
        <v>77</v>
      </c>
      <c r="AC262">
        <v>54</v>
      </c>
      <c r="AD262" t="s">
        <v>368</v>
      </c>
      <c r="AE262" s="2">
        <v>44734.688634259262</v>
      </c>
      <c r="AF262">
        <v>130</v>
      </c>
      <c r="AG262" t="s">
        <v>76</v>
      </c>
      <c r="AH262">
        <v>0</v>
      </c>
      <c r="AI262">
        <v>12.071</v>
      </c>
      <c r="AJ262" s="26">
        <v>102418</v>
      </c>
      <c r="AK262">
        <v>21.196000000000002</v>
      </c>
      <c r="AL262" t="s">
        <v>77</v>
      </c>
      <c r="AM262" t="s">
        <v>77</v>
      </c>
      <c r="AN262" t="s">
        <v>77</v>
      </c>
      <c r="AO262" t="s">
        <v>77</v>
      </c>
      <c r="AQ262">
        <v>1</v>
      </c>
      <c r="AS262">
        <v>88</v>
      </c>
      <c r="AT262" s="46">
        <f t="shared" si="38"/>
        <v>39882.040898875501</v>
      </c>
      <c r="AU262" s="47">
        <f t="shared" si="39"/>
        <v>20798.409919603517</v>
      </c>
      <c r="AW262" s="27">
        <f t="shared" si="40"/>
        <v>31515.497760562128</v>
      </c>
      <c r="AX262" s="28">
        <f t="shared" si="41"/>
        <v>18364.704629134521</v>
      </c>
      <c r="AZ262" s="33">
        <f t="shared" si="42"/>
        <v>41434.869750538252</v>
      </c>
      <c r="BA262" s="34">
        <f t="shared" si="43"/>
        <v>19407.905196267759</v>
      </c>
      <c r="BC262" s="46">
        <f t="shared" si="44"/>
        <v>39882.040898875501</v>
      </c>
      <c r="BD262" s="47">
        <f t="shared" si="45"/>
        <v>20798.409919603517</v>
      </c>
      <c r="BF262" s="48">
        <f t="shared" si="36"/>
        <v>91586.158528750006</v>
      </c>
      <c r="BG262" s="49">
        <f t="shared" si="37"/>
        <v>-6916.7680812800018</v>
      </c>
    </row>
    <row r="263" spans="1:59">
      <c r="A263">
        <v>55</v>
      </c>
      <c r="B263" t="s">
        <v>369</v>
      </c>
      <c r="C263" s="2">
        <v>44734.709918981483</v>
      </c>
      <c r="D263">
        <v>328</v>
      </c>
      <c r="E263" t="s">
        <v>76</v>
      </c>
      <c r="F263">
        <v>0</v>
      </c>
      <c r="G263">
        <v>6.008</v>
      </c>
      <c r="H263" s="26">
        <v>1514672</v>
      </c>
      <c r="I263">
        <v>3.0609999999999999</v>
      </c>
      <c r="J263" t="s">
        <v>77</v>
      </c>
      <c r="K263" t="s">
        <v>77</v>
      </c>
      <c r="L263" t="s">
        <v>77</v>
      </c>
      <c r="M263" t="s">
        <v>77</v>
      </c>
      <c r="O263">
        <v>55</v>
      </c>
      <c r="P263" t="s">
        <v>369</v>
      </c>
      <c r="Q263" s="2">
        <v>44734.709918981483</v>
      </c>
      <c r="R263">
        <v>328</v>
      </c>
      <c r="S263" t="s">
        <v>76</v>
      </c>
      <c r="T263">
        <v>0</v>
      </c>
      <c r="U263">
        <v>5.9610000000000003</v>
      </c>
      <c r="V263" s="26">
        <v>13301</v>
      </c>
      <c r="W263">
        <v>3.4119999999999999</v>
      </c>
      <c r="X263" t="s">
        <v>77</v>
      </c>
      <c r="Y263" t="s">
        <v>77</v>
      </c>
      <c r="Z263" t="s">
        <v>77</v>
      </c>
      <c r="AA263" t="s">
        <v>77</v>
      </c>
      <c r="AC263">
        <v>55</v>
      </c>
      <c r="AD263" t="s">
        <v>369</v>
      </c>
      <c r="AE263" s="2">
        <v>44734.709918981483</v>
      </c>
      <c r="AF263">
        <v>328</v>
      </c>
      <c r="AG263" t="s">
        <v>76</v>
      </c>
      <c r="AH263">
        <v>0</v>
      </c>
      <c r="AI263">
        <v>12.074999999999999</v>
      </c>
      <c r="AJ263" s="26">
        <v>103025</v>
      </c>
      <c r="AK263">
        <v>21.318000000000001</v>
      </c>
      <c r="AL263" t="s">
        <v>77</v>
      </c>
      <c r="AM263" t="s">
        <v>77</v>
      </c>
      <c r="AN263" t="s">
        <v>77</v>
      </c>
      <c r="AO263" t="s">
        <v>77</v>
      </c>
      <c r="AQ263">
        <v>1</v>
      </c>
      <c r="AS263">
        <v>89</v>
      </c>
      <c r="AT263" s="46">
        <f t="shared" si="38"/>
        <v>3510.0484562726201</v>
      </c>
      <c r="AU263" s="47">
        <f t="shared" si="39"/>
        <v>20920.694376049996</v>
      </c>
      <c r="AW263" s="27">
        <f t="shared" si="40"/>
        <v>3085.9410710342854</v>
      </c>
      <c r="AX263" s="28">
        <f t="shared" si="41"/>
        <v>18469.414765268753</v>
      </c>
      <c r="AZ263" s="33">
        <f t="shared" si="42"/>
        <v>3692.9256838179299</v>
      </c>
      <c r="BA263" s="34">
        <f t="shared" si="43"/>
        <v>19521.935910837499</v>
      </c>
      <c r="BC263" s="46">
        <f t="shared" si="44"/>
        <v>3510.0484562726201</v>
      </c>
      <c r="BD263" s="47">
        <f t="shared" si="45"/>
        <v>20920.694376049996</v>
      </c>
      <c r="BF263" s="48">
        <f t="shared" si="36"/>
        <v>1759.69833395</v>
      </c>
      <c r="BG263" s="49">
        <f t="shared" si="37"/>
        <v>-7065.1941249999991</v>
      </c>
    </row>
    <row r="264" spans="1:59">
      <c r="A264">
        <v>56</v>
      </c>
      <c r="B264" t="s">
        <v>370</v>
      </c>
      <c r="C264" s="2">
        <v>44734.731192129628</v>
      </c>
      <c r="D264">
        <v>266</v>
      </c>
      <c r="E264" t="s">
        <v>76</v>
      </c>
      <c r="F264">
        <v>0</v>
      </c>
      <c r="G264">
        <v>6.03</v>
      </c>
      <c r="H264" s="26">
        <v>3313</v>
      </c>
      <c r="I264">
        <v>2E-3</v>
      </c>
      <c r="J264" t="s">
        <v>77</v>
      </c>
      <c r="K264" t="s">
        <v>77</v>
      </c>
      <c r="L264" t="s">
        <v>77</v>
      </c>
      <c r="M264" t="s">
        <v>77</v>
      </c>
      <c r="O264">
        <v>56</v>
      </c>
      <c r="P264" t="s">
        <v>370</v>
      </c>
      <c r="Q264" s="2">
        <v>44734.731192129628</v>
      </c>
      <c r="R264">
        <v>266</v>
      </c>
      <c r="S264" t="s">
        <v>76</v>
      </c>
      <c r="T264">
        <v>0</v>
      </c>
      <c r="U264" t="s">
        <v>77</v>
      </c>
      <c r="V264" t="s">
        <v>77</v>
      </c>
      <c r="W264" t="s">
        <v>77</v>
      </c>
      <c r="X264" t="s">
        <v>77</v>
      </c>
      <c r="Y264" t="s">
        <v>77</v>
      </c>
      <c r="Z264" t="s">
        <v>77</v>
      </c>
      <c r="AA264" t="s">
        <v>77</v>
      </c>
      <c r="AC264">
        <v>56</v>
      </c>
      <c r="AD264" t="s">
        <v>370</v>
      </c>
      <c r="AE264" s="2">
        <v>44734.731192129628</v>
      </c>
      <c r="AF264">
        <v>266</v>
      </c>
      <c r="AG264" t="s">
        <v>76</v>
      </c>
      <c r="AH264">
        <v>0</v>
      </c>
      <c r="AI264">
        <v>12.125999999999999</v>
      </c>
      <c r="AJ264" s="26">
        <v>52245</v>
      </c>
      <c r="AK264">
        <v>10.909000000000001</v>
      </c>
      <c r="AL264" t="s">
        <v>77</v>
      </c>
      <c r="AM264" t="s">
        <v>77</v>
      </c>
      <c r="AN264" t="s">
        <v>77</v>
      </c>
      <c r="AO264" t="s">
        <v>77</v>
      </c>
      <c r="AQ264">
        <v>1</v>
      </c>
      <c r="AS264">
        <v>90</v>
      </c>
      <c r="AT264" s="46">
        <f t="shared" si="38"/>
        <v>2.5558319957000002</v>
      </c>
      <c r="AU264" s="47">
        <f t="shared" si="39"/>
        <v>10625.683638561999</v>
      </c>
      <c r="AW264" s="27">
        <f t="shared" si="40"/>
        <v>4.8239043412499996</v>
      </c>
      <c r="AX264" s="28">
        <f t="shared" si="41"/>
        <v>9549.7197726307495</v>
      </c>
      <c r="AZ264" s="33">
        <f t="shared" si="42"/>
        <v>5.3145415964500007</v>
      </c>
      <c r="BA264" s="34">
        <f t="shared" si="43"/>
        <v>9941.0036791934999</v>
      </c>
      <c r="BC264" s="46">
        <f t="shared" si="44"/>
        <v>2.5558319957000002</v>
      </c>
      <c r="BD264" s="47">
        <f t="shared" si="45"/>
        <v>10625.683638561999</v>
      </c>
      <c r="BF264" s="48">
        <f t="shared" si="36"/>
        <v>0.83686582879999971</v>
      </c>
      <c r="BG264" s="49">
        <f t="shared" si="37"/>
        <v>969.54246700000056</v>
      </c>
    </row>
    <row r="265" spans="1:59">
      <c r="A265">
        <v>57</v>
      </c>
      <c r="B265" t="s">
        <v>371</v>
      </c>
      <c r="C265" s="2">
        <v>44734.752465277779</v>
      </c>
      <c r="D265">
        <v>319</v>
      </c>
      <c r="E265" t="s">
        <v>76</v>
      </c>
      <c r="F265">
        <v>0</v>
      </c>
      <c r="G265">
        <v>6.0389999999999997</v>
      </c>
      <c r="H265" s="26">
        <v>2930</v>
      </c>
      <c r="I265">
        <v>1E-3</v>
      </c>
      <c r="J265" t="s">
        <v>77</v>
      </c>
      <c r="K265" t="s">
        <v>77</v>
      </c>
      <c r="L265" t="s">
        <v>77</v>
      </c>
      <c r="M265" t="s">
        <v>77</v>
      </c>
      <c r="O265">
        <v>57</v>
      </c>
      <c r="P265" t="s">
        <v>371</v>
      </c>
      <c r="Q265" s="2">
        <v>44734.752465277779</v>
      </c>
      <c r="R265">
        <v>319</v>
      </c>
      <c r="S265" t="s">
        <v>76</v>
      </c>
      <c r="T265">
        <v>0</v>
      </c>
      <c r="U265" t="s">
        <v>77</v>
      </c>
      <c r="V265" s="26" t="s">
        <v>77</v>
      </c>
      <c r="W265" t="s">
        <v>77</v>
      </c>
      <c r="X265" t="s">
        <v>77</v>
      </c>
      <c r="Y265" t="s">
        <v>77</v>
      </c>
      <c r="Z265" t="s">
        <v>77</v>
      </c>
      <c r="AA265" t="s">
        <v>77</v>
      </c>
      <c r="AC265">
        <v>57</v>
      </c>
      <c r="AD265" t="s">
        <v>371</v>
      </c>
      <c r="AE265" s="2">
        <v>44734.752465277779</v>
      </c>
      <c r="AF265">
        <v>319</v>
      </c>
      <c r="AG265" t="s">
        <v>76</v>
      </c>
      <c r="AH265">
        <v>0</v>
      </c>
      <c r="AI265">
        <v>12.185</v>
      </c>
      <c r="AJ265" s="26">
        <v>3520</v>
      </c>
      <c r="AK265">
        <v>0.67100000000000004</v>
      </c>
      <c r="AL265" t="s">
        <v>77</v>
      </c>
      <c r="AM265" t="s">
        <v>77</v>
      </c>
      <c r="AN265" t="s">
        <v>77</v>
      </c>
      <c r="AO265" t="s">
        <v>77</v>
      </c>
      <c r="AQ265">
        <v>1</v>
      </c>
      <c r="AS265">
        <v>91</v>
      </c>
      <c r="AT265" s="46">
        <f t="shared" si="38"/>
        <v>1.88864297</v>
      </c>
      <c r="AU265" s="47">
        <f t="shared" si="39"/>
        <v>623.5677969919999</v>
      </c>
      <c r="AW265" s="27">
        <f t="shared" si="40"/>
        <v>3.7370791249999993</v>
      </c>
      <c r="AX265" s="28">
        <f t="shared" si="41"/>
        <v>686.66025459200011</v>
      </c>
      <c r="AZ265" s="33">
        <f t="shared" si="42"/>
        <v>3.9888950449999996</v>
      </c>
      <c r="BA265" s="34">
        <f t="shared" si="43"/>
        <v>668.96453209600008</v>
      </c>
      <c r="BC265" s="46">
        <f t="shared" si="44"/>
        <v>1.88864297</v>
      </c>
      <c r="BD265" s="47">
        <f t="shared" si="45"/>
        <v>623.5677969919999</v>
      </c>
      <c r="BF265" s="48">
        <f t="shared" si="36"/>
        <v>0.25103147999999997</v>
      </c>
      <c r="BG265" s="49">
        <f t="shared" si="37"/>
        <v>339.90827200000001</v>
      </c>
    </row>
    <row r="266" spans="1:59">
      <c r="A266">
        <v>58</v>
      </c>
      <c r="B266" t="s">
        <v>372</v>
      </c>
      <c r="C266" s="2">
        <v>44734.77375</v>
      </c>
      <c r="D266">
        <v>161</v>
      </c>
      <c r="E266" t="s">
        <v>76</v>
      </c>
      <c r="F266">
        <v>0</v>
      </c>
      <c r="G266">
        <v>6.0190000000000001</v>
      </c>
      <c r="H266" s="26">
        <v>17278</v>
      </c>
      <c r="I266">
        <v>0.03</v>
      </c>
      <c r="J266" t="s">
        <v>77</v>
      </c>
      <c r="K266" t="s">
        <v>77</v>
      </c>
      <c r="L266" t="s">
        <v>77</v>
      </c>
      <c r="M266" t="s">
        <v>77</v>
      </c>
      <c r="O266">
        <v>58</v>
      </c>
      <c r="P266" t="s">
        <v>372</v>
      </c>
      <c r="Q266" s="2">
        <v>44734.77375</v>
      </c>
      <c r="R266">
        <v>161</v>
      </c>
      <c r="S266" t="s">
        <v>76</v>
      </c>
      <c r="T266">
        <v>0</v>
      </c>
      <c r="U266" t="s">
        <v>77</v>
      </c>
      <c r="V266" t="s">
        <v>77</v>
      </c>
      <c r="W266" t="s">
        <v>77</v>
      </c>
      <c r="X266" t="s">
        <v>77</v>
      </c>
      <c r="Y266" t="s">
        <v>77</v>
      </c>
      <c r="Z266" t="s">
        <v>77</v>
      </c>
      <c r="AA266" t="s">
        <v>77</v>
      </c>
      <c r="AC266">
        <v>58</v>
      </c>
      <c r="AD266" t="s">
        <v>372</v>
      </c>
      <c r="AE266" s="2">
        <v>44734.77375</v>
      </c>
      <c r="AF266">
        <v>161</v>
      </c>
      <c r="AG266" t="s">
        <v>76</v>
      </c>
      <c r="AH266">
        <v>0</v>
      </c>
      <c r="AI266">
        <v>12.14</v>
      </c>
      <c r="AJ266" s="26">
        <v>269</v>
      </c>
      <c r="AK266">
        <v>-2.1000000000000001E-2</v>
      </c>
      <c r="AL266" t="s">
        <v>77</v>
      </c>
      <c r="AM266" t="s">
        <v>77</v>
      </c>
      <c r="AN266" t="s">
        <v>77</v>
      </c>
      <c r="AO266" t="s">
        <v>77</v>
      </c>
      <c r="AQ266">
        <v>1</v>
      </c>
      <c r="AS266">
        <v>92</v>
      </c>
      <c r="AT266" s="46">
        <f t="shared" si="38"/>
        <v>38.074700451466633</v>
      </c>
      <c r="AU266" s="47">
        <f t="shared" si="39"/>
        <v>-48.099546652720001</v>
      </c>
      <c r="AW266" s="27">
        <f t="shared" si="40"/>
        <v>54.496738398399202</v>
      </c>
      <c r="AX266" s="28">
        <f t="shared" si="41"/>
        <v>84.698057900029994</v>
      </c>
      <c r="AZ266" s="33">
        <f t="shared" si="42"/>
        <v>45.080337809564405</v>
      </c>
      <c r="BA266" s="34">
        <f t="shared" si="43"/>
        <v>47.573623410140002</v>
      </c>
      <c r="BC266" s="46">
        <f t="shared" si="44"/>
        <v>38.074700451466633</v>
      </c>
      <c r="BD266" s="47">
        <f t="shared" si="45"/>
        <v>-48.099546652720001</v>
      </c>
      <c r="BF266" s="48">
        <f t="shared" si="36"/>
        <v>25.243261716799999</v>
      </c>
      <c r="BG266" s="49">
        <f t="shared" si="37"/>
        <v>7.2629610800000002</v>
      </c>
    </row>
    <row r="267" spans="1:59">
      <c r="A267">
        <v>59</v>
      </c>
      <c r="B267" t="s">
        <v>373</v>
      </c>
      <c r="C267" s="2">
        <v>44734.795034722221</v>
      </c>
      <c r="D267">
        <v>407</v>
      </c>
      <c r="E267" t="s">
        <v>76</v>
      </c>
      <c r="F267">
        <v>0</v>
      </c>
      <c r="G267">
        <v>6.01</v>
      </c>
      <c r="H267" s="26">
        <v>1590880</v>
      </c>
      <c r="I267">
        <v>3.2149999999999999</v>
      </c>
      <c r="J267" t="s">
        <v>77</v>
      </c>
      <c r="K267" t="s">
        <v>77</v>
      </c>
      <c r="L267" t="s">
        <v>77</v>
      </c>
      <c r="M267" t="s">
        <v>77</v>
      </c>
      <c r="O267">
        <v>59</v>
      </c>
      <c r="P267" t="s">
        <v>373</v>
      </c>
      <c r="Q267" s="2">
        <v>44734.795034722221</v>
      </c>
      <c r="R267">
        <v>407</v>
      </c>
      <c r="S267" t="s">
        <v>76</v>
      </c>
      <c r="T267">
        <v>0</v>
      </c>
      <c r="U267">
        <v>5.9630000000000001</v>
      </c>
      <c r="V267" s="26">
        <v>12012</v>
      </c>
      <c r="W267">
        <v>3.0960000000000001</v>
      </c>
      <c r="X267" t="s">
        <v>77</v>
      </c>
      <c r="Y267" t="s">
        <v>77</v>
      </c>
      <c r="Z267" t="s">
        <v>77</v>
      </c>
      <c r="AA267" t="s">
        <v>77</v>
      </c>
      <c r="AC267">
        <v>59</v>
      </c>
      <c r="AD267" t="s">
        <v>373</v>
      </c>
      <c r="AE267" s="2">
        <v>44734.795034722221</v>
      </c>
      <c r="AF267">
        <v>407</v>
      </c>
      <c r="AG267" t="s">
        <v>76</v>
      </c>
      <c r="AH267">
        <v>0</v>
      </c>
      <c r="AI267">
        <v>12.079000000000001</v>
      </c>
      <c r="AJ267" s="26">
        <v>99971</v>
      </c>
      <c r="AK267">
        <v>20.7</v>
      </c>
      <c r="AL267" t="s">
        <v>77</v>
      </c>
      <c r="AM267" t="s">
        <v>77</v>
      </c>
      <c r="AN267" t="s">
        <v>77</v>
      </c>
      <c r="AO267" t="s">
        <v>77</v>
      </c>
      <c r="AQ267">
        <v>1</v>
      </c>
      <c r="AS267">
        <v>93</v>
      </c>
      <c r="AT267" s="46">
        <f t="shared" si="38"/>
        <v>3192.16889576928</v>
      </c>
      <c r="AU267" s="47">
        <f t="shared" si="39"/>
        <v>20305.253694537678</v>
      </c>
      <c r="AW267" s="27">
        <f t="shared" si="40"/>
        <v>2841.0527865530403</v>
      </c>
      <c r="AX267" s="28">
        <f t="shared" si="41"/>
        <v>17942.117413210432</v>
      </c>
      <c r="AZ267" s="33">
        <f t="shared" si="42"/>
        <v>3363.0809369499198</v>
      </c>
      <c r="BA267" s="34">
        <f t="shared" si="43"/>
        <v>18948.091494325341</v>
      </c>
      <c r="BC267" s="46">
        <f t="shared" si="44"/>
        <v>3192.16889576928</v>
      </c>
      <c r="BD267" s="47">
        <f t="shared" si="45"/>
        <v>20305.253694537678</v>
      </c>
      <c r="BF267" s="48">
        <f t="shared" si="36"/>
        <v>1556.3787568</v>
      </c>
      <c r="BG267" s="49">
        <f t="shared" si="37"/>
        <v>-6331.2717485200019</v>
      </c>
    </row>
    <row r="268" spans="1:59">
      <c r="A268">
        <v>60</v>
      </c>
      <c r="B268" t="s">
        <v>374</v>
      </c>
      <c r="C268" s="2">
        <v>44734.816296296296</v>
      </c>
      <c r="D268">
        <v>62</v>
      </c>
      <c r="E268" t="s">
        <v>76</v>
      </c>
      <c r="F268">
        <v>0</v>
      </c>
      <c r="G268">
        <v>6.02</v>
      </c>
      <c r="H268" s="26">
        <v>42404</v>
      </c>
      <c r="I268">
        <v>8.1000000000000003E-2</v>
      </c>
      <c r="J268" t="s">
        <v>77</v>
      </c>
      <c r="K268" t="s">
        <v>77</v>
      </c>
      <c r="L268" t="s">
        <v>77</v>
      </c>
      <c r="M268" t="s">
        <v>77</v>
      </c>
      <c r="O268">
        <v>60</v>
      </c>
      <c r="P268" t="s">
        <v>374</v>
      </c>
      <c r="Q268" s="2">
        <v>44734.816296296296</v>
      </c>
      <c r="R268">
        <v>62</v>
      </c>
      <c r="S268" t="s">
        <v>76</v>
      </c>
      <c r="T268">
        <v>0</v>
      </c>
      <c r="U268" t="s">
        <v>77</v>
      </c>
      <c r="V268" s="26" t="s">
        <v>77</v>
      </c>
      <c r="W268" t="s">
        <v>77</v>
      </c>
      <c r="X268" t="s">
        <v>77</v>
      </c>
      <c r="Y268" t="s">
        <v>77</v>
      </c>
      <c r="Z268" t="s">
        <v>77</v>
      </c>
      <c r="AA268" t="s">
        <v>77</v>
      </c>
      <c r="AC268">
        <v>60</v>
      </c>
      <c r="AD268" t="s">
        <v>374</v>
      </c>
      <c r="AE268" s="2">
        <v>44734.816296296296</v>
      </c>
      <c r="AF268">
        <v>62</v>
      </c>
      <c r="AG268" t="s">
        <v>76</v>
      </c>
      <c r="AH268">
        <v>0</v>
      </c>
      <c r="AI268">
        <v>12.204000000000001</v>
      </c>
      <c r="AJ268" s="26">
        <v>4313</v>
      </c>
      <c r="AK268">
        <v>0.84</v>
      </c>
      <c r="AL268" t="s">
        <v>77</v>
      </c>
      <c r="AM268" t="s">
        <v>77</v>
      </c>
      <c r="AN268" t="s">
        <v>77</v>
      </c>
      <c r="AO268" t="s">
        <v>77</v>
      </c>
      <c r="AQ268">
        <v>1</v>
      </c>
      <c r="AS268">
        <v>94</v>
      </c>
      <c r="AT268" s="46">
        <f t="shared" si="38"/>
        <v>96.949773089143349</v>
      </c>
      <c r="AU268" s="47">
        <f t="shared" si="39"/>
        <v>787.32237775111992</v>
      </c>
      <c r="AW268" s="27">
        <f t="shared" si="40"/>
        <v>132.1935554199008</v>
      </c>
      <c r="AX268" s="28">
        <f t="shared" si="41"/>
        <v>833.29255440587008</v>
      </c>
      <c r="AZ268" s="33">
        <f t="shared" si="42"/>
        <v>111.1060498047856</v>
      </c>
      <c r="BA268" s="34">
        <f t="shared" si="43"/>
        <v>820.4851319840601</v>
      </c>
      <c r="BC268" s="46">
        <f t="shared" si="44"/>
        <v>96.949773089143349</v>
      </c>
      <c r="BD268" s="47">
        <f t="shared" si="45"/>
        <v>787.32237775111992</v>
      </c>
      <c r="BF268" s="48">
        <f t="shared" si="36"/>
        <v>84.084996883199992</v>
      </c>
      <c r="BG268" s="49">
        <f t="shared" si="37"/>
        <v>415.53290731999999</v>
      </c>
    </row>
    <row r="269" spans="1:59">
      <c r="A269">
        <v>61</v>
      </c>
      <c r="B269" t="s">
        <v>375</v>
      </c>
      <c r="C269" s="2">
        <v>44734.837604166663</v>
      </c>
      <c r="D269">
        <v>312</v>
      </c>
      <c r="E269" t="s">
        <v>76</v>
      </c>
      <c r="F269">
        <v>0</v>
      </c>
      <c r="G269">
        <v>6.0629999999999997</v>
      </c>
      <c r="H269" s="26">
        <v>1340</v>
      </c>
      <c r="I269">
        <v>-2E-3</v>
      </c>
      <c r="J269" t="s">
        <v>77</v>
      </c>
      <c r="K269" t="s">
        <v>77</v>
      </c>
      <c r="L269" t="s">
        <v>77</v>
      </c>
      <c r="M269" t="s">
        <v>77</v>
      </c>
      <c r="O269">
        <v>61</v>
      </c>
      <c r="P269" t="s">
        <v>375</v>
      </c>
      <c r="Q269" s="2">
        <v>44734.837604166663</v>
      </c>
      <c r="R269">
        <v>312</v>
      </c>
      <c r="S269" t="s">
        <v>76</v>
      </c>
      <c r="T269">
        <v>0</v>
      </c>
      <c r="U269" t="s">
        <v>77</v>
      </c>
      <c r="V269" t="s">
        <v>77</v>
      </c>
      <c r="W269" t="s">
        <v>77</v>
      </c>
      <c r="X269" t="s">
        <v>77</v>
      </c>
      <c r="Y269" t="s">
        <v>77</v>
      </c>
      <c r="Z269" t="s">
        <v>77</v>
      </c>
      <c r="AA269" t="s">
        <v>77</v>
      </c>
      <c r="AC269">
        <v>61</v>
      </c>
      <c r="AD269" t="s">
        <v>375</v>
      </c>
      <c r="AE269" s="2">
        <v>44734.837604166663</v>
      </c>
      <c r="AF269">
        <v>312</v>
      </c>
      <c r="AG269" t="s">
        <v>76</v>
      </c>
      <c r="AH269">
        <v>0</v>
      </c>
      <c r="AI269">
        <v>12.086</v>
      </c>
      <c r="AJ269" s="26">
        <v>96287</v>
      </c>
      <c r="AK269">
        <v>19.952000000000002</v>
      </c>
      <c r="AL269" t="s">
        <v>77</v>
      </c>
      <c r="AM269" t="s">
        <v>77</v>
      </c>
      <c r="AN269" t="s">
        <v>77</v>
      </c>
      <c r="AO269" t="s">
        <v>77</v>
      </c>
      <c r="AQ269">
        <v>1</v>
      </c>
      <c r="AS269">
        <v>95</v>
      </c>
      <c r="AT269" s="46">
        <f t="shared" si="38"/>
        <v>-0.42533332000000001</v>
      </c>
      <c r="AU269" s="47">
        <f t="shared" si="39"/>
        <v>19562.222223863118</v>
      </c>
      <c r="AW269" s="27">
        <f t="shared" si="40"/>
        <v>-0.7081435000000007</v>
      </c>
      <c r="AX269" s="28">
        <f t="shared" si="41"/>
        <v>17304.487431617872</v>
      </c>
      <c r="AZ269" s="33">
        <f t="shared" si="42"/>
        <v>-1.6962350199999996</v>
      </c>
      <c r="BA269" s="34">
        <f t="shared" si="43"/>
        <v>18255.466909640061</v>
      </c>
      <c r="BC269" s="46">
        <f t="shared" si="44"/>
        <v>-0.42533332000000001</v>
      </c>
      <c r="BD269" s="47">
        <f t="shared" si="45"/>
        <v>19562.222223863118</v>
      </c>
      <c r="BF269" s="48">
        <f t="shared" si="36"/>
        <v>-2.1333388800000002</v>
      </c>
      <c r="BG269" s="49">
        <f t="shared" si="37"/>
        <v>-5488.6460486800015</v>
      </c>
    </row>
    <row r="270" spans="1:59">
      <c r="A270">
        <v>62</v>
      </c>
      <c r="B270" t="s">
        <v>376</v>
      </c>
      <c r="C270" s="2">
        <v>44734.858900462961</v>
      </c>
      <c r="D270">
        <v>129</v>
      </c>
      <c r="E270" t="s">
        <v>76</v>
      </c>
      <c r="F270">
        <v>0</v>
      </c>
      <c r="G270">
        <v>5.9580000000000002</v>
      </c>
      <c r="H270" s="26">
        <v>21406030</v>
      </c>
      <c r="I270">
        <v>44.749000000000002</v>
      </c>
      <c r="J270" t="s">
        <v>77</v>
      </c>
      <c r="K270" t="s">
        <v>77</v>
      </c>
      <c r="L270" t="s">
        <v>77</v>
      </c>
      <c r="M270" t="s">
        <v>77</v>
      </c>
      <c r="O270">
        <v>62</v>
      </c>
      <c r="P270" t="s">
        <v>376</v>
      </c>
      <c r="Q270" s="2">
        <v>44734.858900462961</v>
      </c>
      <c r="R270">
        <v>129</v>
      </c>
      <c r="S270" t="s">
        <v>76</v>
      </c>
      <c r="T270">
        <v>0</v>
      </c>
      <c r="U270">
        <v>5.9130000000000003</v>
      </c>
      <c r="V270" s="26">
        <v>167101</v>
      </c>
      <c r="W270">
        <v>40.484999999999999</v>
      </c>
      <c r="X270" t="s">
        <v>77</v>
      </c>
      <c r="Y270" t="s">
        <v>77</v>
      </c>
      <c r="Z270" t="s">
        <v>77</v>
      </c>
      <c r="AA270" t="s">
        <v>77</v>
      </c>
      <c r="AC270">
        <v>62</v>
      </c>
      <c r="AD270" t="s">
        <v>376</v>
      </c>
      <c r="AE270" s="2">
        <v>44734.858900462961</v>
      </c>
      <c r="AF270">
        <v>129</v>
      </c>
      <c r="AG270" t="s">
        <v>76</v>
      </c>
      <c r="AH270">
        <v>0</v>
      </c>
      <c r="AI270">
        <v>12.077999999999999</v>
      </c>
      <c r="AJ270" s="26">
        <v>102672</v>
      </c>
      <c r="AK270">
        <v>21.247</v>
      </c>
      <c r="AL270" t="s">
        <v>77</v>
      </c>
      <c r="AM270" t="s">
        <v>77</v>
      </c>
      <c r="AN270" t="s">
        <v>77</v>
      </c>
      <c r="AO270" t="s">
        <v>77</v>
      </c>
      <c r="AQ270">
        <v>1</v>
      </c>
      <c r="AS270">
        <v>96</v>
      </c>
      <c r="AT270" s="46">
        <f t="shared" si="38"/>
        <v>40976.314317384618</v>
      </c>
      <c r="AU270" s="47">
        <f t="shared" si="39"/>
        <v>20849.58230981632</v>
      </c>
      <c r="AW270" s="27">
        <f t="shared" si="40"/>
        <v>32383.706114700286</v>
      </c>
      <c r="AX270" s="28">
        <f t="shared" si="41"/>
        <v>18408.526360312324</v>
      </c>
      <c r="AZ270" s="33">
        <f t="shared" si="42"/>
        <v>42570.386923885926</v>
      </c>
      <c r="BA270" s="34">
        <f t="shared" si="43"/>
        <v>19455.622966364161</v>
      </c>
      <c r="BC270" s="46">
        <f t="shared" si="44"/>
        <v>40976.314317384618</v>
      </c>
      <c r="BD270" s="47">
        <f t="shared" si="45"/>
        <v>20849.58230981632</v>
      </c>
      <c r="BF270" s="48">
        <f t="shared" si="36"/>
        <v>96384.671553950015</v>
      </c>
      <c r="BG270" s="49">
        <f t="shared" si="37"/>
        <v>-6978.7229484800018</v>
      </c>
    </row>
    <row r="271" spans="1:59">
      <c r="A271">
        <v>63</v>
      </c>
      <c r="B271" t="s">
        <v>377</v>
      </c>
      <c r="C271" s="2">
        <v>44734.880127314813</v>
      </c>
      <c r="D271">
        <v>338</v>
      </c>
      <c r="E271" t="s">
        <v>76</v>
      </c>
      <c r="F271">
        <v>0</v>
      </c>
      <c r="G271">
        <v>6.0209999999999999</v>
      </c>
      <c r="H271" s="26">
        <v>20462</v>
      </c>
      <c r="I271">
        <v>3.6999999999999998E-2</v>
      </c>
      <c r="J271" t="s">
        <v>77</v>
      </c>
      <c r="K271" t="s">
        <v>77</v>
      </c>
      <c r="L271" t="s">
        <v>77</v>
      </c>
      <c r="M271" t="s">
        <v>77</v>
      </c>
      <c r="O271">
        <v>63</v>
      </c>
      <c r="P271" t="s">
        <v>377</v>
      </c>
      <c r="Q271" s="2">
        <v>44734.880127314813</v>
      </c>
      <c r="R271">
        <v>338</v>
      </c>
      <c r="S271" t="s">
        <v>76</v>
      </c>
      <c r="T271">
        <v>0</v>
      </c>
      <c r="U271" t="s">
        <v>77</v>
      </c>
      <c r="V271" s="26" t="s">
        <v>77</v>
      </c>
      <c r="W271" t="s">
        <v>77</v>
      </c>
      <c r="X271" t="s">
        <v>77</v>
      </c>
      <c r="Y271" t="s">
        <v>77</v>
      </c>
      <c r="Z271" t="s">
        <v>77</v>
      </c>
      <c r="AA271" t="s">
        <v>77</v>
      </c>
      <c r="AC271">
        <v>63</v>
      </c>
      <c r="AD271" t="s">
        <v>377</v>
      </c>
      <c r="AE271" s="2">
        <v>44734.880127314813</v>
      </c>
      <c r="AF271">
        <v>338</v>
      </c>
      <c r="AG271" t="s">
        <v>76</v>
      </c>
      <c r="AH271">
        <v>0</v>
      </c>
      <c r="AI271" t="s">
        <v>77</v>
      </c>
      <c r="AJ271" s="26" t="s">
        <v>77</v>
      </c>
      <c r="AK271" t="s">
        <v>77</v>
      </c>
      <c r="AL271" t="s">
        <v>77</v>
      </c>
      <c r="AM271" t="s">
        <v>77</v>
      </c>
      <c r="AN271" t="s">
        <v>77</v>
      </c>
      <c r="AO271" t="s">
        <v>77</v>
      </c>
      <c r="AQ271">
        <v>1</v>
      </c>
      <c r="AS271">
        <v>97</v>
      </c>
      <c r="AT271" s="46">
        <f t="shared" si="38"/>
        <v>45.541054430020239</v>
      </c>
      <c r="AU271" s="47" t="e">
        <f t="shared" si="39"/>
        <v>#VALUE!</v>
      </c>
      <c r="AW271" s="27">
        <f t="shared" si="40"/>
        <v>64.399604411007203</v>
      </c>
      <c r="AX271" s="28" t="e">
        <f t="shared" si="41"/>
        <v>#VALUE!</v>
      </c>
      <c r="AZ271" s="33">
        <f t="shared" si="42"/>
        <v>53.455649962620406</v>
      </c>
      <c r="BA271" s="34" t="e">
        <f t="shared" si="43"/>
        <v>#VALUE!</v>
      </c>
      <c r="BC271" s="46">
        <f t="shared" si="44"/>
        <v>45.541054430020239</v>
      </c>
      <c r="BD271" s="47" t="e">
        <f t="shared" si="45"/>
        <v>#VALUE!</v>
      </c>
      <c r="BF271" s="48">
        <f t="shared" si="36"/>
        <v>31.637841748799996</v>
      </c>
      <c r="BG271" s="49" t="e">
        <f t="shared" si="37"/>
        <v>#VALUE!</v>
      </c>
    </row>
    <row r="272" spans="1:59">
      <c r="A272">
        <v>64</v>
      </c>
      <c r="B272" t="s">
        <v>378</v>
      </c>
      <c r="C272" s="2">
        <v>44734.901412037034</v>
      </c>
      <c r="D272">
        <v>401</v>
      </c>
      <c r="E272" t="s">
        <v>76</v>
      </c>
      <c r="F272">
        <v>0</v>
      </c>
      <c r="G272">
        <v>6.0179999999999998</v>
      </c>
      <c r="H272" s="26">
        <v>22731</v>
      </c>
      <c r="I272">
        <v>4.1000000000000002E-2</v>
      </c>
      <c r="J272" t="s">
        <v>77</v>
      </c>
      <c r="K272" t="s">
        <v>77</v>
      </c>
      <c r="L272" t="s">
        <v>77</v>
      </c>
      <c r="M272" t="s">
        <v>77</v>
      </c>
      <c r="O272">
        <v>64</v>
      </c>
      <c r="P272" t="s">
        <v>378</v>
      </c>
      <c r="Q272" s="2">
        <v>44734.901412037034</v>
      </c>
      <c r="R272">
        <v>401</v>
      </c>
      <c r="S272" t="s">
        <v>76</v>
      </c>
      <c r="T272">
        <v>0</v>
      </c>
      <c r="U272" t="s">
        <v>77</v>
      </c>
      <c r="V272" s="26" t="s">
        <v>77</v>
      </c>
      <c r="W272" t="s">
        <v>77</v>
      </c>
      <c r="X272" t="s">
        <v>77</v>
      </c>
      <c r="Y272" t="s">
        <v>77</v>
      </c>
      <c r="Z272" t="s">
        <v>77</v>
      </c>
      <c r="AA272" t="s">
        <v>77</v>
      </c>
      <c r="AC272">
        <v>64</v>
      </c>
      <c r="AD272" t="s">
        <v>378</v>
      </c>
      <c r="AE272" s="2">
        <v>44734.901412037034</v>
      </c>
      <c r="AF272">
        <v>401</v>
      </c>
      <c r="AG272" t="s">
        <v>76</v>
      </c>
      <c r="AH272">
        <v>0</v>
      </c>
      <c r="AI272" t="s">
        <v>77</v>
      </c>
      <c r="AJ272" s="26" t="s">
        <v>77</v>
      </c>
      <c r="AK272" t="s">
        <v>77</v>
      </c>
      <c r="AL272" t="s">
        <v>77</v>
      </c>
      <c r="AM272" t="s">
        <v>77</v>
      </c>
      <c r="AN272" t="s">
        <v>77</v>
      </c>
      <c r="AO272" t="s">
        <v>77</v>
      </c>
      <c r="AQ272">
        <v>1</v>
      </c>
      <c r="AS272">
        <v>98</v>
      </c>
      <c r="AT272" s="46">
        <f t="shared" si="38"/>
        <v>50.860773114005056</v>
      </c>
      <c r="AU272" s="47" t="e">
        <f t="shared" si="39"/>
        <v>#VALUE!</v>
      </c>
      <c r="AW272" s="27">
        <f t="shared" si="40"/>
        <v>71.446541797751806</v>
      </c>
      <c r="AX272" s="28" t="e">
        <f t="shared" si="41"/>
        <v>#VALUE!</v>
      </c>
      <c r="AZ272" s="33">
        <f t="shared" si="42"/>
        <v>59.422616168155102</v>
      </c>
      <c r="BA272" s="34" t="e">
        <f t="shared" si="43"/>
        <v>#VALUE!</v>
      </c>
      <c r="BC272" s="46">
        <f t="shared" si="44"/>
        <v>50.860773114005056</v>
      </c>
      <c r="BD272" s="47" t="e">
        <f t="shared" si="45"/>
        <v>#VALUE!</v>
      </c>
      <c r="BF272" s="48">
        <f t="shared" si="36"/>
        <v>36.382850787199999</v>
      </c>
      <c r="BG272" s="49" t="e">
        <f t="shared" si="37"/>
        <v>#VALUE!</v>
      </c>
    </row>
    <row r="273" spans="1:59">
      <c r="A273">
        <v>65</v>
      </c>
      <c r="B273" t="s">
        <v>379</v>
      </c>
      <c r="C273" s="2">
        <v>44734.922696759262</v>
      </c>
      <c r="D273">
        <v>217</v>
      </c>
      <c r="E273" t="s">
        <v>76</v>
      </c>
      <c r="F273">
        <v>0</v>
      </c>
      <c r="G273">
        <v>6.0110000000000001</v>
      </c>
      <c r="H273" s="26">
        <v>6096</v>
      </c>
      <c r="I273">
        <v>8.0000000000000002E-3</v>
      </c>
      <c r="J273" t="s">
        <v>77</v>
      </c>
      <c r="K273" t="s">
        <v>77</v>
      </c>
      <c r="L273" t="s">
        <v>77</v>
      </c>
      <c r="M273" t="s">
        <v>77</v>
      </c>
      <c r="O273">
        <v>65</v>
      </c>
      <c r="P273" t="s">
        <v>379</v>
      </c>
      <c r="Q273" s="2">
        <v>44734.922696759262</v>
      </c>
      <c r="R273">
        <v>217</v>
      </c>
      <c r="S273" t="s">
        <v>76</v>
      </c>
      <c r="T273">
        <v>0</v>
      </c>
      <c r="U273" t="s">
        <v>77</v>
      </c>
      <c r="V273" t="s">
        <v>77</v>
      </c>
      <c r="W273" t="s">
        <v>77</v>
      </c>
      <c r="X273" t="s">
        <v>77</v>
      </c>
      <c r="Y273" t="s">
        <v>77</v>
      </c>
      <c r="Z273" t="s">
        <v>77</v>
      </c>
      <c r="AA273" t="s">
        <v>77</v>
      </c>
      <c r="AC273">
        <v>65</v>
      </c>
      <c r="AD273" t="s">
        <v>379</v>
      </c>
      <c r="AE273" s="2">
        <v>44734.922696759262</v>
      </c>
      <c r="AF273">
        <v>217</v>
      </c>
      <c r="AG273" t="s">
        <v>76</v>
      </c>
      <c r="AH273">
        <v>0</v>
      </c>
      <c r="AI273">
        <v>12.073</v>
      </c>
      <c r="AJ273" s="26">
        <v>93964</v>
      </c>
      <c r="AK273">
        <v>19.48</v>
      </c>
      <c r="AL273" t="s">
        <v>77</v>
      </c>
      <c r="AM273" t="s">
        <v>77</v>
      </c>
      <c r="AN273" t="s">
        <v>77</v>
      </c>
      <c r="AO273" t="s">
        <v>77</v>
      </c>
      <c r="AQ273">
        <v>1</v>
      </c>
      <c r="AS273">
        <v>99</v>
      </c>
      <c r="AT273" s="46">
        <f t="shared" si="38"/>
        <v>8.6840750847999999</v>
      </c>
      <c r="AU273" s="47">
        <f t="shared" si="39"/>
        <v>19093.336766286076</v>
      </c>
      <c r="AW273" s="27">
        <f t="shared" si="40"/>
        <v>12.90835584</v>
      </c>
      <c r="AX273" s="28">
        <f t="shared" si="41"/>
        <v>16901.544626010083</v>
      </c>
      <c r="AZ273" s="33">
        <f t="shared" si="42"/>
        <v>14.436515532800001</v>
      </c>
      <c r="BA273" s="34">
        <f t="shared" si="43"/>
        <v>17818.495466607037</v>
      </c>
      <c r="BC273" s="46">
        <f t="shared" si="44"/>
        <v>8.6840750847999999</v>
      </c>
      <c r="BD273" s="47">
        <f t="shared" si="45"/>
        <v>19093.336766286076</v>
      </c>
      <c r="BF273" s="48">
        <f t="shared" si="36"/>
        <v>5.2276516832000004</v>
      </c>
      <c r="BG273" s="49">
        <f t="shared" si="37"/>
        <v>-4981.3174371199993</v>
      </c>
    </row>
    <row r="274" spans="1:59">
      <c r="A274">
        <v>66</v>
      </c>
      <c r="B274" t="s">
        <v>380</v>
      </c>
      <c r="C274" s="2">
        <v>44734.943981481483</v>
      </c>
      <c r="D274">
        <v>268</v>
      </c>
      <c r="E274" t="s">
        <v>76</v>
      </c>
      <c r="F274">
        <v>0</v>
      </c>
      <c r="G274">
        <v>6.03</v>
      </c>
      <c r="H274" s="26">
        <v>3478</v>
      </c>
      <c r="I274">
        <v>2E-3</v>
      </c>
      <c r="J274" t="s">
        <v>77</v>
      </c>
      <c r="K274" t="s">
        <v>77</v>
      </c>
      <c r="L274" t="s">
        <v>77</v>
      </c>
      <c r="M274" t="s">
        <v>77</v>
      </c>
      <c r="O274">
        <v>66</v>
      </c>
      <c r="P274" t="s">
        <v>380</v>
      </c>
      <c r="Q274" s="2">
        <v>44734.943981481483</v>
      </c>
      <c r="R274">
        <v>268</v>
      </c>
      <c r="S274" t="s">
        <v>76</v>
      </c>
      <c r="T274">
        <v>0</v>
      </c>
      <c r="U274" t="s">
        <v>77</v>
      </c>
      <c r="V274" t="s">
        <v>77</v>
      </c>
      <c r="W274" t="s">
        <v>77</v>
      </c>
      <c r="X274" t="s">
        <v>77</v>
      </c>
      <c r="Y274" t="s">
        <v>77</v>
      </c>
      <c r="Z274" t="s">
        <v>77</v>
      </c>
      <c r="AA274" t="s">
        <v>77</v>
      </c>
      <c r="AC274">
        <v>66</v>
      </c>
      <c r="AD274" t="s">
        <v>380</v>
      </c>
      <c r="AE274" s="2">
        <v>44734.943981481483</v>
      </c>
      <c r="AF274">
        <v>268</v>
      </c>
      <c r="AG274" t="s">
        <v>76</v>
      </c>
      <c r="AH274">
        <v>0</v>
      </c>
      <c r="AI274">
        <v>12.097</v>
      </c>
      <c r="AJ274" s="26">
        <v>82693</v>
      </c>
      <c r="AK274">
        <v>17.181000000000001</v>
      </c>
      <c r="AL274" t="s">
        <v>77</v>
      </c>
      <c r="AM274" t="s">
        <v>77</v>
      </c>
      <c r="AN274" t="s">
        <v>77</v>
      </c>
      <c r="AO274" t="s">
        <v>77</v>
      </c>
      <c r="AQ274">
        <v>1</v>
      </c>
      <c r="AS274">
        <v>100</v>
      </c>
      <c r="AT274" s="46">
        <f t="shared" si="38"/>
        <v>2.8564013252000002</v>
      </c>
      <c r="AU274" s="47">
        <f t="shared" si="39"/>
        <v>16814.433965005519</v>
      </c>
      <c r="AW274" s="27">
        <f t="shared" si="40"/>
        <v>5.2940402849999995</v>
      </c>
      <c r="AX274" s="28">
        <f t="shared" si="41"/>
        <v>14936.882638730271</v>
      </c>
      <c r="AZ274" s="33">
        <f t="shared" si="42"/>
        <v>5.8804027522000002</v>
      </c>
      <c r="BA274" s="34">
        <f t="shared" si="43"/>
        <v>15695.855569631261</v>
      </c>
      <c r="BC274" s="46">
        <f t="shared" si="44"/>
        <v>2.8564013252000002</v>
      </c>
      <c r="BD274" s="47">
        <f t="shared" si="45"/>
        <v>16814.433965005519</v>
      </c>
      <c r="BF274" s="48">
        <f t="shared" si="36"/>
        <v>1.0906231567999995</v>
      </c>
      <c r="BG274" s="49">
        <f t="shared" si="37"/>
        <v>-2783.3367342799997</v>
      </c>
    </row>
    <row r="275" spans="1:59">
      <c r="A275">
        <v>67</v>
      </c>
      <c r="B275" t="s">
        <v>381</v>
      </c>
      <c r="C275" s="2">
        <v>44734.965254629627</v>
      </c>
      <c r="D275">
        <v>102</v>
      </c>
      <c r="E275" t="s">
        <v>76</v>
      </c>
      <c r="F275">
        <v>0</v>
      </c>
      <c r="G275">
        <v>6.0179999999999998</v>
      </c>
      <c r="H275" s="26">
        <v>25555</v>
      </c>
      <c r="I275">
        <v>4.7E-2</v>
      </c>
      <c r="J275" t="s">
        <v>77</v>
      </c>
      <c r="K275" t="s">
        <v>77</v>
      </c>
      <c r="L275" t="s">
        <v>77</v>
      </c>
      <c r="M275" t="s">
        <v>77</v>
      </c>
      <c r="O275">
        <v>67</v>
      </c>
      <c r="P275" t="s">
        <v>381</v>
      </c>
      <c r="Q275" s="2">
        <v>44734.965254629627</v>
      </c>
      <c r="R275">
        <v>102</v>
      </c>
      <c r="S275" t="s">
        <v>76</v>
      </c>
      <c r="T275">
        <v>0</v>
      </c>
      <c r="U275" t="s">
        <v>77</v>
      </c>
      <c r="V275" t="s">
        <v>77</v>
      </c>
      <c r="W275" t="s">
        <v>77</v>
      </c>
      <c r="X275" t="s">
        <v>77</v>
      </c>
      <c r="Y275" t="s">
        <v>77</v>
      </c>
      <c r="Z275" t="s">
        <v>77</v>
      </c>
      <c r="AA275" t="s">
        <v>77</v>
      </c>
      <c r="AC275">
        <v>67</v>
      </c>
      <c r="AD275" t="s">
        <v>381</v>
      </c>
      <c r="AE275" s="2">
        <v>44734.965254629627</v>
      </c>
      <c r="AF275">
        <v>102</v>
      </c>
      <c r="AG275" t="s">
        <v>76</v>
      </c>
      <c r="AH275">
        <v>0</v>
      </c>
      <c r="AI275" t="s">
        <v>77</v>
      </c>
      <c r="AJ275" s="26" t="s">
        <v>77</v>
      </c>
      <c r="AK275" t="s">
        <v>77</v>
      </c>
      <c r="AL275" t="s">
        <v>77</v>
      </c>
      <c r="AM275" t="s">
        <v>77</v>
      </c>
      <c r="AN275" t="s">
        <v>77</v>
      </c>
      <c r="AO275" t="s">
        <v>77</v>
      </c>
      <c r="AQ275">
        <v>1</v>
      </c>
      <c r="AS275">
        <v>101</v>
      </c>
      <c r="AT275" s="46">
        <f t="shared" si="38"/>
        <v>57.480542706666498</v>
      </c>
      <c r="AU275" s="47" t="e">
        <f t="shared" si="39"/>
        <v>#VALUE!</v>
      </c>
      <c r="AW275" s="27">
        <f t="shared" si="40"/>
        <v>80.205429039994996</v>
      </c>
      <c r="AX275" s="28" t="e">
        <f t="shared" si="41"/>
        <v>#VALUE!</v>
      </c>
      <c r="AZ275" s="33">
        <f t="shared" si="42"/>
        <v>66.847370284777512</v>
      </c>
      <c r="BA275" s="34" t="e">
        <f t="shared" si="43"/>
        <v>#VALUE!</v>
      </c>
      <c r="BC275" s="46">
        <f t="shared" si="44"/>
        <v>57.480542706666498</v>
      </c>
      <c r="BD275" s="47" t="e">
        <f t="shared" si="45"/>
        <v>#VALUE!</v>
      </c>
      <c r="BF275" s="48">
        <f t="shared" si="36"/>
        <v>42.507110480000001</v>
      </c>
      <c r="BG275" s="49" t="e">
        <f t="shared" si="37"/>
        <v>#VALUE!</v>
      </c>
    </row>
    <row r="276" spans="1:59">
      <c r="A276">
        <v>68</v>
      </c>
      <c r="B276" t="s">
        <v>382</v>
      </c>
      <c r="C276" s="2">
        <v>44734.986527777779</v>
      </c>
      <c r="D276">
        <v>121</v>
      </c>
      <c r="E276" t="s">
        <v>76</v>
      </c>
      <c r="F276">
        <v>0</v>
      </c>
      <c r="G276">
        <v>6.0179999999999998</v>
      </c>
      <c r="H276" s="26">
        <v>26386</v>
      </c>
      <c r="I276">
        <v>4.8000000000000001E-2</v>
      </c>
      <c r="J276" t="s">
        <v>77</v>
      </c>
      <c r="K276" t="s">
        <v>77</v>
      </c>
      <c r="L276" t="s">
        <v>77</v>
      </c>
      <c r="M276" t="s">
        <v>77</v>
      </c>
      <c r="O276">
        <v>68</v>
      </c>
      <c r="P276" t="s">
        <v>382</v>
      </c>
      <c r="Q276" s="2">
        <v>44734.986527777779</v>
      </c>
      <c r="R276">
        <v>121</v>
      </c>
      <c r="S276" t="s">
        <v>76</v>
      </c>
      <c r="T276">
        <v>0</v>
      </c>
      <c r="U276" t="s">
        <v>77</v>
      </c>
      <c r="V276" s="26" t="s">
        <v>77</v>
      </c>
      <c r="W276" t="s">
        <v>77</v>
      </c>
      <c r="X276" t="s">
        <v>77</v>
      </c>
      <c r="Y276" t="s">
        <v>77</v>
      </c>
      <c r="Z276" t="s">
        <v>77</v>
      </c>
      <c r="AA276" t="s">
        <v>77</v>
      </c>
      <c r="AC276">
        <v>68</v>
      </c>
      <c r="AD276" t="s">
        <v>382</v>
      </c>
      <c r="AE276" s="2">
        <v>44734.986527777779</v>
      </c>
      <c r="AF276">
        <v>121</v>
      </c>
      <c r="AG276" t="s">
        <v>76</v>
      </c>
      <c r="AH276">
        <v>0</v>
      </c>
      <c r="AI276">
        <v>12.22</v>
      </c>
      <c r="AJ276" s="26">
        <v>510</v>
      </c>
      <c r="AK276">
        <v>0.03</v>
      </c>
      <c r="AL276" t="s">
        <v>77</v>
      </c>
      <c r="AM276" t="s">
        <v>77</v>
      </c>
      <c r="AN276" t="s">
        <v>77</v>
      </c>
      <c r="AO276" t="s">
        <v>77</v>
      </c>
      <c r="AQ276">
        <v>1</v>
      </c>
      <c r="AS276">
        <v>102</v>
      </c>
      <c r="AT276" s="46">
        <f t="shared" si="38"/>
        <v>59.428254360982159</v>
      </c>
      <c r="AU276" s="47">
        <f t="shared" si="39"/>
        <v>1.7103622479999956</v>
      </c>
      <c r="AW276" s="27">
        <f t="shared" si="40"/>
        <v>82.780370423064809</v>
      </c>
      <c r="AX276" s="28">
        <f t="shared" si="41"/>
        <v>129.36767352300001</v>
      </c>
      <c r="AZ276" s="33">
        <f t="shared" si="42"/>
        <v>69.031836881583601</v>
      </c>
      <c r="BA276" s="34">
        <f t="shared" si="43"/>
        <v>93.64977077399999</v>
      </c>
      <c r="BC276" s="46">
        <f t="shared" si="44"/>
        <v>59.428254360982159</v>
      </c>
      <c r="BD276" s="47">
        <f t="shared" si="45"/>
        <v>1.7103622479999956</v>
      </c>
      <c r="BF276" s="48">
        <f t="shared" si="36"/>
        <v>44.355423339200001</v>
      </c>
      <c r="BG276" s="49">
        <f t="shared" si="37"/>
        <v>33.170008000000003</v>
      </c>
    </row>
    <row r="277" spans="1:59">
      <c r="A277">
        <v>69</v>
      </c>
      <c r="B277" t="s">
        <v>383</v>
      </c>
      <c r="C277" s="2">
        <v>44735.007800925923</v>
      </c>
      <c r="D277">
        <v>143</v>
      </c>
      <c r="E277" t="s">
        <v>76</v>
      </c>
      <c r="F277">
        <v>0</v>
      </c>
      <c r="G277">
        <v>6.0179999999999998</v>
      </c>
      <c r="H277" s="26">
        <v>25440</v>
      </c>
      <c r="I277">
        <v>4.7E-2</v>
      </c>
      <c r="J277" t="s">
        <v>77</v>
      </c>
      <c r="K277" t="s">
        <v>77</v>
      </c>
      <c r="L277" t="s">
        <v>77</v>
      </c>
      <c r="M277" t="s">
        <v>77</v>
      </c>
      <c r="O277">
        <v>69</v>
      </c>
      <c r="P277" t="s">
        <v>383</v>
      </c>
      <c r="Q277" s="2">
        <v>44735.007800925923</v>
      </c>
      <c r="R277">
        <v>143</v>
      </c>
      <c r="S277" t="s">
        <v>76</v>
      </c>
      <c r="T277">
        <v>0</v>
      </c>
      <c r="U277" t="s">
        <v>77</v>
      </c>
      <c r="V277" t="s">
        <v>77</v>
      </c>
      <c r="W277" t="s">
        <v>77</v>
      </c>
      <c r="X277" t="s">
        <v>77</v>
      </c>
      <c r="Y277" t="s">
        <v>77</v>
      </c>
      <c r="Z277" t="s">
        <v>77</v>
      </c>
      <c r="AA277" t="s">
        <v>77</v>
      </c>
      <c r="AC277">
        <v>69</v>
      </c>
      <c r="AD277" t="s">
        <v>383</v>
      </c>
      <c r="AE277" s="2">
        <v>44735.007800925923</v>
      </c>
      <c r="AF277">
        <v>143</v>
      </c>
      <c r="AG277" t="s">
        <v>76</v>
      </c>
      <c r="AH277">
        <v>0</v>
      </c>
      <c r="AI277">
        <v>12.217000000000001</v>
      </c>
      <c r="AJ277" s="26">
        <v>366</v>
      </c>
      <c r="AK277">
        <v>-1E-3</v>
      </c>
      <c r="AL277" t="s">
        <v>77</v>
      </c>
      <c r="AM277" t="s">
        <v>77</v>
      </c>
      <c r="AN277" t="s">
        <v>77</v>
      </c>
      <c r="AO277" t="s">
        <v>77</v>
      </c>
      <c r="AQ277">
        <v>1</v>
      </c>
      <c r="AS277">
        <v>103</v>
      </c>
      <c r="AT277" s="46">
        <f t="shared" si="38"/>
        <v>57.210995027455994</v>
      </c>
      <c r="AU277" s="47">
        <f t="shared" si="39"/>
        <v>-28.051218557120009</v>
      </c>
      <c r="AW277" s="27">
        <f t="shared" si="40"/>
        <v>79.849000583680009</v>
      </c>
      <c r="AX277" s="28">
        <f t="shared" si="41"/>
        <v>102.67799158188001</v>
      </c>
      <c r="AZ277" s="33">
        <f t="shared" si="42"/>
        <v>66.545054293760003</v>
      </c>
      <c r="BA277" s="34">
        <f t="shared" si="43"/>
        <v>66.119021875439998</v>
      </c>
      <c r="BC277" s="46">
        <f t="shared" si="44"/>
        <v>57.210995027455994</v>
      </c>
      <c r="BD277" s="47">
        <f t="shared" si="45"/>
        <v>-28.051218557120009</v>
      </c>
      <c r="BF277" s="48">
        <f t="shared" si="36"/>
        <v>42.252980720000004</v>
      </c>
      <c r="BG277" s="49">
        <f t="shared" si="37"/>
        <v>17.71430368</v>
      </c>
    </row>
    <row r="278" spans="1:59">
      <c r="A278">
        <v>70</v>
      </c>
      <c r="B278" t="s">
        <v>384</v>
      </c>
      <c r="C278" s="2">
        <v>44735.029085648152</v>
      </c>
      <c r="D278">
        <v>270</v>
      </c>
      <c r="E278" t="s">
        <v>76</v>
      </c>
      <c r="F278">
        <v>0</v>
      </c>
      <c r="G278">
        <v>6.02</v>
      </c>
      <c r="H278" s="26">
        <v>18661</v>
      </c>
      <c r="I278">
        <v>3.3000000000000002E-2</v>
      </c>
      <c r="J278" t="s">
        <v>77</v>
      </c>
      <c r="K278" t="s">
        <v>77</v>
      </c>
      <c r="L278" t="s">
        <v>77</v>
      </c>
      <c r="M278" t="s">
        <v>77</v>
      </c>
      <c r="O278">
        <v>70</v>
      </c>
      <c r="P278" t="s">
        <v>384</v>
      </c>
      <c r="Q278" s="2">
        <v>44735.029085648152</v>
      </c>
      <c r="R278">
        <v>270</v>
      </c>
      <c r="S278" t="s">
        <v>76</v>
      </c>
      <c r="T278">
        <v>0</v>
      </c>
      <c r="U278" t="s">
        <v>77</v>
      </c>
      <c r="V278" t="s">
        <v>77</v>
      </c>
      <c r="W278" t="s">
        <v>77</v>
      </c>
      <c r="X278" t="s">
        <v>77</v>
      </c>
      <c r="Y278" t="s">
        <v>77</v>
      </c>
      <c r="Z278" t="s">
        <v>77</v>
      </c>
      <c r="AA278" t="s">
        <v>77</v>
      </c>
      <c r="AC278">
        <v>70</v>
      </c>
      <c r="AD278" t="s">
        <v>384</v>
      </c>
      <c r="AE278" s="2">
        <v>44735.029085648152</v>
      </c>
      <c r="AF278">
        <v>270</v>
      </c>
      <c r="AG278" t="s">
        <v>76</v>
      </c>
      <c r="AH278">
        <v>0</v>
      </c>
      <c r="AI278">
        <v>12.185</v>
      </c>
      <c r="AJ278" s="26">
        <v>574</v>
      </c>
      <c r="AK278">
        <v>4.3999999999999997E-2</v>
      </c>
      <c r="AL278" t="s">
        <v>77</v>
      </c>
      <c r="AM278" t="s">
        <v>77</v>
      </c>
      <c r="AN278" t="s">
        <v>77</v>
      </c>
      <c r="AO278" t="s">
        <v>77</v>
      </c>
      <c r="AQ278">
        <v>1</v>
      </c>
      <c r="AS278">
        <v>104</v>
      </c>
      <c r="AT278" s="46">
        <f t="shared" si="38"/>
        <v>41.317981320542657</v>
      </c>
      <c r="AU278" s="47">
        <f t="shared" si="39"/>
        <v>14.937391772479998</v>
      </c>
      <c r="AW278" s="27">
        <f t="shared" si="40"/>
        <v>58.800173289879801</v>
      </c>
      <c r="AX278" s="28">
        <f t="shared" si="41"/>
        <v>141.22891879148</v>
      </c>
      <c r="AZ278" s="33">
        <f t="shared" si="42"/>
        <v>48.71853363985111</v>
      </c>
      <c r="BA278" s="34">
        <f t="shared" si="43"/>
        <v>105.88544272023999</v>
      </c>
      <c r="BC278" s="46">
        <f t="shared" si="44"/>
        <v>41.317981320542657</v>
      </c>
      <c r="BD278" s="47">
        <f t="shared" si="45"/>
        <v>14.937391772479998</v>
      </c>
      <c r="BF278" s="48">
        <f t="shared" si="36"/>
        <v>27.9829470992</v>
      </c>
      <c r="BG278" s="49">
        <f t="shared" si="37"/>
        <v>40.016313280000006</v>
      </c>
    </row>
    <row r="279" spans="1:59">
      <c r="A279">
        <v>71</v>
      </c>
      <c r="B279" t="s">
        <v>385</v>
      </c>
      <c r="C279" s="2">
        <v>44735.050335648149</v>
      </c>
      <c r="D279">
        <v>68</v>
      </c>
      <c r="E279" t="s">
        <v>76</v>
      </c>
      <c r="F279">
        <v>0</v>
      </c>
      <c r="G279">
        <v>6.0170000000000003</v>
      </c>
      <c r="H279" s="26">
        <v>115417</v>
      </c>
      <c r="I279">
        <v>0.22800000000000001</v>
      </c>
      <c r="J279" t="s">
        <v>77</v>
      </c>
      <c r="K279" t="s">
        <v>77</v>
      </c>
      <c r="L279" t="s">
        <v>77</v>
      </c>
      <c r="M279" t="s">
        <v>77</v>
      </c>
      <c r="O279">
        <v>71</v>
      </c>
      <c r="P279" t="s">
        <v>385</v>
      </c>
      <c r="Q279" s="2">
        <v>44735.050335648149</v>
      </c>
      <c r="R279">
        <v>68</v>
      </c>
      <c r="S279" t="s">
        <v>76</v>
      </c>
      <c r="T279">
        <v>0</v>
      </c>
      <c r="U279" t="s">
        <v>77</v>
      </c>
      <c r="V279" s="26" t="s">
        <v>77</v>
      </c>
      <c r="W279" t="s">
        <v>77</v>
      </c>
      <c r="X279" t="s">
        <v>77</v>
      </c>
      <c r="Y279" t="s">
        <v>77</v>
      </c>
      <c r="Z279" t="s">
        <v>77</v>
      </c>
      <c r="AA279" t="s">
        <v>77</v>
      </c>
      <c r="AC279">
        <v>71</v>
      </c>
      <c r="AD279" t="s">
        <v>385</v>
      </c>
      <c r="AE279" s="2">
        <v>44735.050335648149</v>
      </c>
      <c r="AF279">
        <v>68</v>
      </c>
      <c r="AG279" t="s">
        <v>76</v>
      </c>
      <c r="AH279">
        <v>0</v>
      </c>
      <c r="AI279">
        <v>12.183</v>
      </c>
      <c r="AJ279" s="26">
        <v>654</v>
      </c>
      <c r="AK279">
        <v>6.0999999999999999E-2</v>
      </c>
      <c r="AL279" t="s">
        <v>77</v>
      </c>
      <c r="AM279" t="s">
        <v>77</v>
      </c>
      <c r="AN279" t="s">
        <v>77</v>
      </c>
      <c r="AO279" t="s">
        <v>77</v>
      </c>
      <c r="AQ279">
        <v>1</v>
      </c>
      <c r="AS279">
        <v>105</v>
      </c>
      <c r="AT279" s="46">
        <f t="shared" si="38"/>
        <v>267.45623590357985</v>
      </c>
      <c r="AU279" s="47">
        <f t="shared" si="39"/>
        <v>31.470884687679998</v>
      </c>
      <c r="AW279" s="27">
        <f t="shared" si="40"/>
        <v>352.12232832979822</v>
      </c>
      <c r="AX279" s="28">
        <f t="shared" si="41"/>
        <v>156.05475226668</v>
      </c>
      <c r="AZ279" s="33">
        <f t="shared" si="42"/>
        <v>302.10217595781995</v>
      </c>
      <c r="BA279" s="34">
        <f t="shared" si="43"/>
        <v>121.17984533784001</v>
      </c>
      <c r="BC279" s="46">
        <f t="shared" si="44"/>
        <v>267.45623590357985</v>
      </c>
      <c r="BD279" s="47">
        <f t="shared" si="45"/>
        <v>31.470884687679998</v>
      </c>
      <c r="BF279" s="48" t="e">
        <f t="shared" si="36"/>
        <v>#VALUE!</v>
      </c>
      <c r="BG279" s="49">
        <f t="shared" si="37"/>
        <v>48.554380480000006</v>
      </c>
    </row>
    <row r="280" spans="1:59">
      <c r="A280">
        <v>72</v>
      </c>
      <c r="B280" t="s">
        <v>386</v>
      </c>
      <c r="C280" s="2">
        <v>44735.071620370371</v>
      </c>
      <c r="D280">
        <v>353</v>
      </c>
      <c r="E280" t="s">
        <v>76</v>
      </c>
      <c r="F280">
        <v>0</v>
      </c>
      <c r="G280">
        <v>6.0369999999999999</v>
      </c>
      <c r="H280" s="26">
        <v>3037</v>
      </c>
      <c r="I280">
        <v>1E-3</v>
      </c>
      <c r="J280" t="s">
        <v>77</v>
      </c>
      <c r="K280" t="s">
        <v>77</v>
      </c>
      <c r="L280" t="s">
        <v>77</v>
      </c>
      <c r="M280" t="s">
        <v>77</v>
      </c>
      <c r="O280">
        <v>72</v>
      </c>
      <c r="P280" t="s">
        <v>386</v>
      </c>
      <c r="Q280" s="2">
        <v>44735.071620370371</v>
      </c>
      <c r="R280">
        <v>353</v>
      </c>
      <c r="S280" t="s">
        <v>76</v>
      </c>
      <c r="T280">
        <v>0</v>
      </c>
      <c r="U280" t="s">
        <v>77</v>
      </c>
      <c r="V280" t="s">
        <v>77</v>
      </c>
      <c r="W280" t="s">
        <v>77</v>
      </c>
      <c r="X280" t="s">
        <v>77</v>
      </c>
      <c r="Y280" t="s">
        <v>77</v>
      </c>
      <c r="Z280" t="s">
        <v>77</v>
      </c>
      <c r="AA280" t="s">
        <v>77</v>
      </c>
      <c r="AC280">
        <v>72</v>
      </c>
      <c r="AD280" t="s">
        <v>386</v>
      </c>
      <c r="AE280" s="2">
        <v>44735.071620370371</v>
      </c>
      <c r="AF280">
        <v>353</v>
      </c>
      <c r="AG280" t="s">
        <v>76</v>
      </c>
      <c r="AH280">
        <v>0</v>
      </c>
      <c r="AI280">
        <v>12.172000000000001</v>
      </c>
      <c r="AJ280" s="26">
        <v>4578</v>
      </c>
      <c r="AK280">
        <v>0.89600000000000002</v>
      </c>
      <c r="AL280" t="s">
        <v>77</v>
      </c>
      <c r="AM280" t="s">
        <v>77</v>
      </c>
      <c r="AN280" t="s">
        <v>77</v>
      </c>
      <c r="AO280" t="s">
        <v>77</v>
      </c>
      <c r="AQ280">
        <v>1</v>
      </c>
      <c r="AS280">
        <v>106</v>
      </c>
      <c r="AT280" s="46">
        <f t="shared" si="38"/>
        <v>2.0707468157000006</v>
      </c>
      <c r="AU280" s="47">
        <f t="shared" si="39"/>
        <v>842.03774969632002</v>
      </c>
      <c r="AW280" s="27">
        <f t="shared" si="40"/>
        <v>4.040081591249999</v>
      </c>
      <c r="AX280" s="28">
        <f t="shared" si="41"/>
        <v>882.27566106732002</v>
      </c>
      <c r="AZ280" s="33">
        <f t="shared" si="42"/>
        <v>4.3609567664500002</v>
      </c>
      <c r="BA280" s="34">
        <f t="shared" si="43"/>
        <v>871.11482155416013</v>
      </c>
      <c r="BC280" s="46">
        <f t="shared" si="44"/>
        <v>2.0707468157000006</v>
      </c>
      <c r="BD280" s="47">
        <f t="shared" si="45"/>
        <v>842.03774969632002</v>
      </c>
      <c r="BF280" s="48">
        <f t="shared" si="36"/>
        <v>0.41424910879999999</v>
      </c>
      <c r="BG280" s="49">
        <f t="shared" si="37"/>
        <v>440.32245952000005</v>
      </c>
    </row>
    <row r="281" spans="1:59">
      <c r="A281">
        <v>73</v>
      </c>
      <c r="B281" t="s">
        <v>387</v>
      </c>
      <c r="C281" s="2">
        <v>44735.092881944445</v>
      </c>
      <c r="D281">
        <v>216</v>
      </c>
      <c r="E281" t="s">
        <v>76</v>
      </c>
      <c r="F281">
        <v>0</v>
      </c>
      <c r="G281">
        <v>5.992</v>
      </c>
      <c r="H281" s="26">
        <v>9418814</v>
      </c>
      <c r="I281">
        <v>19.297000000000001</v>
      </c>
      <c r="J281" t="s">
        <v>77</v>
      </c>
      <c r="K281" t="s">
        <v>77</v>
      </c>
      <c r="L281" t="s">
        <v>77</v>
      </c>
      <c r="M281" t="s">
        <v>77</v>
      </c>
      <c r="O281">
        <v>73</v>
      </c>
      <c r="P281" t="s">
        <v>387</v>
      </c>
      <c r="Q281" s="2">
        <v>44735.092881944445</v>
      </c>
      <c r="R281">
        <v>216</v>
      </c>
      <c r="S281" t="s">
        <v>76</v>
      </c>
      <c r="T281">
        <v>0</v>
      </c>
      <c r="U281">
        <v>5.9450000000000003</v>
      </c>
      <c r="V281" s="26">
        <v>71879</v>
      </c>
      <c r="W281">
        <v>17.670999999999999</v>
      </c>
      <c r="X281" t="s">
        <v>77</v>
      </c>
      <c r="Y281" t="s">
        <v>77</v>
      </c>
      <c r="Z281" t="s">
        <v>77</v>
      </c>
      <c r="AA281" t="s">
        <v>77</v>
      </c>
      <c r="AC281">
        <v>73</v>
      </c>
      <c r="AD281" t="s">
        <v>387</v>
      </c>
      <c r="AE281" s="2">
        <v>44735.092881944445</v>
      </c>
      <c r="AF281">
        <v>216</v>
      </c>
      <c r="AG281" t="s">
        <v>76</v>
      </c>
      <c r="AH281">
        <v>0</v>
      </c>
      <c r="AI281">
        <v>12.101000000000001</v>
      </c>
      <c r="AJ281" s="26">
        <v>80657</v>
      </c>
      <c r="AK281">
        <v>16.765000000000001</v>
      </c>
      <c r="AL281" t="s">
        <v>77</v>
      </c>
      <c r="AM281" t="s">
        <v>77</v>
      </c>
      <c r="AN281" t="s">
        <v>77</v>
      </c>
      <c r="AO281" t="s">
        <v>77</v>
      </c>
      <c r="AQ281">
        <v>1</v>
      </c>
      <c r="AS281">
        <v>107</v>
      </c>
      <c r="AT281" s="46">
        <f t="shared" si="38"/>
        <v>17887.972373377419</v>
      </c>
      <c r="AU281" s="47">
        <f t="shared" si="39"/>
        <v>16402.080221917517</v>
      </c>
      <c r="AW281" s="27">
        <f t="shared" si="40"/>
        <v>14226.294350255686</v>
      </c>
      <c r="AX281" s="28">
        <f t="shared" si="41"/>
        <v>14580.284322992271</v>
      </c>
      <c r="AZ281" s="33">
        <f t="shared" si="42"/>
        <v>18612.18212583513</v>
      </c>
      <c r="BA281" s="34">
        <f t="shared" si="43"/>
        <v>15311.980130187261</v>
      </c>
      <c r="BC281" s="46">
        <f t="shared" si="44"/>
        <v>17887.972373377419</v>
      </c>
      <c r="BD281" s="47">
        <f t="shared" si="45"/>
        <v>16402.080221917517</v>
      </c>
      <c r="BF281" s="48">
        <f t="shared" si="36"/>
        <v>21344.784009949999</v>
      </c>
      <c r="BG281" s="49">
        <f t="shared" si="37"/>
        <v>-2432.8922702799996</v>
      </c>
    </row>
    <row r="282" spans="1:59">
      <c r="A282">
        <v>74</v>
      </c>
      <c r="B282" t="s">
        <v>388</v>
      </c>
      <c r="C282" s="2">
        <v>44735.11414351852</v>
      </c>
      <c r="D282">
        <v>371</v>
      </c>
      <c r="E282" t="s">
        <v>76</v>
      </c>
      <c r="F282">
        <v>0</v>
      </c>
      <c r="G282">
        <v>6.0129999999999999</v>
      </c>
      <c r="H282" s="26">
        <v>368766</v>
      </c>
      <c r="I282">
        <v>0.74</v>
      </c>
      <c r="J282" t="s">
        <v>77</v>
      </c>
      <c r="K282" t="s">
        <v>77</v>
      </c>
      <c r="L282" t="s">
        <v>77</v>
      </c>
      <c r="M282" t="s">
        <v>77</v>
      </c>
      <c r="O282">
        <v>74</v>
      </c>
      <c r="P282" t="s">
        <v>388</v>
      </c>
      <c r="Q282" s="2">
        <v>44735.11414351852</v>
      </c>
      <c r="R282">
        <v>371</v>
      </c>
      <c r="S282" t="s">
        <v>76</v>
      </c>
      <c r="T282">
        <v>0</v>
      </c>
      <c r="U282">
        <v>5.9640000000000004</v>
      </c>
      <c r="V282" s="26">
        <v>2889</v>
      </c>
      <c r="W282">
        <v>0.85899999999999999</v>
      </c>
      <c r="X282" t="s">
        <v>77</v>
      </c>
      <c r="Y282" t="s">
        <v>77</v>
      </c>
      <c r="Z282" t="s">
        <v>77</v>
      </c>
      <c r="AA282" t="s">
        <v>77</v>
      </c>
      <c r="AC282">
        <v>74</v>
      </c>
      <c r="AD282" t="s">
        <v>388</v>
      </c>
      <c r="AE282" s="2">
        <v>44735.11414351852</v>
      </c>
      <c r="AF282">
        <v>371</v>
      </c>
      <c r="AG282" t="s">
        <v>76</v>
      </c>
      <c r="AH282">
        <v>0</v>
      </c>
      <c r="AI282">
        <v>12.157999999999999</v>
      </c>
      <c r="AJ282" s="26">
        <v>25578</v>
      </c>
      <c r="AK282">
        <v>5.3369999999999997</v>
      </c>
      <c r="AL282" t="s">
        <v>77</v>
      </c>
      <c r="AM282" t="s">
        <v>77</v>
      </c>
      <c r="AN282" t="s">
        <v>77</v>
      </c>
      <c r="AO282" t="s">
        <v>77</v>
      </c>
      <c r="AQ282">
        <v>1</v>
      </c>
      <c r="AS282">
        <v>108</v>
      </c>
      <c r="AT282" s="46">
        <f t="shared" si="38"/>
        <v>852.4400652636316</v>
      </c>
      <c r="AU282" s="47">
        <f t="shared" si="39"/>
        <v>5166.5765461763203</v>
      </c>
      <c r="AW282" s="27">
        <f t="shared" si="40"/>
        <v>1047.7705043185529</v>
      </c>
      <c r="AX282" s="28">
        <f t="shared" si="41"/>
        <v>4735.92492654732</v>
      </c>
      <c r="AZ282" s="33">
        <f t="shared" si="42"/>
        <v>954.8463169427996</v>
      </c>
      <c r="BA282" s="34">
        <f t="shared" si="43"/>
        <v>4876.0177537941599</v>
      </c>
      <c r="BC282" s="46">
        <f t="shared" si="44"/>
        <v>852.4400652636316</v>
      </c>
      <c r="BD282" s="47">
        <f t="shared" si="45"/>
        <v>5166.5765461763203</v>
      </c>
      <c r="BF282" s="48">
        <f t="shared" si="36"/>
        <v>397.58487594999997</v>
      </c>
      <c r="BG282" s="49">
        <f t="shared" si="37"/>
        <v>1636.68573952</v>
      </c>
    </row>
    <row r="283" spans="1:59">
      <c r="A283">
        <v>75</v>
      </c>
      <c r="B283" t="s">
        <v>389</v>
      </c>
      <c r="C283" s="2">
        <v>44735.428773148145</v>
      </c>
      <c r="D283">
        <v>345</v>
      </c>
      <c r="E283" t="s">
        <v>76</v>
      </c>
      <c r="F283">
        <v>0</v>
      </c>
      <c r="G283">
        <v>6.02</v>
      </c>
      <c r="H283" s="26">
        <v>19913</v>
      </c>
      <c r="I283">
        <v>3.5000000000000003E-2</v>
      </c>
      <c r="J283" t="s">
        <v>77</v>
      </c>
      <c r="K283" t="s">
        <v>77</v>
      </c>
      <c r="L283" t="s">
        <v>77</v>
      </c>
      <c r="M283" t="s">
        <v>77</v>
      </c>
      <c r="O283">
        <v>75</v>
      </c>
      <c r="P283" t="s">
        <v>389</v>
      </c>
      <c r="Q283" s="2">
        <v>44735.428773148145</v>
      </c>
      <c r="R283">
        <v>345</v>
      </c>
      <c r="S283" t="s">
        <v>76</v>
      </c>
      <c r="T283">
        <v>0</v>
      </c>
      <c r="U283" t="s">
        <v>77</v>
      </c>
      <c r="V283" t="s">
        <v>77</v>
      </c>
      <c r="W283" t="s">
        <v>77</v>
      </c>
      <c r="X283" t="s">
        <v>77</v>
      </c>
      <c r="Y283" t="s">
        <v>77</v>
      </c>
      <c r="Z283" t="s">
        <v>77</v>
      </c>
      <c r="AA283" t="s">
        <v>77</v>
      </c>
      <c r="AC283">
        <v>75</v>
      </c>
      <c r="AD283" t="s">
        <v>389</v>
      </c>
      <c r="AE283" s="2">
        <v>44735.428773148145</v>
      </c>
      <c r="AF283">
        <v>345</v>
      </c>
      <c r="AG283" t="s">
        <v>76</v>
      </c>
      <c r="AH283">
        <v>0</v>
      </c>
      <c r="AI283" t="s">
        <v>77</v>
      </c>
      <c r="AJ283" s="26" t="s">
        <v>77</v>
      </c>
      <c r="AK283" t="s">
        <v>77</v>
      </c>
      <c r="AL283" t="s">
        <v>77</v>
      </c>
      <c r="AM283" t="s">
        <v>77</v>
      </c>
      <c r="AN283" t="s">
        <v>77</v>
      </c>
      <c r="AO283" t="s">
        <v>77</v>
      </c>
      <c r="AQ283">
        <v>1</v>
      </c>
      <c r="AS283">
        <v>109</v>
      </c>
      <c r="AT283" s="46">
        <f t="shared" si="38"/>
        <v>44.253787669592732</v>
      </c>
      <c r="AU283" s="47" t="e">
        <f t="shared" si="39"/>
        <v>#VALUE!</v>
      </c>
      <c r="AW283" s="27">
        <f t="shared" si="40"/>
        <v>62.693287198182205</v>
      </c>
      <c r="AX283" s="28" t="e">
        <f t="shared" si="41"/>
        <v>#VALUE!</v>
      </c>
      <c r="AZ283" s="33">
        <f t="shared" si="42"/>
        <v>52.011714816907904</v>
      </c>
      <c r="BA283" s="34" t="e">
        <f t="shared" si="43"/>
        <v>#VALUE!</v>
      </c>
      <c r="BC283" s="46">
        <f t="shared" si="44"/>
        <v>44.253787669592732</v>
      </c>
      <c r="BD283" s="47" t="e">
        <f t="shared" si="45"/>
        <v>#VALUE!</v>
      </c>
      <c r="BF283" s="48">
        <f t="shared" si="36"/>
        <v>30.5132701488</v>
      </c>
      <c r="BG283" s="49" t="e">
        <f t="shared" si="37"/>
        <v>#VALUE!</v>
      </c>
    </row>
    <row r="284" spans="1:59">
      <c r="A284">
        <v>76</v>
      </c>
      <c r="B284" t="s">
        <v>390</v>
      </c>
      <c r="C284" s="2">
        <v>44735.450023148151</v>
      </c>
      <c r="D284">
        <v>245</v>
      </c>
      <c r="E284" t="s">
        <v>76</v>
      </c>
      <c r="F284">
        <v>0</v>
      </c>
      <c r="G284">
        <v>6.0170000000000003</v>
      </c>
      <c r="H284" s="26">
        <v>3382</v>
      </c>
      <c r="I284">
        <v>2E-3</v>
      </c>
      <c r="J284" t="s">
        <v>77</v>
      </c>
      <c r="K284" t="s">
        <v>77</v>
      </c>
      <c r="L284" t="s">
        <v>77</v>
      </c>
      <c r="M284" t="s">
        <v>77</v>
      </c>
      <c r="O284">
        <v>76</v>
      </c>
      <c r="P284" t="s">
        <v>390</v>
      </c>
      <c r="Q284" s="2">
        <v>44735.450023148151</v>
      </c>
      <c r="R284">
        <v>245</v>
      </c>
      <c r="S284" t="s">
        <v>76</v>
      </c>
      <c r="T284">
        <v>0</v>
      </c>
      <c r="U284" t="s">
        <v>77</v>
      </c>
      <c r="V284" t="s">
        <v>77</v>
      </c>
      <c r="W284" t="s">
        <v>77</v>
      </c>
      <c r="X284" t="s">
        <v>77</v>
      </c>
      <c r="Y284" t="s">
        <v>77</v>
      </c>
      <c r="Z284" t="s">
        <v>77</v>
      </c>
      <c r="AA284" t="s">
        <v>77</v>
      </c>
      <c r="AC284">
        <v>76</v>
      </c>
      <c r="AD284" t="s">
        <v>390</v>
      </c>
      <c r="AE284" s="2">
        <v>44735.450023148151</v>
      </c>
      <c r="AF284">
        <v>245</v>
      </c>
      <c r="AG284" t="s">
        <v>76</v>
      </c>
      <c r="AH284">
        <v>0</v>
      </c>
      <c r="AI284">
        <v>12.06</v>
      </c>
      <c r="AJ284" s="26">
        <v>98448</v>
      </c>
      <c r="AK284">
        <v>20.390999999999998</v>
      </c>
      <c r="AL284" t="s">
        <v>77</v>
      </c>
      <c r="AM284" t="s">
        <v>77</v>
      </c>
      <c r="AN284" t="s">
        <v>77</v>
      </c>
      <c r="AO284" t="s">
        <v>77</v>
      </c>
      <c r="AQ284">
        <v>1</v>
      </c>
      <c r="AS284">
        <v>110</v>
      </c>
      <c r="AT284" s="46">
        <f t="shared" si="38"/>
        <v>2.6805621572000007</v>
      </c>
      <c r="AU284" s="47">
        <f t="shared" si="39"/>
        <v>19998.161537873919</v>
      </c>
      <c r="AW284" s="27">
        <f t="shared" si="40"/>
        <v>5.0203658850000004</v>
      </c>
      <c r="AX284" s="28">
        <f t="shared" si="41"/>
        <v>17678.721813649921</v>
      </c>
      <c r="AZ284" s="33">
        <f t="shared" si="42"/>
        <v>5.5515583041999985</v>
      </c>
      <c r="BA284" s="34">
        <f t="shared" si="43"/>
        <v>18661.80753847296</v>
      </c>
      <c r="BC284" s="46">
        <f t="shared" si="44"/>
        <v>2.6805621572000007</v>
      </c>
      <c r="BD284" s="47">
        <f t="shared" si="45"/>
        <v>19998.161537873919</v>
      </c>
      <c r="BF284" s="48">
        <f t="shared" si="36"/>
        <v>0.94288184480000048</v>
      </c>
      <c r="BG284" s="49">
        <f t="shared" si="37"/>
        <v>-5977.2615468800004</v>
      </c>
    </row>
    <row r="285" spans="1:59">
      <c r="A285">
        <v>77</v>
      </c>
      <c r="B285" t="s">
        <v>391</v>
      </c>
      <c r="C285" s="2">
        <v>44735.471307870372</v>
      </c>
      <c r="D285">
        <v>138</v>
      </c>
      <c r="E285" t="s">
        <v>76</v>
      </c>
      <c r="F285">
        <v>0</v>
      </c>
      <c r="G285">
        <v>6.0119999999999996</v>
      </c>
      <c r="H285" s="26">
        <v>23975</v>
      </c>
      <c r="I285">
        <v>4.3999999999999997E-2</v>
      </c>
      <c r="J285" t="s">
        <v>77</v>
      </c>
      <c r="K285" t="s">
        <v>77</v>
      </c>
      <c r="L285" t="s">
        <v>77</v>
      </c>
      <c r="M285" t="s">
        <v>77</v>
      </c>
      <c r="O285">
        <v>77</v>
      </c>
      <c r="P285" t="s">
        <v>391</v>
      </c>
      <c r="Q285" s="2">
        <v>44735.471307870372</v>
      </c>
      <c r="R285">
        <v>138</v>
      </c>
      <c r="S285" t="s">
        <v>76</v>
      </c>
      <c r="T285">
        <v>0</v>
      </c>
      <c r="U285" t="s">
        <v>77</v>
      </c>
      <c r="V285" t="s">
        <v>77</v>
      </c>
      <c r="W285" t="s">
        <v>77</v>
      </c>
      <c r="X285" t="s">
        <v>77</v>
      </c>
      <c r="Y285" t="s">
        <v>77</v>
      </c>
      <c r="Z285" t="s">
        <v>77</v>
      </c>
      <c r="AA285" t="s">
        <v>77</v>
      </c>
      <c r="AC285">
        <v>77</v>
      </c>
      <c r="AD285" t="s">
        <v>391</v>
      </c>
      <c r="AE285" s="2">
        <v>44735.471307870372</v>
      </c>
      <c r="AF285">
        <v>138</v>
      </c>
      <c r="AG285" t="s">
        <v>76</v>
      </c>
      <c r="AH285">
        <v>0</v>
      </c>
      <c r="AI285" t="s">
        <v>77</v>
      </c>
      <c r="AJ285" s="26" t="s">
        <v>77</v>
      </c>
      <c r="AK285" t="s">
        <v>77</v>
      </c>
      <c r="AL285" t="s">
        <v>77</v>
      </c>
      <c r="AM285" t="s">
        <v>77</v>
      </c>
      <c r="AN285" t="s">
        <v>77</v>
      </c>
      <c r="AO285" t="s">
        <v>77</v>
      </c>
      <c r="AQ285">
        <v>1</v>
      </c>
      <c r="AS285">
        <v>111</v>
      </c>
      <c r="AT285" s="46">
        <f t="shared" si="38"/>
        <v>53.777005557662498</v>
      </c>
      <c r="AU285" s="47" t="e">
        <f t="shared" si="39"/>
        <v>#VALUE!</v>
      </c>
      <c r="AW285" s="27">
        <f t="shared" si="40"/>
        <v>75.306522729875013</v>
      </c>
      <c r="AX285" s="28" t="e">
        <f t="shared" si="41"/>
        <v>#VALUE!</v>
      </c>
      <c r="AZ285" s="33">
        <f t="shared" si="42"/>
        <v>62.693531604437503</v>
      </c>
      <c r="BA285" s="34" t="e">
        <f t="shared" si="43"/>
        <v>#VALUE!</v>
      </c>
      <c r="BC285" s="46">
        <f t="shared" si="44"/>
        <v>53.777005557662498</v>
      </c>
      <c r="BD285" s="47" t="e">
        <f t="shared" si="45"/>
        <v>#VALUE!</v>
      </c>
      <c r="BF285" s="48">
        <f t="shared" si="36"/>
        <v>39.050772000000002</v>
      </c>
      <c r="BG285" s="49" t="e">
        <f t="shared" si="37"/>
        <v>#VALUE!</v>
      </c>
    </row>
    <row r="286" spans="1:59">
      <c r="A286">
        <v>78</v>
      </c>
      <c r="B286" t="s">
        <v>392</v>
      </c>
      <c r="C286" s="2">
        <v>44735.492592592593</v>
      </c>
      <c r="D286">
        <v>229</v>
      </c>
      <c r="E286" t="s">
        <v>76</v>
      </c>
      <c r="F286">
        <v>0</v>
      </c>
      <c r="G286">
        <v>6.06</v>
      </c>
      <c r="H286" s="26">
        <v>1778</v>
      </c>
      <c r="I286">
        <v>-1E-3</v>
      </c>
      <c r="J286" t="s">
        <v>77</v>
      </c>
      <c r="K286" t="s">
        <v>77</v>
      </c>
      <c r="L286" t="s">
        <v>77</v>
      </c>
      <c r="M286" t="s">
        <v>77</v>
      </c>
      <c r="O286">
        <v>78</v>
      </c>
      <c r="P286" t="s">
        <v>392</v>
      </c>
      <c r="Q286" s="2">
        <v>44735.492592592593</v>
      </c>
      <c r="R286">
        <v>229</v>
      </c>
      <c r="S286" t="s">
        <v>76</v>
      </c>
      <c r="T286">
        <v>0</v>
      </c>
      <c r="U286" t="s">
        <v>77</v>
      </c>
      <c r="V286" t="s">
        <v>77</v>
      </c>
      <c r="W286" t="s">
        <v>77</v>
      </c>
      <c r="X286" t="s">
        <v>77</v>
      </c>
      <c r="Y286" t="s">
        <v>77</v>
      </c>
      <c r="Z286" t="s">
        <v>77</v>
      </c>
      <c r="AA286" t="s">
        <v>77</v>
      </c>
      <c r="AC286">
        <v>78</v>
      </c>
      <c r="AD286" t="s">
        <v>392</v>
      </c>
      <c r="AE286" s="2">
        <v>44735.492592592593</v>
      </c>
      <c r="AF286">
        <v>229</v>
      </c>
      <c r="AG286" t="s">
        <v>76</v>
      </c>
      <c r="AH286">
        <v>0</v>
      </c>
      <c r="AI286">
        <v>12.074</v>
      </c>
      <c r="AJ286" s="26">
        <v>97211</v>
      </c>
      <c r="AK286">
        <v>20.138999999999999</v>
      </c>
      <c r="AL286" t="s">
        <v>77</v>
      </c>
      <c r="AM286" t="s">
        <v>77</v>
      </c>
      <c r="AN286" t="s">
        <v>77</v>
      </c>
      <c r="AO286" t="s">
        <v>77</v>
      </c>
      <c r="AQ286">
        <v>1</v>
      </c>
      <c r="AS286">
        <v>112</v>
      </c>
      <c r="AT286" s="46">
        <f t="shared" si="38"/>
        <v>0.13878676520000011</v>
      </c>
      <c r="AU286" s="47">
        <f t="shared" si="39"/>
        <v>19748.65024814408</v>
      </c>
      <c r="AW286" s="27">
        <f t="shared" si="40"/>
        <v>0.50566728499999947</v>
      </c>
      <c r="AX286" s="28">
        <f t="shared" si="41"/>
        <v>17464.574248236833</v>
      </c>
      <c r="AZ286" s="33">
        <f t="shared" si="42"/>
        <v>-0.10090240779999959</v>
      </c>
      <c r="BA286" s="34">
        <f t="shared" si="43"/>
        <v>18429.228549248539</v>
      </c>
      <c r="BC286" s="46">
        <f t="shared" si="44"/>
        <v>0.13878676520000011</v>
      </c>
      <c r="BD286" s="47">
        <f t="shared" si="45"/>
        <v>19748.65024814408</v>
      </c>
      <c r="BF286" s="48">
        <f t="shared" si="36"/>
        <v>-1.4841818831999998</v>
      </c>
      <c r="BG286" s="49">
        <f t="shared" si="37"/>
        <v>-5695.6022381200009</v>
      </c>
    </row>
    <row r="287" spans="1:59">
      <c r="A287">
        <v>79</v>
      </c>
      <c r="B287" t="s">
        <v>393</v>
      </c>
      <c r="C287" s="2">
        <v>44735.513865740744</v>
      </c>
      <c r="D287">
        <v>108</v>
      </c>
      <c r="E287" t="s">
        <v>76</v>
      </c>
      <c r="F287">
        <v>0</v>
      </c>
      <c r="G287">
        <v>6.0140000000000002</v>
      </c>
      <c r="H287" s="26">
        <v>24664</v>
      </c>
      <c r="I287">
        <v>4.4999999999999998E-2</v>
      </c>
      <c r="J287" t="s">
        <v>77</v>
      </c>
      <c r="K287" t="s">
        <v>77</v>
      </c>
      <c r="L287" t="s">
        <v>77</v>
      </c>
      <c r="M287" t="s">
        <v>77</v>
      </c>
      <c r="O287">
        <v>79</v>
      </c>
      <c r="P287" t="s">
        <v>393</v>
      </c>
      <c r="Q287" s="2">
        <v>44735.513865740744</v>
      </c>
      <c r="R287">
        <v>108</v>
      </c>
      <c r="S287" t="s">
        <v>76</v>
      </c>
      <c r="T287">
        <v>0</v>
      </c>
      <c r="U287" t="s">
        <v>77</v>
      </c>
      <c r="V287" t="s">
        <v>77</v>
      </c>
      <c r="W287" t="s">
        <v>77</v>
      </c>
      <c r="X287" t="s">
        <v>77</v>
      </c>
      <c r="Y287" t="s">
        <v>77</v>
      </c>
      <c r="Z287" t="s">
        <v>77</v>
      </c>
      <c r="AA287" t="s">
        <v>77</v>
      </c>
      <c r="AC287">
        <v>79</v>
      </c>
      <c r="AD287" t="s">
        <v>393</v>
      </c>
      <c r="AE287" s="2">
        <v>44735.513865740744</v>
      </c>
      <c r="AF287">
        <v>108</v>
      </c>
      <c r="AG287" t="s">
        <v>76</v>
      </c>
      <c r="AH287">
        <v>0</v>
      </c>
      <c r="AI287" t="s">
        <v>77</v>
      </c>
      <c r="AJ287" s="26" t="s">
        <v>77</v>
      </c>
      <c r="AK287" t="s">
        <v>77</v>
      </c>
      <c r="AL287" t="s">
        <v>77</v>
      </c>
      <c r="AM287" t="s">
        <v>77</v>
      </c>
      <c r="AN287" t="s">
        <v>77</v>
      </c>
      <c r="AO287" t="s">
        <v>77</v>
      </c>
      <c r="AQ287">
        <v>1</v>
      </c>
      <c r="AS287">
        <v>113</v>
      </c>
      <c r="AT287" s="46">
        <f t="shared" si="38"/>
        <v>55.392078479356158</v>
      </c>
      <c r="AU287" s="47" t="e">
        <f t="shared" si="39"/>
        <v>#VALUE!</v>
      </c>
      <c r="AW287" s="27">
        <f t="shared" si="40"/>
        <v>77.44331901428481</v>
      </c>
      <c r="AX287" s="28" t="e">
        <f t="shared" si="41"/>
        <v>#VALUE!</v>
      </c>
      <c r="AZ287" s="33">
        <f t="shared" si="42"/>
        <v>64.504994970873611</v>
      </c>
      <c r="BA287" s="34" t="e">
        <f t="shared" si="43"/>
        <v>#VALUE!</v>
      </c>
      <c r="BC287" s="46">
        <f t="shared" si="44"/>
        <v>55.392078479356158</v>
      </c>
      <c r="BD287" s="47" t="e">
        <f t="shared" si="45"/>
        <v>#VALUE!</v>
      </c>
      <c r="BF287" s="48">
        <f t="shared" si="36"/>
        <v>40.548666819200001</v>
      </c>
      <c r="BG287" s="49" t="e">
        <f t="shared" si="37"/>
        <v>#VALUE!</v>
      </c>
    </row>
    <row r="288" spans="1:59">
      <c r="A288">
        <v>80</v>
      </c>
      <c r="B288" t="s">
        <v>394</v>
      </c>
      <c r="C288" s="2">
        <v>44735.535115740742</v>
      </c>
      <c r="D288">
        <v>198</v>
      </c>
      <c r="E288" t="s">
        <v>76</v>
      </c>
      <c r="F288">
        <v>0</v>
      </c>
      <c r="G288">
        <v>5.9870000000000001</v>
      </c>
      <c r="H288" s="26">
        <v>9277092</v>
      </c>
      <c r="I288">
        <v>19.003</v>
      </c>
      <c r="J288" t="s">
        <v>77</v>
      </c>
      <c r="K288" t="s">
        <v>77</v>
      </c>
      <c r="L288" t="s">
        <v>77</v>
      </c>
      <c r="M288" t="s">
        <v>77</v>
      </c>
      <c r="O288">
        <v>80</v>
      </c>
      <c r="P288" t="s">
        <v>394</v>
      </c>
      <c r="Q288" s="2">
        <v>44735.535115740742</v>
      </c>
      <c r="R288">
        <v>198</v>
      </c>
      <c r="S288" t="s">
        <v>76</v>
      </c>
      <c r="T288">
        <v>0</v>
      </c>
      <c r="U288">
        <v>5.94</v>
      </c>
      <c r="V288" s="26">
        <v>68817</v>
      </c>
      <c r="W288">
        <v>16.93</v>
      </c>
      <c r="X288" t="s">
        <v>77</v>
      </c>
      <c r="Y288" t="s">
        <v>77</v>
      </c>
      <c r="Z288" t="s">
        <v>77</v>
      </c>
      <c r="AA288" t="s">
        <v>77</v>
      </c>
      <c r="AC288">
        <v>80</v>
      </c>
      <c r="AD288" t="s">
        <v>394</v>
      </c>
      <c r="AE288" s="2">
        <v>44735.535115740742</v>
      </c>
      <c r="AF288">
        <v>198</v>
      </c>
      <c r="AG288" t="s">
        <v>76</v>
      </c>
      <c r="AH288">
        <v>0</v>
      </c>
      <c r="AI288">
        <v>12.087999999999999</v>
      </c>
      <c r="AJ288" s="26">
        <v>82807</v>
      </c>
      <c r="AK288">
        <v>17.204000000000001</v>
      </c>
      <c r="AL288" t="s">
        <v>77</v>
      </c>
      <c r="AM288" t="s">
        <v>77</v>
      </c>
      <c r="AN288" t="s">
        <v>77</v>
      </c>
      <c r="AO288" t="s">
        <v>77</v>
      </c>
      <c r="AQ288">
        <v>1</v>
      </c>
      <c r="AS288">
        <v>114</v>
      </c>
      <c r="AT288" s="46">
        <f t="shared" si="38"/>
        <v>17139.701293503182</v>
      </c>
      <c r="AU288" s="47">
        <f t="shared" si="39"/>
        <v>16837.51627916552</v>
      </c>
      <c r="AW288" s="27">
        <f t="shared" si="40"/>
        <v>13643.405335621366</v>
      </c>
      <c r="AX288" s="28">
        <f t="shared" si="41"/>
        <v>14956.83395714027</v>
      </c>
      <c r="AZ288" s="33">
        <f t="shared" si="42"/>
        <v>17835.731705655769</v>
      </c>
      <c r="BA288" s="34">
        <f t="shared" si="43"/>
        <v>15717.345592211261</v>
      </c>
      <c r="BC288" s="46">
        <f t="shared" si="44"/>
        <v>17139.701293503182</v>
      </c>
      <c r="BD288" s="47">
        <f t="shared" si="45"/>
        <v>16837.51627916552</v>
      </c>
      <c r="BF288" s="48">
        <f t="shared" si="36"/>
        <v>19819.55832955</v>
      </c>
      <c r="BG288" s="49">
        <f t="shared" si="37"/>
        <v>-2803.3804422800008</v>
      </c>
    </row>
    <row r="289" spans="1:59">
      <c r="A289">
        <v>81</v>
      </c>
      <c r="B289" t="s">
        <v>395</v>
      </c>
      <c r="C289" s="2">
        <v>44735.556400462963</v>
      </c>
      <c r="D289">
        <v>383</v>
      </c>
      <c r="E289" t="s">
        <v>76</v>
      </c>
      <c r="F289">
        <v>0</v>
      </c>
      <c r="G289">
        <v>6.056</v>
      </c>
      <c r="H289" s="26">
        <v>1500</v>
      </c>
      <c r="I289">
        <v>-2E-3</v>
      </c>
      <c r="J289" t="s">
        <v>77</v>
      </c>
      <c r="K289" t="s">
        <v>77</v>
      </c>
      <c r="L289" t="s">
        <v>77</v>
      </c>
      <c r="M289" t="s">
        <v>77</v>
      </c>
      <c r="O289">
        <v>81</v>
      </c>
      <c r="P289" t="s">
        <v>395</v>
      </c>
      <c r="Q289" s="2">
        <v>44735.556400462963</v>
      </c>
      <c r="R289">
        <v>383</v>
      </c>
      <c r="S289" t="s">
        <v>76</v>
      </c>
      <c r="T289">
        <v>0</v>
      </c>
      <c r="U289" t="s">
        <v>77</v>
      </c>
      <c r="V289" t="s">
        <v>77</v>
      </c>
      <c r="W289" t="s">
        <v>77</v>
      </c>
      <c r="X289" t="s">
        <v>77</v>
      </c>
      <c r="Y289" t="s">
        <v>77</v>
      </c>
      <c r="Z289" t="s">
        <v>77</v>
      </c>
      <c r="AA289" t="s">
        <v>77</v>
      </c>
      <c r="AC289">
        <v>81</v>
      </c>
      <c r="AD289" t="s">
        <v>395</v>
      </c>
      <c r="AE289" s="2">
        <v>44735.556400462963</v>
      </c>
      <c r="AF289">
        <v>383</v>
      </c>
      <c r="AG289" t="s">
        <v>76</v>
      </c>
      <c r="AH289">
        <v>0</v>
      </c>
      <c r="AI289">
        <v>12.074999999999999</v>
      </c>
      <c r="AJ289" s="26">
        <v>100759</v>
      </c>
      <c r="AK289">
        <v>20.859000000000002</v>
      </c>
      <c r="AL289" t="s">
        <v>77</v>
      </c>
      <c r="AM289" t="s">
        <v>77</v>
      </c>
      <c r="AN289" t="s">
        <v>77</v>
      </c>
      <c r="AO289" t="s">
        <v>77</v>
      </c>
      <c r="AQ289">
        <v>1</v>
      </c>
      <c r="AS289">
        <v>115</v>
      </c>
      <c r="AT289" s="46">
        <f t="shared" si="38"/>
        <v>-0.22572499999999995</v>
      </c>
      <c r="AU289" s="47">
        <f t="shared" si="39"/>
        <v>20464.096662412878</v>
      </c>
      <c r="AW289" s="27">
        <f t="shared" si="40"/>
        <v>-0.2656875000000003</v>
      </c>
      <c r="AX289" s="28">
        <f t="shared" si="41"/>
        <v>18078.283953395632</v>
      </c>
      <c r="AZ289" s="33">
        <f t="shared" si="42"/>
        <v>-1.1108875000000005</v>
      </c>
      <c r="BA289" s="34">
        <f t="shared" si="43"/>
        <v>19096.185164922939</v>
      </c>
      <c r="BC289" s="46">
        <f t="shared" si="44"/>
        <v>-0.22572499999999995</v>
      </c>
      <c r="BD289" s="47">
        <f t="shared" si="45"/>
        <v>20464.096662412878</v>
      </c>
      <c r="BF289" s="48">
        <f t="shared" si="36"/>
        <v>-1.8968799999999999</v>
      </c>
      <c r="BG289" s="49">
        <f t="shared" si="37"/>
        <v>-6517.5688173199987</v>
      </c>
    </row>
    <row r="290" spans="1:59">
      <c r="A290">
        <v>82</v>
      </c>
      <c r="B290" t="s">
        <v>396</v>
      </c>
      <c r="C290" s="2">
        <v>44735.577650462961</v>
      </c>
      <c r="D290" t="s">
        <v>397</v>
      </c>
      <c r="E290" t="s">
        <v>76</v>
      </c>
      <c r="F290">
        <v>0</v>
      </c>
      <c r="G290">
        <v>6.0350000000000001</v>
      </c>
      <c r="H290" s="26">
        <v>2658</v>
      </c>
      <c r="I290">
        <v>1E-3</v>
      </c>
      <c r="J290" t="s">
        <v>77</v>
      </c>
      <c r="K290" t="s">
        <v>77</v>
      </c>
      <c r="L290" t="s">
        <v>77</v>
      </c>
      <c r="M290" t="s">
        <v>77</v>
      </c>
      <c r="O290">
        <v>82</v>
      </c>
      <c r="P290" t="s">
        <v>396</v>
      </c>
      <c r="Q290" s="2">
        <v>44735.577650462961</v>
      </c>
      <c r="R290" t="s">
        <v>397</v>
      </c>
      <c r="S290" t="s">
        <v>76</v>
      </c>
      <c r="T290">
        <v>0</v>
      </c>
      <c r="U290" t="s">
        <v>77</v>
      </c>
      <c r="V290" t="s">
        <v>77</v>
      </c>
      <c r="W290" t="s">
        <v>77</v>
      </c>
      <c r="X290" t="s">
        <v>77</v>
      </c>
      <c r="Y290" t="s">
        <v>77</v>
      </c>
      <c r="Z290" t="s">
        <v>77</v>
      </c>
      <c r="AA290" t="s">
        <v>77</v>
      </c>
      <c r="AC290">
        <v>82</v>
      </c>
      <c r="AD290" t="s">
        <v>396</v>
      </c>
      <c r="AE290" s="2">
        <v>44735.577650462961</v>
      </c>
      <c r="AF290" t="s">
        <v>397</v>
      </c>
      <c r="AG290" t="s">
        <v>76</v>
      </c>
      <c r="AH290">
        <v>0</v>
      </c>
      <c r="AI290">
        <v>12.12</v>
      </c>
      <c r="AJ290" s="26">
        <v>54246</v>
      </c>
      <c r="AK290">
        <v>11.324</v>
      </c>
      <c r="AL290" t="s">
        <v>77</v>
      </c>
      <c r="AM290" t="s">
        <v>77</v>
      </c>
      <c r="AN290" t="s">
        <v>77</v>
      </c>
      <c r="AO290" t="s">
        <v>77</v>
      </c>
      <c r="AQ290">
        <v>1</v>
      </c>
      <c r="AS290">
        <v>116</v>
      </c>
      <c r="AT290" s="46">
        <f t="shared" si="38"/>
        <v>1.4407034692</v>
      </c>
      <c r="AU290" s="47">
        <f t="shared" si="39"/>
        <v>11033.852320271679</v>
      </c>
      <c r="AW290" s="27">
        <f t="shared" si="40"/>
        <v>2.9690204849999997</v>
      </c>
      <c r="AX290" s="28">
        <f t="shared" si="41"/>
        <v>9907.3296080506807</v>
      </c>
      <c r="AZ290" s="33">
        <f t="shared" si="42"/>
        <v>3.0371193362</v>
      </c>
      <c r="BA290" s="34">
        <f t="shared" si="43"/>
        <v>10320.13006032984</v>
      </c>
      <c r="BC290" s="46">
        <f t="shared" si="44"/>
        <v>1.4407034692</v>
      </c>
      <c r="BD290" s="47">
        <f t="shared" si="45"/>
        <v>11033.852320271679</v>
      </c>
      <c r="BF290" s="48">
        <f t="shared" si="36"/>
        <v>-0.16230994720000025</v>
      </c>
      <c r="BG290" s="49">
        <f t="shared" si="37"/>
        <v>820.81510047999961</v>
      </c>
    </row>
    <row r="291" spans="1:59" s="78" customFormat="1">
      <c r="A291" s="78">
        <v>52</v>
      </c>
      <c r="B291" s="78" t="s">
        <v>398</v>
      </c>
      <c r="C291" s="82">
        <v>44726.485613425924</v>
      </c>
      <c r="D291" s="78">
        <v>235</v>
      </c>
      <c r="E291" s="78" t="s">
        <v>76</v>
      </c>
      <c r="F291" s="78">
        <v>0</v>
      </c>
      <c r="G291" s="78">
        <v>5.9779999999999998</v>
      </c>
      <c r="H291" s="91">
        <v>9017670</v>
      </c>
      <c r="I291" s="78">
        <v>18.463000000000001</v>
      </c>
      <c r="J291" s="78" t="s">
        <v>77</v>
      </c>
      <c r="K291" s="78" t="s">
        <v>77</v>
      </c>
      <c r="L291" s="78" t="s">
        <v>77</v>
      </c>
      <c r="M291" s="78" t="s">
        <v>77</v>
      </c>
      <c r="O291" s="78">
        <v>52</v>
      </c>
      <c r="P291" s="78" t="s">
        <v>398</v>
      </c>
      <c r="Q291" s="82">
        <v>44726.485613425924</v>
      </c>
      <c r="R291" s="78">
        <v>235</v>
      </c>
      <c r="S291" s="78" t="s">
        <v>76</v>
      </c>
      <c r="T291" s="78">
        <v>0</v>
      </c>
      <c r="U291" s="78">
        <v>5.9320000000000004</v>
      </c>
      <c r="V291" s="91">
        <v>67990</v>
      </c>
      <c r="W291" s="78">
        <v>16.73</v>
      </c>
      <c r="X291" s="78" t="s">
        <v>77</v>
      </c>
      <c r="Y291" s="78" t="s">
        <v>77</v>
      </c>
      <c r="Z291" s="78" t="s">
        <v>77</v>
      </c>
      <c r="AA291" s="78" t="s">
        <v>77</v>
      </c>
      <c r="AC291" s="78">
        <v>52</v>
      </c>
      <c r="AD291" s="78" t="s">
        <v>398</v>
      </c>
      <c r="AE291" s="82">
        <v>44726.485613425924</v>
      </c>
      <c r="AF291" s="78">
        <v>235</v>
      </c>
      <c r="AG291" s="78" t="s">
        <v>76</v>
      </c>
      <c r="AH291" s="78">
        <v>0</v>
      </c>
      <c r="AI291" s="78">
        <v>12.103999999999999</v>
      </c>
      <c r="AJ291" s="91">
        <v>56760</v>
      </c>
      <c r="AK291" s="78">
        <v>11.845000000000001</v>
      </c>
      <c r="AL291" s="78" t="s">
        <v>77</v>
      </c>
      <c r="AM291" s="78" t="s">
        <v>77</v>
      </c>
      <c r="AN291" s="78" t="s">
        <v>77</v>
      </c>
      <c r="AO291" s="78" t="s">
        <v>77</v>
      </c>
      <c r="AQ291" s="78">
        <v>1</v>
      </c>
      <c r="AS291" s="78">
        <v>86</v>
      </c>
      <c r="AT291" s="92">
        <f t="shared" si="38"/>
        <v>16937.542234861998</v>
      </c>
      <c r="AU291" s="81">
        <f t="shared" si="39"/>
        <v>11546.374277247998</v>
      </c>
      <c r="AW291" s="92">
        <f t="shared" si="40"/>
        <v>13485.986372728501</v>
      </c>
      <c r="AX291" s="81">
        <f t="shared" si="41"/>
        <v>10355.908041647999</v>
      </c>
      <c r="AZ291" s="92">
        <f t="shared" si="42"/>
        <v>17625.959613193001</v>
      </c>
      <c r="BA291" s="81">
        <f t="shared" si="43"/>
        <v>10796.269197024001</v>
      </c>
      <c r="BC291" s="92">
        <f t="shared" si="44"/>
        <v>16937.542234861998</v>
      </c>
      <c r="BD291" s="81">
        <f t="shared" si="45"/>
        <v>11546.374277247998</v>
      </c>
      <c r="BF291" s="92">
        <f t="shared" si="36"/>
        <v>19417.105685000002</v>
      </c>
      <c r="BG291" s="81">
        <f t="shared" si="37"/>
        <v>614.43500799999981</v>
      </c>
    </row>
    <row r="292" spans="1:59" s="78" customFormat="1">
      <c r="A292" s="78">
        <v>53</v>
      </c>
      <c r="B292" s="78" t="s">
        <v>399</v>
      </c>
      <c r="C292" s="82">
        <v>44726.506840277776</v>
      </c>
      <c r="D292" s="78">
        <v>395</v>
      </c>
      <c r="E292" s="78" t="s">
        <v>76</v>
      </c>
      <c r="F292" s="78">
        <v>0</v>
      </c>
      <c r="G292" s="78">
        <v>6.0110000000000001</v>
      </c>
      <c r="H292" s="91">
        <v>35744</v>
      </c>
      <c r="I292" s="78">
        <v>6.7000000000000004E-2</v>
      </c>
      <c r="J292" s="78" t="s">
        <v>77</v>
      </c>
      <c r="K292" s="78" t="s">
        <v>77</v>
      </c>
      <c r="L292" s="78" t="s">
        <v>77</v>
      </c>
      <c r="M292" s="78" t="s">
        <v>77</v>
      </c>
      <c r="O292" s="78">
        <v>53</v>
      </c>
      <c r="P292" s="78" t="s">
        <v>399</v>
      </c>
      <c r="Q292" s="82">
        <v>44726.506840277776</v>
      </c>
      <c r="R292" s="78">
        <v>395</v>
      </c>
      <c r="S292" s="78" t="s">
        <v>76</v>
      </c>
      <c r="T292" s="78">
        <v>0</v>
      </c>
      <c r="U292" s="78" t="s">
        <v>77</v>
      </c>
      <c r="V292" s="78" t="s">
        <v>77</v>
      </c>
      <c r="W292" s="78" t="s">
        <v>77</v>
      </c>
      <c r="X292" s="78" t="s">
        <v>77</v>
      </c>
      <c r="Y292" s="78" t="s">
        <v>77</v>
      </c>
      <c r="Z292" s="78" t="s">
        <v>77</v>
      </c>
      <c r="AA292" s="78" t="s">
        <v>77</v>
      </c>
      <c r="AC292" s="78">
        <v>53</v>
      </c>
      <c r="AD292" s="78" t="s">
        <v>399</v>
      </c>
      <c r="AE292" s="82">
        <v>44726.506840277776</v>
      </c>
      <c r="AF292" s="78">
        <v>395</v>
      </c>
      <c r="AG292" s="78" t="s">
        <v>76</v>
      </c>
      <c r="AH292" s="78">
        <v>0</v>
      </c>
      <c r="AI292" s="78" t="s">
        <v>77</v>
      </c>
      <c r="AJ292" s="91" t="s">
        <v>77</v>
      </c>
      <c r="AK292" s="78" t="s">
        <v>77</v>
      </c>
      <c r="AL292" s="78" t="s">
        <v>77</v>
      </c>
      <c r="AM292" s="78" t="s">
        <v>77</v>
      </c>
      <c r="AN292" s="78" t="s">
        <v>77</v>
      </c>
      <c r="AO292" s="78" t="s">
        <v>77</v>
      </c>
      <c r="AQ292" s="78">
        <v>1</v>
      </c>
      <c r="AS292" s="78">
        <v>87</v>
      </c>
      <c r="AT292" s="92">
        <f t="shared" si="38"/>
        <v>81.354011395010545</v>
      </c>
      <c r="AU292" s="81" t="e">
        <f t="shared" si="39"/>
        <v>#VALUE!</v>
      </c>
      <c r="AW292" s="92">
        <f t="shared" si="40"/>
        <v>111.69929950791681</v>
      </c>
      <c r="AX292" s="81" t="e">
        <f t="shared" si="41"/>
        <v>#VALUE!</v>
      </c>
      <c r="AZ292" s="92">
        <f t="shared" si="42"/>
        <v>93.619874105497601</v>
      </c>
      <c r="BA292" s="81" t="e">
        <f t="shared" si="43"/>
        <v>#VALUE!</v>
      </c>
      <c r="BC292" s="92">
        <f t="shared" si="44"/>
        <v>81.354011395010545</v>
      </c>
      <c r="BD292" s="81" t="e">
        <f t="shared" si="45"/>
        <v>#VALUE!</v>
      </c>
      <c r="BF292" s="92">
        <f t="shared" si="36"/>
        <v>66.618816547199998</v>
      </c>
      <c r="BG292" s="81" t="e">
        <f t="shared" si="37"/>
        <v>#VALUE!</v>
      </c>
    </row>
    <row r="293" spans="1:59" s="78" customFormat="1">
      <c r="A293" s="78">
        <v>54</v>
      </c>
      <c r="B293" s="78" t="s">
        <v>400</v>
      </c>
      <c r="C293" s="82">
        <v>44726.528090277781</v>
      </c>
      <c r="D293" s="78">
        <v>355</v>
      </c>
      <c r="E293" s="78" t="s">
        <v>76</v>
      </c>
      <c r="F293" s="78">
        <v>0</v>
      </c>
      <c r="G293" s="78">
        <v>5.9820000000000002</v>
      </c>
      <c r="H293" s="91">
        <v>9731121</v>
      </c>
      <c r="I293" s="78">
        <v>19.946999999999999</v>
      </c>
      <c r="J293" s="78" t="s">
        <v>77</v>
      </c>
      <c r="K293" s="78" t="s">
        <v>77</v>
      </c>
      <c r="L293" s="78" t="s">
        <v>77</v>
      </c>
      <c r="M293" s="78" t="s">
        <v>77</v>
      </c>
      <c r="O293" s="78">
        <v>54</v>
      </c>
      <c r="P293" s="78" t="s">
        <v>400</v>
      </c>
      <c r="Q293" s="82">
        <v>44726.528090277781</v>
      </c>
      <c r="R293" s="78">
        <v>355</v>
      </c>
      <c r="S293" s="78" t="s">
        <v>76</v>
      </c>
      <c r="T293" s="78">
        <v>0</v>
      </c>
      <c r="U293" s="78">
        <v>5.9349999999999996</v>
      </c>
      <c r="V293" s="91">
        <v>71334</v>
      </c>
      <c r="W293" s="78">
        <v>17.54</v>
      </c>
      <c r="X293" s="78" t="s">
        <v>77</v>
      </c>
      <c r="Y293" s="78" t="s">
        <v>77</v>
      </c>
      <c r="Z293" s="78" t="s">
        <v>77</v>
      </c>
      <c r="AA293" s="78" t="s">
        <v>77</v>
      </c>
      <c r="AC293" s="78">
        <v>54</v>
      </c>
      <c r="AD293" s="78" t="s">
        <v>400</v>
      </c>
      <c r="AE293" s="82">
        <v>44726.528090277781</v>
      </c>
      <c r="AF293" s="78">
        <v>355</v>
      </c>
      <c r="AG293" s="78" t="s">
        <v>76</v>
      </c>
      <c r="AH293" s="78">
        <v>0</v>
      </c>
      <c r="AI293" s="78">
        <v>12.117000000000001</v>
      </c>
      <c r="AJ293" s="91">
        <v>53945</v>
      </c>
      <c r="AK293" s="78">
        <v>11.260999999999999</v>
      </c>
      <c r="AL293" s="78" t="s">
        <v>77</v>
      </c>
      <c r="AM293" s="78" t="s">
        <v>77</v>
      </c>
      <c r="AN293" s="78" t="s">
        <v>77</v>
      </c>
      <c r="AO293" s="78" t="s">
        <v>77</v>
      </c>
      <c r="AQ293" s="78">
        <v>1</v>
      </c>
      <c r="AS293" s="78">
        <v>88</v>
      </c>
      <c r="AT293" s="92">
        <f t="shared" si="38"/>
        <v>17754.815503404719</v>
      </c>
      <c r="AU293" s="81">
        <f t="shared" si="39"/>
        <v>10972.466691602</v>
      </c>
      <c r="AW293" s="92">
        <f t="shared" si="40"/>
        <v>14122.542452441461</v>
      </c>
      <c r="AX293" s="81">
        <f t="shared" si="41"/>
        <v>9853.5683439207496</v>
      </c>
      <c r="AZ293" s="92">
        <f t="shared" si="42"/>
        <v>18474.01061111108</v>
      </c>
      <c r="BA293" s="81">
        <f t="shared" si="43"/>
        <v>10263.1083752135</v>
      </c>
      <c r="BC293" s="92">
        <f t="shared" si="44"/>
        <v>17754.815503404719</v>
      </c>
      <c r="BD293" s="81">
        <f t="shared" si="45"/>
        <v>10972.466691602</v>
      </c>
      <c r="BF293" s="92">
        <f t="shared" si="36"/>
        <v>21069.265064200001</v>
      </c>
      <c r="BG293" s="81">
        <f t="shared" si="37"/>
        <v>844.06750700000009</v>
      </c>
    </row>
    <row r="294" spans="1:59" s="78" customFormat="1">
      <c r="A294" s="78">
        <v>55</v>
      </c>
      <c r="B294" s="78" t="s">
        <v>401</v>
      </c>
      <c r="C294" s="82">
        <v>44726.549363425926</v>
      </c>
      <c r="D294" s="78">
        <v>49</v>
      </c>
      <c r="E294" s="78" t="s">
        <v>76</v>
      </c>
      <c r="F294" s="78">
        <v>0</v>
      </c>
      <c r="G294" s="78">
        <v>6.0010000000000003</v>
      </c>
      <c r="H294" s="91">
        <v>332973</v>
      </c>
      <c r="I294" s="78">
        <v>0.66800000000000004</v>
      </c>
      <c r="J294" s="78" t="s">
        <v>77</v>
      </c>
      <c r="K294" s="78" t="s">
        <v>77</v>
      </c>
      <c r="L294" s="78" t="s">
        <v>77</v>
      </c>
      <c r="M294" s="78" t="s">
        <v>77</v>
      </c>
      <c r="O294" s="78">
        <v>55</v>
      </c>
      <c r="P294" s="78" t="s">
        <v>401</v>
      </c>
      <c r="Q294" s="82">
        <v>44726.549363425926</v>
      </c>
      <c r="R294" s="78">
        <v>49</v>
      </c>
      <c r="S294" s="78" t="s">
        <v>76</v>
      </c>
      <c r="T294" s="78">
        <v>0</v>
      </c>
      <c r="U294" s="78">
        <v>5.9649999999999999</v>
      </c>
      <c r="V294" s="91">
        <v>3541</v>
      </c>
      <c r="W294" s="78">
        <v>1.0189999999999999</v>
      </c>
      <c r="X294" s="78" t="s">
        <v>77</v>
      </c>
      <c r="Y294" s="78" t="s">
        <v>77</v>
      </c>
      <c r="Z294" s="78" t="s">
        <v>77</v>
      </c>
      <c r="AA294" s="78" t="s">
        <v>77</v>
      </c>
      <c r="AC294" s="78">
        <v>55</v>
      </c>
      <c r="AD294" s="78" t="s">
        <v>401</v>
      </c>
      <c r="AE294" s="82">
        <v>44726.549363425926</v>
      </c>
      <c r="AF294" s="78">
        <v>49</v>
      </c>
      <c r="AG294" s="78" t="s">
        <v>76</v>
      </c>
      <c r="AH294" s="78">
        <v>0</v>
      </c>
      <c r="AI294" s="78">
        <v>12.138999999999999</v>
      </c>
      <c r="AJ294" s="91">
        <v>20167</v>
      </c>
      <c r="AK294" s="78">
        <v>4.1970000000000001</v>
      </c>
      <c r="AL294" s="78" t="s">
        <v>77</v>
      </c>
      <c r="AM294" s="78" t="s">
        <v>77</v>
      </c>
      <c r="AN294" s="78" t="s">
        <v>77</v>
      </c>
      <c r="AO294" s="78" t="s">
        <v>77</v>
      </c>
      <c r="AQ294" s="78">
        <v>1</v>
      </c>
      <c r="AS294" s="78">
        <v>89</v>
      </c>
      <c r="AT294" s="92">
        <f t="shared" si="38"/>
        <v>770.42105215156619</v>
      </c>
      <c r="AU294" s="81">
        <f t="shared" si="39"/>
        <v>4054.4397146727206</v>
      </c>
      <c r="AW294" s="92">
        <f t="shared" si="40"/>
        <v>955.84546751339019</v>
      </c>
      <c r="AX294" s="81">
        <f t="shared" si="41"/>
        <v>3748.2627458074699</v>
      </c>
      <c r="AZ294" s="92">
        <f t="shared" si="42"/>
        <v>863.56844883566396</v>
      </c>
      <c r="BA294" s="81">
        <f t="shared" si="43"/>
        <v>3845.4593297248598</v>
      </c>
      <c r="BC294" s="92">
        <f t="shared" si="44"/>
        <v>770.42105215156619</v>
      </c>
      <c r="BD294" s="81">
        <f t="shared" si="45"/>
        <v>4054.4397146727206</v>
      </c>
      <c r="BF294" s="92">
        <f t="shared" si="36"/>
        <v>464.10810994999997</v>
      </c>
      <c r="BG294" s="81">
        <f t="shared" si="37"/>
        <v>1473.5083769199998</v>
      </c>
    </row>
    <row r="295" spans="1:59" s="78" customFormat="1">
      <c r="A295" s="78">
        <v>56</v>
      </c>
      <c r="B295" s="78" t="s">
        <v>402</v>
      </c>
      <c r="C295" s="82">
        <v>44726.570636574077</v>
      </c>
      <c r="D295" s="78">
        <v>38</v>
      </c>
      <c r="E295" s="78" t="s">
        <v>76</v>
      </c>
      <c r="F295" s="78">
        <v>0</v>
      </c>
      <c r="G295" s="78">
        <v>6.0170000000000003</v>
      </c>
      <c r="H295" s="91">
        <v>4596</v>
      </c>
      <c r="I295" s="78">
        <v>4.0000000000000001E-3</v>
      </c>
      <c r="J295" s="78" t="s">
        <v>77</v>
      </c>
      <c r="K295" s="78" t="s">
        <v>77</v>
      </c>
      <c r="L295" s="78" t="s">
        <v>77</v>
      </c>
      <c r="M295" s="78" t="s">
        <v>77</v>
      </c>
      <c r="O295" s="78">
        <v>56</v>
      </c>
      <c r="P295" s="78" t="s">
        <v>402</v>
      </c>
      <c r="Q295" s="82">
        <v>44726.570636574077</v>
      </c>
      <c r="R295" s="78">
        <v>38</v>
      </c>
      <c r="S295" s="78" t="s">
        <v>76</v>
      </c>
      <c r="T295" s="78">
        <v>0</v>
      </c>
      <c r="U295" s="78" t="s">
        <v>77</v>
      </c>
      <c r="V295" s="78" t="s">
        <v>77</v>
      </c>
      <c r="W295" s="78" t="s">
        <v>77</v>
      </c>
      <c r="X295" s="78" t="s">
        <v>77</v>
      </c>
      <c r="Y295" s="78" t="s">
        <v>77</v>
      </c>
      <c r="Z295" s="78" t="s">
        <v>77</v>
      </c>
      <c r="AA295" s="78" t="s">
        <v>77</v>
      </c>
      <c r="AC295" s="78">
        <v>56</v>
      </c>
      <c r="AD295" s="78" t="s">
        <v>402</v>
      </c>
      <c r="AE295" s="82">
        <v>44726.570636574077</v>
      </c>
      <c r="AF295" s="78">
        <v>38</v>
      </c>
      <c r="AG295" s="78" t="s">
        <v>76</v>
      </c>
      <c r="AH295" s="78">
        <v>0</v>
      </c>
      <c r="AI295" s="78">
        <v>12.167999999999999</v>
      </c>
      <c r="AJ295" s="91">
        <v>6990</v>
      </c>
      <c r="AK295" s="78">
        <v>1.409</v>
      </c>
      <c r="AL295" s="78" t="s">
        <v>77</v>
      </c>
      <c r="AM295" s="78" t="s">
        <v>77</v>
      </c>
      <c r="AN295" s="78" t="s">
        <v>77</v>
      </c>
      <c r="AO295" s="78" t="s">
        <v>77</v>
      </c>
      <c r="AQ295" s="78">
        <v>1</v>
      </c>
      <c r="AS295" s="78">
        <v>90</v>
      </c>
      <c r="AT295" s="92">
        <f t="shared" si="38"/>
        <v>5.1014036848000011</v>
      </c>
      <c r="AU295" s="81">
        <f t="shared" si="39"/>
        <v>1339.8860902479998</v>
      </c>
      <c r="AW295" s="92">
        <f t="shared" si="40"/>
        <v>8.5100483399999991</v>
      </c>
      <c r="AX295" s="81">
        <f t="shared" si="41"/>
        <v>1327.709051523</v>
      </c>
      <c r="AZ295" s="92">
        <f t="shared" si="42"/>
        <v>9.6314176328000016</v>
      </c>
      <c r="BA295" s="81">
        <f t="shared" si="43"/>
        <v>1331.8355347740001</v>
      </c>
      <c r="BC295" s="92">
        <f t="shared" si="44"/>
        <v>5.1014036848000011</v>
      </c>
      <c r="BD295" s="81">
        <f t="shared" si="45"/>
        <v>1339.8860902479998</v>
      </c>
      <c r="BF295" s="92">
        <f t="shared" si="36"/>
        <v>2.8318240831999999</v>
      </c>
      <c r="BG295" s="81">
        <f t="shared" si="37"/>
        <v>654.84824800000013</v>
      </c>
    </row>
    <row r="296" spans="1:59" s="78" customFormat="1">
      <c r="A296" s="78">
        <v>57</v>
      </c>
      <c r="B296" s="78" t="s">
        <v>403</v>
      </c>
      <c r="C296" s="82">
        <v>44726.591921296298</v>
      </c>
      <c r="D296" s="78">
        <v>147</v>
      </c>
      <c r="E296" s="78" t="s">
        <v>76</v>
      </c>
      <c r="F296" s="78">
        <v>0</v>
      </c>
      <c r="G296" s="78">
        <v>6.0149999999999997</v>
      </c>
      <c r="H296" s="91">
        <v>20179</v>
      </c>
      <c r="I296" s="78">
        <v>3.5999999999999997E-2</v>
      </c>
      <c r="J296" s="78" t="s">
        <v>77</v>
      </c>
      <c r="K296" s="78" t="s">
        <v>77</v>
      </c>
      <c r="L296" s="78" t="s">
        <v>77</v>
      </c>
      <c r="M296" s="78" t="s">
        <v>77</v>
      </c>
      <c r="O296" s="78">
        <v>57</v>
      </c>
      <c r="P296" s="78" t="s">
        <v>403</v>
      </c>
      <c r="Q296" s="82">
        <v>44726.591921296298</v>
      </c>
      <c r="R296" s="78">
        <v>147</v>
      </c>
      <c r="S296" s="78" t="s">
        <v>76</v>
      </c>
      <c r="T296" s="78">
        <v>0</v>
      </c>
      <c r="U296" s="78" t="s">
        <v>77</v>
      </c>
      <c r="V296" s="78" t="s">
        <v>77</v>
      </c>
      <c r="W296" s="78" t="s">
        <v>77</v>
      </c>
      <c r="X296" s="78" t="s">
        <v>77</v>
      </c>
      <c r="Y296" s="78" t="s">
        <v>77</v>
      </c>
      <c r="Z296" s="78" t="s">
        <v>77</v>
      </c>
      <c r="AA296" s="78" t="s">
        <v>77</v>
      </c>
      <c r="AC296" s="78">
        <v>57</v>
      </c>
      <c r="AD296" s="78" t="s">
        <v>403</v>
      </c>
      <c r="AE296" s="82">
        <v>44726.591921296298</v>
      </c>
      <c r="AF296" s="78">
        <v>147</v>
      </c>
      <c r="AG296" s="78" t="s">
        <v>76</v>
      </c>
      <c r="AH296" s="78">
        <v>0</v>
      </c>
      <c r="AI296" s="78" t="s">
        <v>77</v>
      </c>
      <c r="AJ296" s="91" t="s">
        <v>77</v>
      </c>
      <c r="AK296" s="78" t="s">
        <v>77</v>
      </c>
      <c r="AL296" s="78" t="s">
        <v>77</v>
      </c>
      <c r="AM296" s="78" t="s">
        <v>77</v>
      </c>
      <c r="AN296" s="78" t="s">
        <v>77</v>
      </c>
      <c r="AO296" s="78" t="s">
        <v>77</v>
      </c>
      <c r="AQ296" s="78">
        <v>1</v>
      </c>
      <c r="AS296" s="78">
        <v>91</v>
      </c>
      <c r="AT296" s="92">
        <f t="shared" si="38"/>
        <v>44.877496753017859</v>
      </c>
      <c r="AU296" s="81" t="e">
        <f t="shared" si="39"/>
        <v>#VALUE!</v>
      </c>
      <c r="AW296" s="92">
        <f t="shared" si="40"/>
        <v>63.520088856135807</v>
      </c>
      <c r="AX296" s="81" t="e">
        <f t="shared" si="41"/>
        <v>#VALUE!</v>
      </c>
      <c r="AZ296" s="92">
        <f t="shared" si="42"/>
        <v>52.711335482243108</v>
      </c>
      <c r="BA296" s="81" t="e">
        <f t="shared" si="43"/>
        <v>#VALUE!</v>
      </c>
      <c r="BC296" s="92">
        <f t="shared" si="44"/>
        <v>44.877496753017859</v>
      </c>
      <c r="BD296" s="81" t="e">
        <f t="shared" si="45"/>
        <v>#VALUE!</v>
      </c>
      <c r="BF296" s="92">
        <f t="shared" si="36"/>
        <v>31.057000323199997</v>
      </c>
      <c r="BG296" s="81" t="e">
        <f t="shared" si="37"/>
        <v>#VALUE!</v>
      </c>
    </row>
    <row r="297" spans="1:59" s="78" customFormat="1">
      <c r="A297" s="78">
        <v>58</v>
      </c>
      <c r="B297" s="78" t="s">
        <v>404</v>
      </c>
      <c r="C297" s="82">
        <v>44726.613206018519</v>
      </c>
      <c r="D297" s="78">
        <v>343</v>
      </c>
      <c r="E297" s="78" t="s">
        <v>76</v>
      </c>
      <c r="F297" s="78">
        <v>0</v>
      </c>
      <c r="G297" s="78">
        <v>6.0140000000000002</v>
      </c>
      <c r="H297" s="91">
        <v>41688</v>
      </c>
      <c r="I297" s="78">
        <v>7.9000000000000001E-2</v>
      </c>
      <c r="J297" s="78" t="s">
        <v>77</v>
      </c>
      <c r="K297" s="78" t="s">
        <v>77</v>
      </c>
      <c r="L297" s="78" t="s">
        <v>77</v>
      </c>
      <c r="M297" s="78" t="s">
        <v>77</v>
      </c>
      <c r="O297" s="78">
        <v>58</v>
      </c>
      <c r="P297" s="78" t="s">
        <v>404</v>
      </c>
      <c r="Q297" s="82">
        <v>44726.613206018519</v>
      </c>
      <c r="R297" s="78">
        <v>343</v>
      </c>
      <c r="S297" s="78" t="s">
        <v>76</v>
      </c>
      <c r="T297" s="78">
        <v>0</v>
      </c>
      <c r="U297" s="78" t="s">
        <v>77</v>
      </c>
      <c r="V297" s="78" t="s">
        <v>77</v>
      </c>
      <c r="W297" s="78" t="s">
        <v>77</v>
      </c>
      <c r="X297" s="78" t="s">
        <v>77</v>
      </c>
      <c r="Y297" s="78" t="s">
        <v>77</v>
      </c>
      <c r="Z297" s="78" t="s">
        <v>77</v>
      </c>
      <c r="AA297" s="78" t="s">
        <v>77</v>
      </c>
      <c r="AC297" s="78">
        <v>58</v>
      </c>
      <c r="AD297" s="78" t="s">
        <v>404</v>
      </c>
      <c r="AE297" s="82">
        <v>44726.613206018519</v>
      </c>
      <c r="AF297" s="78">
        <v>343</v>
      </c>
      <c r="AG297" s="78" t="s">
        <v>76</v>
      </c>
      <c r="AH297" s="78">
        <v>0</v>
      </c>
      <c r="AI297" s="78">
        <v>12.173999999999999</v>
      </c>
      <c r="AJ297" s="91">
        <v>8062</v>
      </c>
      <c r="AK297" s="78">
        <v>1.6359999999999999</v>
      </c>
      <c r="AL297" s="78" t="s">
        <v>77</v>
      </c>
      <c r="AM297" s="78" t="s">
        <v>77</v>
      </c>
      <c r="AN297" s="78" t="s">
        <v>77</v>
      </c>
      <c r="AO297" s="78" t="s">
        <v>77</v>
      </c>
      <c r="AQ297" s="78">
        <v>1</v>
      </c>
      <c r="AS297" s="78">
        <v>92</v>
      </c>
      <c r="AT297" s="92">
        <f t="shared" si="38"/>
        <v>95.273454392234228</v>
      </c>
      <c r="AU297" s="81">
        <f t="shared" si="39"/>
        <v>1561.0567060611197</v>
      </c>
      <c r="AW297" s="92">
        <f t="shared" si="40"/>
        <v>129.99374271742721</v>
      </c>
      <c r="AX297" s="81">
        <f t="shared" si="41"/>
        <v>1525.4450108721198</v>
      </c>
      <c r="AZ297" s="92">
        <f t="shared" si="42"/>
        <v>109.2266691783104</v>
      </c>
      <c r="BA297" s="81">
        <f t="shared" si="43"/>
        <v>1536.5395675765601</v>
      </c>
      <c r="BC297" s="92">
        <f t="shared" si="44"/>
        <v>95.273454392234228</v>
      </c>
      <c r="BD297" s="81">
        <f t="shared" si="45"/>
        <v>1561.0567060611197</v>
      </c>
      <c r="BF297" s="92">
        <f t="shared" si="36"/>
        <v>82.142561628799996</v>
      </c>
      <c r="BG297" s="81">
        <f t="shared" si="37"/>
        <v>743.76910432</v>
      </c>
    </row>
    <row r="298" spans="1:59" s="78" customFormat="1">
      <c r="A298" s="78">
        <v>59</v>
      </c>
      <c r="B298" s="78" t="s">
        <v>405</v>
      </c>
      <c r="C298" s="82">
        <v>44726.63449074074</v>
      </c>
      <c r="D298" s="78">
        <v>31</v>
      </c>
      <c r="E298" s="78" t="s">
        <v>76</v>
      </c>
      <c r="F298" s="78">
        <v>0</v>
      </c>
      <c r="G298" s="78">
        <v>6.0339999999999998</v>
      </c>
      <c r="H298" s="91">
        <v>3649</v>
      </c>
      <c r="I298" s="78">
        <v>3.0000000000000001E-3</v>
      </c>
      <c r="J298" s="78" t="s">
        <v>77</v>
      </c>
      <c r="K298" s="78" t="s">
        <v>77</v>
      </c>
      <c r="L298" s="78" t="s">
        <v>77</v>
      </c>
      <c r="M298" s="78" t="s">
        <v>77</v>
      </c>
      <c r="O298" s="78">
        <v>59</v>
      </c>
      <c r="P298" s="78" t="s">
        <v>405</v>
      </c>
      <c r="Q298" s="82">
        <v>44726.63449074074</v>
      </c>
      <c r="R298" s="78">
        <v>31</v>
      </c>
      <c r="S298" s="78" t="s">
        <v>76</v>
      </c>
      <c r="T298" s="78">
        <v>0</v>
      </c>
      <c r="U298" s="78" t="s">
        <v>77</v>
      </c>
      <c r="V298" s="78" t="s">
        <v>77</v>
      </c>
      <c r="W298" s="78" t="s">
        <v>77</v>
      </c>
      <c r="X298" s="78" t="s">
        <v>77</v>
      </c>
      <c r="Y298" s="78" t="s">
        <v>77</v>
      </c>
      <c r="Z298" s="78" t="s">
        <v>77</v>
      </c>
      <c r="AA298" s="78" t="s">
        <v>77</v>
      </c>
      <c r="AC298" s="78">
        <v>59</v>
      </c>
      <c r="AD298" s="78" t="s">
        <v>405</v>
      </c>
      <c r="AE298" s="82">
        <v>44726.63449074074</v>
      </c>
      <c r="AF298" s="78">
        <v>31</v>
      </c>
      <c r="AG298" s="78" t="s">
        <v>76</v>
      </c>
      <c r="AH298" s="78">
        <v>0</v>
      </c>
      <c r="AI298" s="78">
        <v>12.148</v>
      </c>
      <c r="AJ298" s="91">
        <v>30792</v>
      </c>
      <c r="AK298" s="78">
        <v>6.4320000000000004</v>
      </c>
      <c r="AL298" s="78" t="s">
        <v>77</v>
      </c>
      <c r="AM298" s="78" t="s">
        <v>77</v>
      </c>
      <c r="AN298" s="78" t="s">
        <v>77</v>
      </c>
      <c r="AO298" s="78" t="s">
        <v>77</v>
      </c>
      <c r="AQ298" s="78">
        <v>1</v>
      </c>
      <c r="AS298" s="78">
        <v>93</v>
      </c>
      <c r="AT298" s="92">
        <f t="shared" si="38"/>
        <v>3.1762488053000002</v>
      </c>
      <c r="AU298" s="81">
        <f t="shared" si="39"/>
        <v>6236.8096818227204</v>
      </c>
      <c r="AW298" s="92">
        <f t="shared" si="40"/>
        <v>5.7824930212499996</v>
      </c>
      <c r="AX298" s="81">
        <f t="shared" si="41"/>
        <v>5684.1515962387202</v>
      </c>
      <c r="AZ298" s="92">
        <f t="shared" si="42"/>
        <v>6.4635111020500009</v>
      </c>
      <c r="BA298" s="81">
        <f t="shared" si="43"/>
        <v>5868.1555254873601</v>
      </c>
      <c r="BC298" s="92">
        <f t="shared" si="44"/>
        <v>3.1762488053000002</v>
      </c>
      <c r="BD298" s="81">
        <f t="shared" si="45"/>
        <v>6236.8096818227204</v>
      </c>
      <c r="BF298" s="92">
        <f t="shared" si="36"/>
        <v>1.3544813551999999</v>
      </c>
      <c r="BG298" s="81">
        <f t="shared" si="37"/>
        <v>1698.6364019199998</v>
      </c>
    </row>
    <row r="299" spans="1:59" s="78" customFormat="1">
      <c r="A299" s="78">
        <v>60</v>
      </c>
      <c r="B299" s="78" t="s">
        <v>406</v>
      </c>
      <c r="C299" s="82">
        <v>44726.655740740738</v>
      </c>
      <c r="D299" s="78">
        <v>152</v>
      </c>
      <c r="E299" s="78" t="s">
        <v>76</v>
      </c>
      <c r="F299" s="78">
        <v>0</v>
      </c>
      <c r="G299" s="78">
        <v>6.0389999999999997</v>
      </c>
      <c r="H299" s="91">
        <v>3191</v>
      </c>
      <c r="I299" s="78">
        <v>2E-3</v>
      </c>
      <c r="J299" s="78" t="s">
        <v>77</v>
      </c>
      <c r="K299" s="78" t="s">
        <v>77</v>
      </c>
      <c r="L299" s="78" t="s">
        <v>77</v>
      </c>
      <c r="M299" s="78" t="s">
        <v>77</v>
      </c>
      <c r="O299" s="78">
        <v>60</v>
      </c>
      <c r="P299" s="78" t="s">
        <v>406</v>
      </c>
      <c r="Q299" s="82">
        <v>44726.655740740738</v>
      </c>
      <c r="R299" s="78">
        <v>152</v>
      </c>
      <c r="S299" s="78" t="s">
        <v>76</v>
      </c>
      <c r="T299" s="78">
        <v>0</v>
      </c>
      <c r="U299" s="78" t="s">
        <v>77</v>
      </c>
      <c r="V299" s="78" t="s">
        <v>77</v>
      </c>
      <c r="W299" s="78" t="s">
        <v>77</v>
      </c>
      <c r="X299" s="78" t="s">
        <v>77</v>
      </c>
      <c r="Y299" s="78" t="s">
        <v>77</v>
      </c>
      <c r="Z299" s="78" t="s">
        <v>77</v>
      </c>
      <c r="AA299" s="78" t="s">
        <v>77</v>
      </c>
      <c r="AC299" s="78">
        <v>60</v>
      </c>
      <c r="AD299" s="78" t="s">
        <v>406</v>
      </c>
      <c r="AE299" s="82">
        <v>44726.655740740738</v>
      </c>
      <c r="AF299" s="78">
        <v>152</v>
      </c>
      <c r="AG299" s="78" t="s">
        <v>76</v>
      </c>
      <c r="AH299" s="78">
        <v>0</v>
      </c>
      <c r="AI299" s="78">
        <v>12.138999999999999</v>
      </c>
      <c r="AJ299" s="91">
        <v>32479</v>
      </c>
      <c r="AK299" s="78">
        <v>6.7859999999999996</v>
      </c>
      <c r="AL299" s="78" t="s">
        <v>77</v>
      </c>
      <c r="AM299" s="78" t="s">
        <v>77</v>
      </c>
      <c r="AN299" s="78" t="s">
        <v>77</v>
      </c>
      <c r="AO299" s="78" t="s">
        <v>77</v>
      </c>
      <c r="AQ299" s="78">
        <v>1</v>
      </c>
      <c r="AS299" s="78">
        <v>94</v>
      </c>
      <c r="AT299" s="92">
        <f t="shared" si="38"/>
        <v>2.3386803893000003</v>
      </c>
      <c r="AU299" s="81">
        <f t="shared" si="39"/>
        <v>6582.7886235456808</v>
      </c>
      <c r="AW299" s="92">
        <f t="shared" si="40"/>
        <v>4.4770327212499996</v>
      </c>
      <c r="AX299" s="81">
        <f t="shared" si="41"/>
        <v>5990.2214408684304</v>
      </c>
      <c r="AZ299" s="92">
        <f t="shared" si="42"/>
        <v>4.8941182260499989</v>
      </c>
      <c r="BA299" s="81">
        <f t="shared" si="43"/>
        <v>6188.9743627293401</v>
      </c>
      <c r="BC299" s="92">
        <f t="shared" si="44"/>
        <v>2.3386803893000003</v>
      </c>
      <c r="BD299" s="81">
        <f t="shared" si="45"/>
        <v>6582.7886235456808</v>
      </c>
      <c r="BF299" s="92">
        <f t="shared" si="36"/>
        <v>0.6497714111999997</v>
      </c>
      <c r="BG299" s="81">
        <f t="shared" si="37"/>
        <v>1698.65644348</v>
      </c>
    </row>
    <row r="300" spans="1:59" s="78" customFormat="1">
      <c r="A300" s="78">
        <v>61</v>
      </c>
      <c r="B300" s="78" t="s">
        <v>407</v>
      </c>
      <c r="C300" s="82">
        <v>44726.677002314813</v>
      </c>
      <c r="D300" s="78">
        <v>191</v>
      </c>
      <c r="E300" s="78" t="s">
        <v>76</v>
      </c>
      <c r="F300" s="78">
        <v>0</v>
      </c>
      <c r="G300" s="78">
        <v>6.0119999999999996</v>
      </c>
      <c r="H300" s="91">
        <v>39363</v>
      </c>
      <c r="I300" s="78">
        <v>7.4999999999999997E-2</v>
      </c>
      <c r="J300" s="78" t="s">
        <v>77</v>
      </c>
      <c r="K300" s="78" t="s">
        <v>77</v>
      </c>
      <c r="L300" s="78" t="s">
        <v>77</v>
      </c>
      <c r="M300" s="78" t="s">
        <v>77</v>
      </c>
      <c r="O300" s="78">
        <v>61</v>
      </c>
      <c r="P300" s="78" t="s">
        <v>407</v>
      </c>
      <c r="Q300" s="82">
        <v>44726.677002314813</v>
      </c>
      <c r="R300" s="78">
        <v>191</v>
      </c>
      <c r="S300" s="78" t="s">
        <v>76</v>
      </c>
      <c r="T300" s="78">
        <v>0</v>
      </c>
      <c r="U300" s="78" t="s">
        <v>77</v>
      </c>
      <c r="V300" s="78" t="s">
        <v>77</v>
      </c>
      <c r="W300" s="78" t="s">
        <v>77</v>
      </c>
      <c r="X300" s="78" t="s">
        <v>77</v>
      </c>
      <c r="Y300" s="78" t="s">
        <v>77</v>
      </c>
      <c r="Z300" s="78" t="s">
        <v>77</v>
      </c>
      <c r="AA300" s="78" t="s">
        <v>77</v>
      </c>
      <c r="AC300" s="78">
        <v>61</v>
      </c>
      <c r="AD300" s="78" t="s">
        <v>407</v>
      </c>
      <c r="AE300" s="82">
        <v>44726.677002314813</v>
      </c>
      <c r="AF300" s="78">
        <v>191</v>
      </c>
      <c r="AG300" s="78" t="s">
        <v>76</v>
      </c>
      <c r="AH300" s="78">
        <v>0</v>
      </c>
      <c r="AI300" s="78" t="s">
        <v>77</v>
      </c>
      <c r="AJ300" s="91" t="s">
        <v>77</v>
      </c>
      <c r="AK300" s="78" t="s">
        <v>77</v>
      </c>
      <c r="AL300" s="78" t="s">
        <v>77</v>
      </c>
      <c r="AM300" s="78" t="s">
        <v>77</v>
      </c>
      <c r="AN300" s="78" t="s">
        <v>77</v>
      </c>
      <c r="AO300" s="78" t="s">
        <v>77</v>
      </c>
      <c r="AQ300" s="78">
        <v>1</v>
      </c>
      <c r="AS300" s="78">
        <v>95</v>
      </c>
      <c r="AT300" s="92">
        <f t="shared" si="38"/>
        <v>89.829531637764745</v>
      </c>
      <c r="AU300" s="81" t="e">
        <f t="shared" si="39"/>
        <v>#VALUE!</v>
      </c>
      <c r="AW300" s="92">
        <f t="shared" si="40"/>
        <v>122.84472536334221</v>
      </c>
      <c r="AX300" s="81" t="e">
        <f t="shared" si="41"/>
        <v>#VALUE!</v>
      </c>
      <c r="AZ300" s="92">
        <f t="shared" si="42"/>
        <v>103.12307700652791</v>
      </c>
      <c r="BA300" s="81" t="e">
        <f t="shared" si="43"/>
        <v>#VALUE!</v>
      </c>
      <c r="BC300" s="92">
        <f t="shared" si="44"/>
        <v>89.829531637764745</v>
      </c>
      <c r="BD300" s="81" t="e">
        <f t="shared" si="45"/>
        <v>#VALUE!</v>
      </c>
      <c r="BF300" s="92">
        <f t="shared" si="36"/>
        <v>75.9425417888</v>
      </c>
      <c r="BG300" s="81" t="e">
        <f t="shared" si="37"/>
        <v>#VALUE!</v>
      </c>
    </row>
    <row r="301" spans="1:59" s="78" customFormat="1">
      <c r="A301" s="78">
        <v>62</v>
      </c>
      <c r="B301" s="78" t="s">
        <v>408</v>
      </c>
      <c r="C301" s="82">
        <v>44726.698298611111</v>
      </c>
      <c r="D301" s="78">
        <v>206</v>
      </c>
      <c r="E301" s="78" t="s">
        <v>76</v>
      </c>
      <c r="F301" s="78">
        <v>0</v>
      </c>
      <c r="G301" s="78">
        <v>6.0750000000000002</v>
      </c>
      <c r="H301" s="91">
        <v>1637</v>
      </c>
      <c r="I301" s="78">
        <v>-1E-3</v>
      </c>
      <c r="J301" s="78" t="s">
        <v>77</v>
      </c>
      <c r="K301" s="78" t="s">
        <v>77</v>
      </c>
      <c r="L301" s="78" t="s">
        <v>77</v>
      </c>
      <c r="M301" s="78" t="s">
        <v>77</v>
      </c>
      <c r="O301" s="78">
        <v>62</v>
      </c>
      <c r="P301" s="78" t="s">
        <v>408</v>
      </c>
      <c r="Q301" s="82">
        <v>44726.698298611111</v>
      </c>
      <c r="R301" s="78">
        <v>206</v>
      </c>
      <c r="S301" s="78" t="s">
        <v>76</v>
      </c>
      <c r="T301" s="78">
        <v>0</v>
      </c>
      <c r="U301" s="78" t="s">
        <v>77</v>
      </c>
      <c r="V301" s="78" t="s">
        <v>77</v>
      </c>
      <c r="W301" s="78" t="s">
        <v>77</v>
      </c>
      <c r="X301" s="78" t="s">
        <v>77</v>
      </c>
      <c r="Y301" s="78" t="s">
        <v>77</v>
      </c>
      <c r="Z301" s="78" t="s">
        <v>77</v>
      </c>
      <c r="AA301" s="78" t="s">
        <v>77</v>
      </c>
      <c r="AC301" s="78">
        <v>62</v>
      </c>
      <c r="AD301" s="78" t="s">
        <v>408</v>
      </c>
      <c r="AE301" s="82">
        <v>44726.698298611111</v>
      </c>
      <c r="AF301" s="78">
        <v>206</v>
      </c>
      <c r="AG301" s="78" t="s">
        <v>76</v>
      </c>
      <c r="AH301" s="78">
        <v>0</v>
      </c>
      <c r="AI301" s="78">
        <v>12.083</v>
      </c>
      <c r="AJ301" s="91">
        <v>91511</v>
      </c>
      <c r="AK301" s="78">
        <v>18.98</v>
      </c>
      <c r="AL301" s="78" t="s">
        <v>77</v>
      </c>
      <c r="AM301" s="78" t="s">
        <v>77</v>
      </c>
      <c r="AN301" s="78" t="s">
        <v>77</v>
      </c>
      <c r="AO301" s="78" t="s">
        <v>77</v>
      </c>
      <c r="AQ301" s="78">
        <v>1</v>
      </c>
      <c r="AS301" s="78">
        <v>96</v>
      </c>
      <c r="AT301" s="92">
        <f t="shared" si="38"/>
        <v>-4.8898264299999994E-2</v>
      </c>
      <c r="AU301" s="81">
        <f t="shared" si="39"/>
        <v>18597.912505152079</v>
      </c>
      <c r="AW301" s="92">
        <f t="shared" si="40"/>
        <v>0.11403009125000008</v>
      </c>
      <c r="AX301" s="81">
        <f t="shared" si="41"/>
        <v>16475.316903894833</v>
      </c>
      <c r="AZ301" s="92">
        <f t="shared" si="42"/>
        <v>-0.61204161354999975</v>
      </c>
      <c r="BA301" s="81">
        <f t="shared" si="43"/>
        <v>17356.879681652539</v>
      </c>
      <c r="BC301" s="92">
        <f t="shared" si="44"/>
        <v>-4.8898264299999994E-2</v>
      </c>
      <c r="BD301" s="81">
        <f t="shared" si="45"/>
        <v>18597.912505152079</v>
      </c>
      <c r="BF301" s="92">
        <f t="shared" si="36"/>
        <v>-1.6937936112000003</v>
      </c>
      <c r="BG301" s="81">
        <f t="shared" si="37"/>
        <v>-4465.7483501199995</v>
      </c>
    </row>
    <row r="302" spans="1:59" s="78" customFormat="1">
      <c r="A302" s="78">
        <v>63</v>
      </c>
      <c r="B302" s="78" t="s">
        <v>409</v>
      </c>
      <c r="C302" s="82">
        <v>44726.719571759262</v>
      </c>
      <c r="D302" s="78">
        <v>403</v>
      </c>
      <c r="E302" s="78" t="s">
        <v>76</v>
      </c>
      <c r="F302" s="78">
        <v>0</v>
      </c>
      <c r="G302" s="78">
        <v>5.9489999999999998</v>
      </c>
      <c r="H302" s="91">
        <v>23076166</v>
      </c>
      <c r="I302" s="78">
        <v>48.38</v>
      </c>
      <c r="J302" s="78" t="s">
        <v>77</v>
      </c>
      <c r="K302" s="78" t="s">
        <v>77</v>
      </c>
      <c r="L302" s="78" t="s">
        <v>77</v>
      </c>
      <c r="M302" s="78" t="s">
        <v>77</v>
      </c>
      <c r="O302" s="78">
        <v>63</v>
      </c>
      <c r="P302" s="78" t="s">
        <v>409</v>
      </c>
      <c r="Q302" s="82">
        <v>44726.719571759262</v>
      </c>
      <c r="R302" s="78">
        <v>403</v>
      </c>
      <c r="S302" s="78" t="s">
        <v>76</v>
      </c>
      <c r="T302" s="78">
        <v>0</v>
      </c>
      <c r="U302" s="78">
        <v>5.9029999999999996</v>
      </c>
      <c r="V302" s="91">
        <v>181035</v>
      </c>
      <c r="W302" s="78">
        <v>43.786000000000001</v>
      </c>
      <c r="X302" s="78" t="s">
        <v>77</v>
      </c>
      <c r="Y302" s="78" t="s">
        <v>77</v>
      </c>
      <c r="Z302" s="78" t="s">
        <v>77</v>
      </c>
      <c r="AA302" s="78" t="s">
        <v>77</v>
      </c>
      <c r="AC302" s="78">
        <v>63</v>
      </c>
      <c r="AD302" s="78" t="s">
        <v>409</v>
      </c>
      <c r="AE302" s="82">
        <v>44726.719571759262</v>
      </c>
      <c r="AF302" s="78">
        <v>403</v>
      </c>
      <c r="AG302" s="78" t="s">
        <v>76</v>
      </c>
      <c r="AH302" s="78">
        <v>0</v>
      </c>
      <c r="AI302" s="78">
        <v>12.101000000000001</v>
      </c>
      <c r="AJ302" s="91">
        <v>73109</v>
      </c>
      <c r="AK302" s="78">
        <v>15.217000000000001</v>
      </c>
      <c r="AL302" s="78" t="s">
        <v>77</v>
      </c>
      <c r="AM302" s="78" t="s">
        <v>77</v>
      </c>
      <c r="AN302" s="78" t="s">
        <v>77</v>
      </c>
      <c r="AO302" s="78" t="s">
        <v>77</v>
      </c>
      <c r="AQ302" s="78">
        <v>1</v>
      </c>
      <c r="AS302" s="78">
        <v>97</v>
      </c>
      <c r="AT302" s="92">
        <f t="shared" si="38"/>
        <v>44325.3947516595</v>
      </c>
      <c r="AU302" s="81">
        <f t="shared" si="39"/>
        <v>14871.527791516879</v>
      </c>
      <c r="AW302" s="92">
        <f t="shared" si="40"/>
        <v>35045.708009974129</v>
      </c>
      <c r="AX302" s="81">
        <f t="shared" si="41"/>
        <v>13253.73760244963</v>
      </c>
      <c r="AZ302" s="92">
        <f t="shared" si="42"/>
        <v>46045.706418514252</v>
      </c>
      <c r="BA302" s="81">
        <f t="shared" si="43"/>
        <v>13887.67430517494</v>
      </c>
      <c r="BC302" s="92">
        <f t="shared" si="44"/>
        <v>44325.3947516595</v>
      </c>
      <c r="BD302" s="81">
        <f t="shared" si="45"/>
        <v>14871.527791516879</v>
      </c>
      <c r="BF302" s="92">
        <f t="shared" si="36"/>
        <v>111852.27824875001</v>
      </c>
      <c r="BG302" s="81">
        <f t="shared" si="37"/>
        <v>-1258.1251733200004</v>
      </c>
    </row>
    <row r="303" spans="1:59" s="78" customFormat="1">
      <c r="A303" s="78">
        <v>64</v>
      </c>
      <c r="B303" s="78" t="s">
        <v>410</v>
      </c>
      <c r="C303" s="82">
        <v>44726.740856481483</v>
      </c>
      <c r="D303" s="78">
        <v>222</v>
      </c>
      <c r="E303" s="78" t="s">
        <v>76</v>
      </c>
      <c r="F303" s="78">
        <v>0</v>
      </c>
      <c r="G303" s="78">
        <v>5.9349999999999996</v>
      </c>
      <c r="H303" s="91">
        <v>24297734</v>
      </c>
      <c r="I303" s="78">
        <v>51.048999999999999</v>
      </c>
      <c r="J303" s="78" t="s">
        <v>77</v>
      </c>
      <c r="K303" s="78" t="s">
        <v>77</v>
      </c>
      <c r="L303" s="78" t="s">
        <v>77</v>
      </c>
      <c r="M303" s="78" t="s">
        <v>77</v>
      </c>
      <c r="O303" s="78">
        <v>64</v>
      </c>
      <c r="P303" s="78" t="s">
        <v>410</v>
      </c>
      <c r="Q303" s="82">
        <v>44726.740856481483</v>
      </c>
      <c r="R303" s="78">
        <v>222</v>
      </c>
      <c r="S303" s="78" t="s">
        <v>76</v>
      </c>
      <c r="T303" s="78">
        <v>0</v>
      </c>
      <c r="U303" s="78">
        <v>5.89</v>
      </c>
      <c r="V303" s="91">
        <v>200183</v>
      </c>
      <c r="W303" s="78">
        <v>48.308</v>
      </c>
      <c r="X303" s="78" t="s">
        <v>77</v>
      </c>
      <c r="Y303" s="78" t="s">
        <v>77</v>
      </c>
      <c r="Z303" s="78" t="s">
        <v>77</v>
      </c>
      <c r="AA303" s="78" t="s">
        <v>77</v>
      </c>
      <c r="AC303" s="78">
        <v>64</v>
      </c>
      <c r="AD303" s="78" t="s">
        <v>410</v>
      </c>
      <c r="AE303" s="82">
        <v>44726.740856481483</v>
      </c>
      <c r="AF303" s="78">
        <v>222</v>
      </c>
      <c r="AG303" s="78" t="s">
        <v>76</v>
      </c>
      <c r="AH303" s="78">
        <v>0</v>
      </c>
      <c r="AI303" s="78">
        <v>12.074999999999999</v>
      </c>
      <c r="AJ303" s="91">
        <v>90986</v>
      </c>
      <c r="AK303" s="78">
        <v>18.873999999999999</v>
      </c>
      <c r="AL303" s="78" t="s">
        <v>77</v>
      </c>
      <c r="AM303" s="78" t="s">
        <v>77</v>
      </c>
      <c r="AN303" s="78" t="s">
        <v>77</v>
      </c>
      <c r="AO303" s="78" t="s">
        <v>77</v>
      </c>
      <c r="AQ303" s="78">
        <v>1</v>
      </c>
      <c r="AS303" s="78">
        <v>98</v>
      </c>
      <c r="AT303" s="92">
        <f t="shared" si="38"/>
        <v>48915.400034983177</v>
      </c>
      <c r="AU303" s="81">
        <f t="shared" si="39"/>
        <v>18491.840099958077</v>
      </c>
      <c r="AW303" s="92">
        <f t="shared" si="40"/>
        <v>38705.892272011362</v>
      </c>
      <c r="AX303" s="81">
        <f t="shared" si="41"/>
        <v>16383.995955657081</v>
      </c>
      <c r="AZ303" s="92">
        <f t="shared" si="42"/>
        <v>50808.751403875773</v>
      </c>
      <c r="BA303" s="81">
        <f t="shared" si="43"/>
        <v>17258.057567293039</v>
      </c>
      <c r="BC303" s="92">
        <f t="shared" si="44"/>
        <v>48915.400034983177</v>
      </c>
      <c r="BD303" s="81">
        <f t="shared" si="45"/>
        <v>18491.840099958077</v>
      </c>
      <c r="BF303" s="92">
        <f t="shared" si="36"/>
        <v>134976.43895555002</v>
      </c>
      <c r="BG303" s="81">
        <f t="shared" si="37"/>
        <v>-4358.0935091199999</v>
      </c>
    </row>
    <row r="304" spans="1:59" s="78" customFormat="1">
      <c r="A304" s="78">
        <v>65</v>
      </c>
      <c r="B304" s="78" t="s">
        <v>411</v>
      </c>
      <c r="C304" s="82">
        <v>44726.762129629627</v>
      </c>
      <c r="D304" s="78">
        <v>45</v>
      </c>
      <c r="E304" s="78" t="s">
        <v>76</v>
      </c>
      <c r="F304" s="78">
        <v>0</v>
      </c>
      <c r="G304" s="78">
        <v>6.0110000000000001</v>
      </c>
      <c r="H304" s="91">
        <v>107412</v>
      </c>
      <c r="I304" s="78">
        <v>0.21199999999999999</v>
      </c>
      <c r="J304" s="78" t="s">
        <v>77</v>
      </c>
      <c r="K304" s="78" t="s">
        <v>77</v>
      </c>
      <c r="L304" s="78" t="s">
        <v>77</v>
      </c>
      <c r="M304" s="78" t="s">
        <v>77</v>
      </c>
      <c r="O304" s="78">
        <v>65</v>
      </c>
      <c r="P304" s="78" t="s">
        <v>411</v>
      </c>
      <c r="Q304" s="82">
        <v>44726.762129629627</v>
      </c>
      <c r="R304" s="78">
        <v>45</v>
      </c>
      <c r="S304" s="78" t="s">
        <v>76</v>
      </c>
      <c r="T304" s="78">
        <v>0</v>
      </c>
      <c r="U304" s="78" t="s">
        <v>77</v>
      </c>
      <c r="V304" s="78" t="s">
        <v>77</v>
      </c>
      <c r="W304" s="78" t="s">
        <v>77</v>
      </c>
      <c r="X304" s="78" t="s">
        <v>77</v>
      </c>
      <c r="Y304" s="78" t="s">
        <v>77</v>
      </c>
      <c r="Z304" s="78" t="s">
        <v>77</v>
      </c>
      <c r="AA304" s="78" t="s">
        <v>77</v>
      </c>
      <c r="AC304" s="78">
        <v>65</v>
      </c>
      <c r="AD304" s="78" t="s">
        <v>411</v>
      </c>
      <c r="AE304" s="82">
        <v>44726.762129629627</v>
      </c>
      <c r="AF304" s="78">
        <v>45</v>
      </c>
      <c r="AG304" s="78" t="s">
        <v>76</v>
      </c>
      <c r="AH304" s="78">
        <v>0</v>
      </c>
      <c r="AI304" s="78">
        <v>12.148</v>
      </c>
      <c r="AJ304" s="91">
        <v>30246</v>
      </c>
      <c r="AK304" s="78">
        <v>6.3179999999999996</v>
      </c>
      <c r="AL304" s="78" t="s">
        <v>77</v>
      </c>
      <c r="AM304" s="78" t="s">
        <v>77</v>
      </c>
      <c r="AN304" s="78" t="s">
        <v>77</v>
      </c>
      <c r="AO304" s="78" t="s">
        <v>77</v>
      </c>
      <c r="AQ304" s="78">
        <v>1</v>
      </c>
      <c r="AS304" s="78">
        <v>99</v>
      </c>
      <c r="AT304" s="92">
        <f t="shared" si="38"/>
        <v>248.80415881809824</v>
      </c>
      <c r="AU304" s="81">
        <f t="shared" si="39"/>
        <v>6124.80198043168</v>
      </c>
      <c r="AW304" s="92">
        <f t="shared" si="40"/>
        <v>328.4345169333472</v>
      </c>
      <c r="AX304" s="81">
        <f t="shared" si="41"/>
        <v>5585.0151162106804</v>
      </c>
      <c r="AZ304" s="92">
        <f t="shared" si="42"/>
        <v>281.22465586675042</v>
      </c>
      <c r="BA304" s="81">
        <f t="shared" si="43"/>
        <v>5764.30221840984</v>
      </c>
      <c r="BC304" s="92">
        <f t="shared" si="44"/>
        <v>248.80415881809824</v>
      </c>
      <c r="BD304" s="81">
        <f t="shared" si="45"/>
        <v>6124.80198043168</v>
      </c>
      <c r="BF304" s="92" t="e">
        <f t="shared" si="36"/>
        <v>#VALUE!</v>
      </c>
      <c r="BG304" s="81">
        <f t="shared" si="37"/>
        <v>1696.5328604800002</v>
      </c>
    </row>
    <row r="305" spans="1:59" s="78" customFormat="1">
      <c r="A305" s="78">
        <v>66</v>
      </c>
      <c r="B305" s="78" t="s">
        <v>412</v>
      </c>
      <c r="C305" s="82">
        <v>44726.783402777779</v>
      </c>
      <c r="D305" s="78">
        <v>334</v>
      </c>
      <c r="E305" s="78" t="s">
        <v>76</v>
      </c>
      <c r="F305" s="78">
        <v>0</v>
      </c>
      <c r="G305" s="78">
        <v>6.0149999999999997</v>
      </c>
      <c r="H305" s="91">
        <v>64421</v>
      </c>
      <c r="I305" s="78">
        <v>0.125</v>
      </c>
      <c r="J305" s="78" t="s">
        <v>77</v>
      </c>
      <c r="K305" s="78" t="s">
        <v>77</v>
      </c>
      <c r="L305" s="78" t="s">
        <v>77</v>
      </c>
      <c r="M305" s="78" t="s">
        <v>77</v>
      </c>
      <c r="O305" s="78">
        <v>66</v>
      </c>
      <c r="P305" s="78" t="s">
        <v>412</v>
      </c>
      <c r="Q305" s="82">
        <v>44726.783402777779</v>
      </c>
      <c r="R305" s="78">
        <v>334</v>
      </c>
      <c r="S305" s="78" t="s">
        <v>76</v>
      </c>
      <c r="T305" s="78">
        <v>0</v>
      </c>
      <c r="U305" s="78" t="s">
        <v>77</v>
      </c>
      <c r="V305" s="78" t="s">
        <v>77</v>
      </c>
      <c r="W305" s="78" t="s">
        <v>77</v>
      </c>
      <c r="X305" s="78" t="s">
        <v>77</v>
      </c>
      <c r="Y305" s="78" t="s">
        <v>77</v>
      </c>
      <c r="Z305" s="78" t="s">
        <v>77</v>
      </c>
      <c r="AA305" s="78" t="s">
        <v>77</v>
      </c>
      <c r="AC305" s="78">
        <v>66</v>
      </c>
      <c r="AD305" s="78" t="s">
        <v>412</v>
      </c>
      <c r="AE305" s="82">
        <v>44726.783402777779</v>
      </c>
      <c r="AF305" s="78">
        <v>334</v>
      </c>
      <c r="AG305" s="78" t="s">
        <v>76</v>
      </c>
      <c r="AH305" s="78">
        <v>0</v>
      </c>
      <c r="AI305" s="78" t="s">
        <v>77</v>
      </c>
      <c r="AJ305" s="91" t="s">
        <v>77</v>
      </c>
      <c r="AK305" s="78" t="s">
        <v>77</v>
      </c>
      <c r="AL305" s="78" t="s">
        <v>77</v>
      </c>
      <c r="AM305" s="78" t="s">
        <v>77</v>
      </c>
      <c r="AN305" s="78" t="s">
        <v>77</v>
      </c>
      <c r="AO305" s="78" t="s">
        <v>77</v>
      </c>
      <c r="AQ305" s="78">
        <v>1</v>
      </c>
      <c r="AS305" s="78">
        <v>100</v>
      </c>
      <c r="AT305" s="92">
        <f t="shared" si="38"/>
        <v>148.45626174548985</v>
      </c>
      <c r="AU305" s="81" t="e">
        <f t="shared" si="39"/>
        <v>#VALUE!</v>
      </c>
      <c r="AW305" s="92">
        <f t="shared" si="40"/>
        <v>199.4292777502958</v>
      </c>
      <c r="AX305" s="81" t="e">
        <f t="shared" si="41"/>
        <v>#VALUE!</v>
      </c>
      <c r="AZ305" s="92">
        <f t="shared" si="42"/>
        <v>168.83649211236309</v>
      </c>
      <c r="BA305" s="81" t="e">
        <f t="shared" si="43"/>
        <v>#VALUE!</v>
      </c>
      <c r="BC305" s="92">
        <f t="shared" si="44"/>
        <v>148.45626174548985</v>
      </c>
      <c r="BD305" s="81" t="e">
        <f t="shared" si="45"/>
        <v>#VALUE!</v>
      </c>
      <c r="BF305" s="92">
        <f t="shared" si="36"/>
        <v>151.42267036319998</v>
      </c>
      <c r="BG305" s="81" t="e">
        <f t="shared" si="37"/>
        <v>#VALUE!</v>
      </c>
    </row>
    <row r="306" spans="1:59" s="78" customFormat="1">
      <c r="A306" s="78">
        <v>67</v>
      </c>
      <c r="B306" s="78" t="s">
        <v>413</v>
      </c>
      <c r="C306" s="82">
        <v>44726.8046875</v>
      </c>
      <c r="D306" s="78">
        <v>196</v>
      </c>
      <c r="E306" s="78" t="s">
        <v>76</v>
      </c>
      <c r="F306" s="78">
        <v>0</v>
      </c>
      <c r="G306" s="78">
        <v>6.0620000000000003</v>
      </c>
      <c r="H306" s="91">
        <v>1723</v>
      </c>
      <c r="I306" s="78">
        <v>-1E-3</v>
      </c>
      <c r="J306" s="78" t="s">
        <v>77</v>
      </c>
      <c r="K306" s="78" t="s">
        <v>77</v>
      </c>
      <c r="L306" s="78" t="s">
        <v>77</v>
      </c>
      <c r="M306" s="78" t="s">
        <v>77</v>
      </c>
      <c r="O306" s="78">
        <v>67</v>
      </c>
      <c r="P306" s="78" t="s">
        <v>413</v>
      </c>
      <c r="Q306" s="82">
        <v>44726.8046875</v>
      </c>
      <c r="R306" s="78">
        <v>196</v>
      </c>
      <c r="S306" s="78" t="s">
        <v>76</v>
      </c>
      <c r="T306" s="78">
        <v>0</v>
      </c>
      <c r="U306" s="78" t="s">
        <v>77</v>
      </c>
      <c r="V306" s="78" t="s">
        <v>77</v>
      </c>
      <c r="W306" s="78" t="s">
        <v>77</v>
      </c>
      <c r="X306" s="78" t="s">
        <v>77</v>
      </c>
      <c r="Y306" s="78" t="s">
        <v>77</v>
      </c>
      <c r="Z306" s="78" t="s">
        <v>77</v>
      </c>
      <c r="AA306" s="78" t="s">
        <v>77</v>
      </c>
      <c r="AC306" s="78">
        <v>67</v>
      </c>
      <c r="AD306" s="78" t="s">
        <v>413</v>
      </c>
      <c r="AE306" s="82">
        <v>44726.8046875</v>
      </c>
      <c r="AF306" s="78">
        <v>196</v>
      </c>
      <c r="AG306" s="78" t="s">
        <v>76</v>
      </c>
      <c r="AH306" s="78">
        <v>0</v>
      </c>
      <c r="AI306" s="78">
        <v>12.087</v>
      </c>
      <c r="AJ306" s="91">
        <v>91782</v>
      </c>
      <c r="AK306" s="78">
        <v>19.036000000000001</v>
      </c>
      <c r="AL306" s="78" t="s">
        <v>77</v>
      </c>
      <c r="AM306" s="78" t="s">
        <v>77</v>
      </c>
      <c r="AN306" s="78" t="s">
        <v>77</v>
      </c>
      <c r="AO306" s="78" t="s">
        <v>77</v>
      </c>
      <c r="AQ306" s="78">
        <v>1</v>
      </c>
      <c r="AS306" s="78">
        <v>101</v>
      </c>
      <c r="AT306" s="92">
        <f t="shared" si="38"/>
        <v>6.4889023699999937E-2</v>
      </c>
      <c r="AU306" s="81">
        <f t="shared" si="39"/>
        <v>18652.660565427519</v>
      </c>
      <c r="AW306" s="92">
        <f t="shared" si="40"/>
        <v>0.35280049124999913</v>
      </c>
      <c r="AX306" s="81">
        <f t="shared" si="41"/>
        <v>16522.442367158521</v>
      </c>
      <c r="AZ306" s="92">
        <f t="shared" si="42"/>
        <v>-0.30000884554999985</v>
      </c>
      <c r="BA306" s="81">
        <f t="shared" si="43"/>
        <v>17407.887208379761</v>
      </c>
      <c r="BC306" s="92">
        <f t="shared" si="44"/>
        <v>6.4889023699999937E-2</v>
      </c>
      <c r="BD306" s="81">
        <f t="shared" si="45"/>
        <v>18652.660565427519</v>
      </c>
      <c r="BF306" s="92">
        <f t="shared" si="36"/>
        <v>-1.5660172191999999</v>
      </c>
      <c r="BG306" s="81">
        <f t="shared" si="37"/>
        <v>-4521.6897852800003</v>
      </c>
    </row>
    <row r="307" spans="1:59" s="78" customFormat="1">
      <c r="A307" s="78">
        <v>68</v>
      </c>
      <c r="B307" s="78" t="s">
        <v>414</v>
      </c>
      <c r="C307" s="82">
        <v>44726.825983796298</v>
      </c>
      <c r="D307" s="78">
        <v>392</v>
      </c>
      <c r="E307" s="78" t="s">
        <v>76</v>
      </c>
      <c r="F307" s="78">
        <v>0</v>
      </c>
      <c r="G307" s="78">
        <v>6.0140000000000002</v>
      </c>
      <c r="H307" s="91">
        <v>45744</v>
      </c>
      <c r="I307" s="78">
        <v>8.7999999999999995E-2</v>
      </c>
      <c r="J307" s="78" t="s">
        <v>77</v>
      </c>
      <c r="K307" s="78" t="s">
        <v>77</v>
      </c>
      <c r="L307" s="78" t="s">
        <v>77</v>
      </c>
      <c r="M307" s="78" t="s">
        <v>77</v>
      </c>
      <c r="O307" s="78">
        <v>68</v>
      </c>
      <c r="P307" s="78" t="s">
        <v>414</v>
      </c>
      <c r="Q307" s="82">
        <v>44726.825983796298</v>
      </c>
      <c r="R307" s="78">
        <v>392</v>
      </c>
      <c r="S307" s="78" t="s">
        <v>76</v>
      </c>
      <c r="T307" s="78">
        <v>0</v>
      </c>
      <c r="U307" s="78" t="s">
        <v>77</v>
      </c>
      <c r="V307" s="78" t="s">
        <v>77</v>
      </c>
      <c r="W307" s="78" t="s">
        <v>77</v>
      </c>
      <c r="X307" s="78" t="s">
        <v>77</v>
      </c>
      <c r="Y307" s="78" t="s">
        <v>77</v>
      </c>
      <c r="Z307" s="78" t="s">
        <v>77</v>
      </c>
      <c r="AA307" s="78" t="s">
        <v>77</v>
      </c>
      <c r="AC307" s="78">
        <v>68</v>
      </c>
      <c r="AD307" s="78" t="s">
        <v>414</v>
      </c>
      <c r="AE307" s="82">
        <v>44726.825983796298</v>
      </c>
      <c r="AF307" s="78">
        <v>392</v>
      </c>
      <c r="AG307" s="78" t="s">
        <v>76</v>
      </c>
      <c r="AH307" s="78">
        <v>0</v>
      </c>
      <c r="AI307" s="78">
        <v>12.192</v>
      </c>
      <c r="AJ307" s="91">
        <v>3009</v>
      </c>
      <c r="AK307" s="78">
        <v>0.56200000000000006</v>
      </c>
      <c r="AL307" s="78" t="s">
        <v>77</v>
      </c>
      <c r="AM307" s="78" t="s">
        <v>77</v>
      </c>
      <c r="AN307" s="78" t="s">
        <v>77</v>
      </c>
      <c r="AO307" s="78" t="s">
        <v>77</v>
      </c>
      <c r="AQ307" s="78">
        <v>1</v>
      </c>
      <c r="AS307" s="78">
        <v>102</v>
      </c>
      <c r="AT307" s="92">
        <f t="shared" si="38"/>
        <v>104.76838095981056</v>
      </c>
      <c r="AU307" s="81">
        <f t="shared" si="39"/>
        <v>518.02923985287987</v>
      </c>
      <c r="AW307" s="92">
        <f t="shared" si="40"/>
        <v>142.44419445191681</v>
      </c>
      <c r="AX307" s="81">
        <f t="shared" si="41"/>
        <v>592.13027533563002</v>
      </c>
      <c r="AZ307" s="92">
        <f t="shared" si="42"/>
        <v>119.8713551134976</v>
      </c>
      <c r="BA307" s="81">
        <f t="shared" si="43"/>
        <v>571.31558064294018</v>
      </c>
      <c r="BC307" s="92">
        <f t="shared" si="44"/>
        <v>104.76838095981056</v>
      </c>
      <c r="BD307" s="81">
        <f t="shared" si="45"/>
        <v>518.02923985287987</v>
      </c>
      <c r="BF307" s="92">
        <f t="shared" si="36"/>
        <v>93.351992547199998</v>
      </c>
      <c r="BG307" s="81">
        <f t="shared" si="37"/>
        <v>290.03052267999999</v>
      </c>
    </row>
    <row r="308" spans="1:59" s="78" customFormat="1">
      <c r="A308" s="78">
        <v>69</v>
      </c>
      <c r="B308" s="78" t="s">
        <v>415</v>
      </c>
      <c r="C308" s="82">
        <v>44726.847268518519</v>
      </c>
      <c r="D308" s="78">
        <v>51</v>
      </c>
      <c r="E308" s="78" t="s">
        <v>76</v>
      </c>
      <c r="F308" s="78">
        <v>0</v>
      </c>
      <c r="G308" s="78">
        <v>6.0220000000000002</v>
      </c>
      <c r="H308" s="91">
        <v>4790</v>
      </c>
      <c r="I308" s="78">
        <v>5.0000000000000001E-3</v>
      </c>
      <c r="J308" s="78" t="s">
        <v>77</v>
      </c>
      <c r="K308" s="78" t="s">
        <v>77</v>
      </c>
      <c r="L308" s="78" t="s">
        <v>77</v>
      </c>
      <c r="M308" s="78" t="s">
        <v>77</v>
      </c>
      <c r="O308" s="78">
        <v>69</v>
      </c>
      <c r="P308" s="78" t="s">
        <v>415</v>
      </c>
      <c r="Q308" s="82">
        <v>44726.847268518519</v>
      </c>
      <c r="R308" s="78">
        <v>51</v>
      </c>
      <c r="S308" s="78" t="s">
        <v>76</v>
      </c>
      <c r="T308" s="78">
        <v>0</v>
      </c>
      <c r="U308" s="78" t="s">
        <v>77</v>
      </c>
      <c r="V308" s="78" t="s">
        <v>77</v>
      </c>
      <c r="W308" s="78" t="s">
        <v>77</v>
      </c>
      <c r="X308" s="78" t="s">
        <v>77</v>
      </c>
      <c r="Y308" s="78" t="s">
        <v>77</v>
      </c>
      <c r="Z308" s="78" t="s">
        <v>77</v>
      </c>
      <c r="AA308" s="78" t="s">
        <v>77</v>
      </c>
      <c r="AC308" s="78">
        <v>69</v>
      </c>
      <c r="AD308" s="78" t="s">
        <v>415</v>
      </c>
      <c r="AE308" s="82">
        <v>44726.847268518519</v>
      </c>
      <c r="AF308" s="78">
        <v>51</v>
      </c>
      <c r="AG308" s="78" t="s">
        <v>76</v>
      </c>
      <c r="AH308" s="78">
        <v>0</v>
      </c>
      <c r="AI308" s="78">
        <v>12.182</v>
      </c>
      <c r="AJ308" s="91">
        <v>5605</v>
      </c>
      <c r="AK308" s="78">
        <v>1.1140000000000001</v>
      </c>
      <c r="AL308" s="78" t="s">
        <v>77</v>
      </c>
      <c r="AM308" s="78" t="s">
        <v>77</v>
      </c>
      <c r="AN308" s="78" t="s">
        <v>77</v>
      </c>
      <c r="AO308" s="78" t="s">
        <v>77</v>
      </c>
      <c r="AQ308" s="78">
        <v>1</v>
      </c>
      <c r="AS308" s="78">
        <v>103</v>
      </c>
      <c r="AT308" s="92">
        <f t="shared" si="38"/>
        <v>5.5279487300000003</v>
      </c>
      <c r="AU308" s="81">
        <f t="shared" si="39"/>
        <v>1054.0517630419999</v>
      </c>
      <c r="AW308" s="92">
        <f t="shared" si="40"/>
        <v>9.0735121249999988</v>
      </c>
      <c r="AX308" s="81">
        <f t="shared" si="41"/>
        <v>1072.0250161107501</v>
      </c>
      <c r="AZ308" s="92">
        <f t="shared" si="42"/>
        <v>10.267559405</v>
      </c>
      <c r="BA308" s="81">
        <f t="shared" si="43"/>
        <v>1067.3071754335001</v>
      </c>
      <c r="BC308" s="92">
        <f t="shared" si="44"/>
        <v>5.5279487300000003</v>
      </c>
      <c r="BD308" s="81">
        <f t="shared" si="45"/>
        <v>1054.0517630419999</v>
      </c>
      <c r="BF308" s="92">
        <f t="shared" si="36"/>
        <v>3.1378333199999995</v>
      </c>
      <c r="BG308" s="81">
        <f t="shared" si="37"/>
        <v>534.11142700000005</v>
      </c>
    </row>
    <row r="309" spans="1:59" s="78" customFormat="1">
      <c r="A309" s="78">
        <v>70</v>
      </c>
      <c r="B309" s="78" t="s">
        <v>416</v>
      </c>
      <c r="C309" s="82">
        <v>44726.86855324074</v>
      </c>
      <c r="D309" s="78">
        <v>163</v>
      </c>
      <c r="E309" s="78" t="s">
        <v>76</v>
      </c>
      <c r="F309" s="78">
        <v>0</v>
      </c>
      <c r="G309" s="78">
        <v>6.0289999999999999</v>
      </c>
      <c r="H309" s="91">
        <v>2321</v>
      </c>
      <c r="I309" s="78">
        <v>0</v>
      </c>
      <c r="J309" s="78" t="s">
        <v>77</v>
      </c>
      <c r="K309" s="78" t="s">
        <v>77</v>
      </c>
      <c r="L309" s="78" t="s">
        <v>77</v>
      </c>
      <c r="M309" s="78" t="s">
        <v>77</v>
      </c>
      <c r="O309" s="78">
        <v>70</v>
      </c>
      <c r="P309" s="78" t="s">
        <v>416</v>
      </c>
      <c r="Q309" s="82">
        <v>44726.86855324074</v>
      </c>
      <c r="R309" s="78">
        <v>163</v>
      </c>
      <c r="S309" s="78" t="s">
        <v>76</v>
      </c>
      <c r="T309" s="78">
        <v>0</v>
      </c>
      <c r="U309" s="78" t="s">
        <v>77</v>
      </c>
      <c r="V309" s="78" t="s">
        <v>77</v>
      </c>
      <c r="W309" s="78" t="s">
        <v>77</v>
      </c>
      <c r="X309" s="78" t="s">
        <v>77</v>
      </c>
      <c r="Y309" s="78" t="s">
        <v>77</v>
      </c>
      <c r="Z309" s="78" t="s">
        <v>77</v>
      </c>
      <c r="AA309" s="78" t="s">
        <v>77</v>
      </c>
      <c r="AC309" s="78">
        <v>70</v>
      </c>
      <c r="AD309" s="78" t="s">
        <v>416</v>
      </c>
      <c r="AE309" s="82">
        <v>44726.86855324074</v>
      </c>
      <c r="AF309" s="78">
        <v>163</v>
      </c>
      <c r="AG309" s="78" t="s">
        <v>76</v>
      </c>
      <c r="AH309" s="78">
        <v>0</v>
      </c>
      <c r="AI309" s="78">
        <v>12.147</v>
      </c>
      <c r="AJ309" s="91">
        <v>35330</v>
      </c>
      <c r="AK309" s="78">
        <v>7.383</v>
      </c>
      <c r="AL309" s="78" t="s">
        <v>77</v>
      </c>
      <c r="AM309" s="78" t="s">
        <v>77</v>
      </c>
      <c r="AN309" s="78" t="s">
        <v>77</v>
      </c>
      <c r="AO309" s="78" t="s">
        <v>77</v>
      </c>
      <c r="AQ309" s="78">
        <v>1</v>
      </c>
      <c r="AS309" s="78">
        <v>104</v>
      </c>
      <c r="AT309" s="92">
        <f t="shared" si="38"/>
        <v>0.91553995729999982</v>
      </c>
      <c r="AU309" s="81">
        <f t="shared" si="39"/>
        <v>7167.1567088720003</v>
      </c>
      <c r="AW309" s="92">
        <f t="shared" si="40"/>
        <v>2.0217796212499994</v>
      </c>
      <c r="AX309" s="81">
        <f t="shared" si="41"/>
        <v>6506.6619273470005</v>
      </c>
      <c r="AZ309" s="92">
        <f t="shared" si="42"/>
        <v>1.8460039740499994</v>
      </c>
      <c r="BA309" s="81">
        <f t="shared" si="43"/>
        <v>6730.9421232860004</v>
      </c>
      <c r="BC309" s="92">
        <f t="shared" si="44"/>
        <v>0.91553995729999982</v>
      </c>
      <c r="BD309" s="81">
        <f t="shared" si="45"/>
        <v>7167.1567088720003</v>
      </c>
      <c r="BF309" s="92">
        <f t="shared" si="36"/>
        <v>-0.67130827680000005</v>
      </c>
      <c r="BG309" s="81">
        <f t="shared" si="37"/>
        <v>1676.437232</v>
      </c>
    </row>
    <row r="310" spans="1:59" s="78" customFormat="1">
      <c r="A310" s="78">
        <v>71</v>
      </c>
      <c r="B310" s="78" t="s">
        <v>417</v>
      </c>
      <c r="C310" s="82">
        <v>44726.889826388891</v>
      </c>
      <c r="D310" s="78">
        <v>42</v>
      </c>
      <c r="E310" s="78" t="s">
        <v>76</v>
      </c>
      <c r="F310" s="78">
        <v>0</v>
      </c>
      <c r="G310" s="78">
        <v>6.0149999999999997</v>
      </c>
      <c r="H310" s="91">
        <v>265307</v>
      </c>
      <c r="I310" s="78">
        <v>0.53100000000000003</v>
      </c>
      <c r="J310" s="78" t="s">
        <v>77</v>
      </c>
      <c r="K310" s="78" t="s">
        <v>77</v>
      </c>
      <c r="L310" s="78" t="s">
        <v>77</v>
      </c>
      <c r="M310" s="78" t="s">
        <v>77</v>
      </c>
      <c r="O310" s="78">
        <v>71</v>
      </c>
      <c r="P310" s="78" t="s">
        <v>417</v>
      </c>
      <c r="Q310" s="82">
        <v>44726.889826388891</v>
      </c>
      <c r="R310" s="78">
        <v>42</v>
      </c>
      <c r="S310" s="78" t="s">
        <v>76</v>
      </c>
      <c r="T310" s="78">
        <v>0</v>
      </c>
      <c r="U310" s="78">
        <v>5.9720000000000004</v>
      </c>
      <c r="V310" s="91">
        <v>2188</v>
      </c>
      <c r="W310" s="78">
        <v>0.68700000000000006</v>
      </c>
      <c r="X310" s="78" t="s">
        <v>77</v>
      </c>
      <c r="Y310" s="78" t="s">
        <v>77</v>
      </c>
      <c r="Z310" s="78" t="s">
        <v>77</v>
      </c>
      <c r="AA310" s="78" t="s">
        <v>77</v>
      </c>
      <c r="AC310" s="78">
        <v>71</v>
      </c>
      <c r="AD310" s="78" t="s">
        <v>417</v>
      </c>
      <c r="AE310" s="82">
        <v>44726.889826388891</v>
      </c>
      <c r="AF310" s="78">
        <v>42</v>
      </c>
      <c r="AG310" s="78" t="s">
        <v>76</v>
      </c>
      <c r="AH310" s="78">
        <v>0</v>
      </c>
      <c r="AI310" s="78">
        <v>12.17</v>
      </c>
      <c r="AJ310" s="91">
        <v>20821</v>
      </c>
      <c r="AK310" s="78">
        <v>4.335</v>
      </c>
      <c r="AL310" s="78" t="s">
        <v>77</v>
      </c>
      <c r="AM310" s="78" t="s">
        <v>77</v>
      </c>
      <c r="AN310" s="78" t="s">
        <v>77</v>
      </c>
      <c r="AO310" s="78" t="s">
        <v>77</v>
      </c>
      <c r="AQ310" s="78">
        <v>1</v>
      </c>
      <c r="AS310" s="78">
        <v>105</v>
      </c>
      <c r="AT310" s="92">
        <f t="shared" si="38"/>
        <v>614.80180224578555</v>
      </c>
      <c r="AU310" s="81">
        <f t="shared" si="39"/>
        <v>4188.9374216736805</v>
      </c>
      <c r="AW310" s="92">
        <f t="shared" si="40"/>
        <v>776.34896117196615</v>
      </c>
      <c r="AX310" s="81">
        <f t="shared" si="41"/>
        <v>3867.83172364643</v>
      </c>
      <c r="AZ310" s="92">
        <f t="shared" si="42"/>
        <v>690.162959466296</v>
      </c>
      <c r="BA310" s="81">
        <f t="shared" si="43"/>
        <v>3970.06826169334</v>
      </c>
      <c r="BC310" s="92">
        <f t="shared" si="44"/>
        <v>614.80180224578555</v>
      </c>
      <c r="BD310" s="81">
        <f t="shared" si="45"/>
        <v>4188.9374216736805</v>
      </c>
      <c r="BF310" s="92">
        <f t="shared" si="36"/>
        <v>328.86013279999997</v>
      </c>
      <c r="BG310" s="81">
        <f t="shared" si="37"/>
        <v>1498.5818474800001</v>
      </c>
    </row>
    <row r="311" spans="1:59" s="78" customFormat="1">
      <c r="A311" s="78">
        <v>72</v>
      </c>
      <c r="B311" s="78" t="s">
        <v>418</v>
      </c>
      <c r="C311" s="82">
        <v>44726.911122685182</v>
      </c>
      <c r="D311" s="78">
        <v>98</v>
      </c>
      <c r="E311" s="78" t="s">
        <v>76</v>
      </c>
      <c r="F311" s="78">
        <v>0</v>
      </c>
      <c r="G311" s="78">
        <v>6.0469999999999997</v>
      </c>
      <c r="H311" s="91">
        <v>2161</v>
      </c>
      <c r="I311" s="78">
        <v>0</v>
      </c>
      <c r="J311" s="78" t="s">
        <v>77</v>
      </c>
      <c r="K311" s="78" t="s">
        <v>77</v>
      </c>
      <c r="L311" s="78" t="s">
        <v>77</v>
      </c>
      <c r="M311" s="78" t="s">
        <v>77</v>
      </c>
      <c r="O311" s="78">
        <v>72</v>
      </c>
      <c r="P311" s="78" t="s">
        <v>418</v>
      </c>
      <c r="Q311" s="82">
        <v>44726.911122685182</v>
      </c>
      <c r="R311" s="78">
        <v>98</v>
      </c>
      <c r="S311" s="78" t="s">
        <v>76</v>
      </c>
      <c r="T311" s="78">
        <v>0</v>
      </c>
      <c r="U311" s="78" t="s">
        <v>77</v>
      </c>
      <c r="V311" s="78" t="s">
        <v>77</v>
      </c>
      <c r="W311" s="78" t="s">
        <v>77</v>
      </c>
      <c r="X311" s="78" t="s">
        <v>77</v>
      </c>
      <c r="Y311" s="78" t="s">
        <v>77</v>
      </c>
      <c r="Z311" s="78" t="s">
        <v>77</v>
      </c>
      <c r="AA311" s="78" t="s">
        <v>77</v>
      </c>
      <c r="AC311" s="78">
        <v>72</v>
      </c>
      <c r="AD311" s="78" t="s">
        <v>418</v>
      </c>
      <c r="AE311" s="82">
        <v>44726.911122685182</v>
      </c>
      <c r="AF311" s="78">
        <v>98</v>
      </c>
      <c r="AG311" s="78" t="s">
        <v>76</v>
      </c>
      <c r="AH311" s="78">
        <v>0</v>
      </c>
      <c r="AI311" s="78">
        <v>12.106</v>
      </c>
      <c r="AJ311" s="91">
        <v>68525</v>
      </c>
      <c r="AK311" s="78">
        <v>14.273999999999999</v>
      </c>
      <c r="AL311" s="78" t="s">
        <v>77</v>
      </c>
      <c r="AM311" s="78" t="s">
        <v>77</v>
      </c>
      <c r="AN311" s="78" t="s">
        <v>77</v>
      </c>
      <c r="AO311" s="78" t="s">
        <v>77</v>
      </c>
      <c r="AQ311" s="78">
        <v>1</v>
      </c>
      <c r="AS311" s="78">
        <v>106</v>
      </c>
      <c r="AT311" s="92">
        <f t="shared" si="38"/>
        <v>0.67775842129999986</v>
      </c>
      <c r="AU311" s="81">
        <f t="shared" si="39"/>
        <v>13940.58385805</v>
      </c>
      <c r="AW311" s="92">
        <f t="shared" si="40"/>
        <v>1.5737408212499995</v>
      </c>
      <c r="AX311" s="81">
        <f t="shared" si="41"/>
        <v>12444.61744101875</v>
      </c>
      <c r="AZ311" s="92">
        <f t="shared" si="42"/>
        <v>1.2758810780499994</v>
      </c>
      <c r="BA311" s="81">
        <f t="shared" si="43"/>
        <v>13021.770314337502</v>
      </c>
      <c r="BC311" s="92">
        <f t="shared" si="44"/>
        <v>0.67775842129999986</v>
      </c>
      <c r="BD311" s="81">
        <f t="shared" si="45"/>
        <v>13940.58385805</v>
      </c>
      <c r="BF311" s="92">
        <f t="shared" si="36"/>
        <v>-0.91176050080000026</v>
      </c>
      <c r="BG311" s="81">
        <f t="shared" si="37"/>
        <v>-640.32812499999966</v>
      </c>
    </row>
    <row r="312" spans="1:59" s="78" customFormat="1">
      <c r="A312" s="78">
        <v>73</v>
      </c>
      <c r="B312" s="78" t="s">
        <v>419</v>
      </c>
      <c r="C312" s="82">
        <v>44726.93241898148</v>
      </c>
      <c r="D312" s="78">
        <v>172</v>
      </c>
      <c r="E312" s="78" t="s">
        <v>76</v>
      </c>
      <c r="F312" s="78">
        <v>0</v>
      </c>
      <c r="G312" s="78">
        <v>6.0049999999999999</v>
      </c>
      <c r="H312" s="91">
        <v>22129</v>
      </c>
      <c r="I312" s="78">
        <v>0.04</v>
      </c>
      <c r="J312" s="78" t="s">
        <v>77</v>
      </c>
      <c r="K312" s="78" t="s">
        <v>77</v>
      </c>
      <c r="L312" s="78" t="s">
        <v>77</v>
      </c>
      <c r="M312" s="78" t="s">
        <v>77</v>
      </c>
      <c r="O312" s="78">
        <v>73</v>
      </c>
      <c r="P312" s="78" t="s">
        <v>419</v>
      </c>
      <c r="Q312" s="82">
        <v>44726.93241898148</v>
      </c>
      <c r="R312" s="78">
        <v>172</v>
      </c>
      <c r="S312" s="78" t="s">
        <v>76</v>
      </c>
      <c r="T312" s="78">
        <v>0</v>
      </c>
      <c r="U312" s="78" t="s">
        <v>77</v>
      </c>
      <c r="V312" s="78" t="s">
        <v>77</v>
      </c>
      <c r="W312" s="78" t="s">
        <v>77</v>
      </c>
      <c r="X312" s="78" t="s">
        <v>77</v>
      </c>
      <c r="Y312" s="78" t="s">
        <v>77</v>
      </c>
      <c r="Z312" s="78" t="s">
        <v>77</v>
      </c>
      <c r="AA312" s="78" t="s">
        <v>77</v>
      </c>
      <c r="AC312" s="78">
        <v>73</v>
      </c>
      <c r="AD312" s="78" t="s">
        <v>419</v>
      </c>
      <c r="AE312" s="82">
        <v>44726.93241898148</v>
      </c>
      <c r="AF312" s="78">
        <v>172</v>
      </c>
      <c r="AG312" s="78" t="s">
        <v>76</v>
      </c>
      <c r="AH312" s="78">
        <v>0</v>
      </c>
      <c r="AI312" s="78" t="s">
        <v>77</v>
      </c>
      <c r="AJ312" s="91" t="s">
        <v>77</v>
      </c>
      <c r="AK312" s="78" t="s">
        <v>77</v>
      </c>
      <c r="AL312" s="78" t="s">
        <v>77</v>
      </c>
      <c r="AM312" s="78" t="s">
        <v>77</v>
      </c>
      <c r="AN312" s="78" t="s">
        <v>77</v>
      </c>
      <c r="AO312" s="78" t="s">
        <v>77</v>
      </c>
      <c r="AQ312" s="78">
        <v>1</v>
      </c>
      <c r="AS312" s="78">
        <v>107</v>
      </c>
      <c r="AT312" s="92">
        <f t="shared" si="38"/>
        <v>49.449452154693859</v>
      </c>
      <c r="AU312" s="81" t="e">
        <f t="shared" si="39"/>
        <v>#VALUE!</v>
      </c>
      <c r="AW312" s="92">
        <f t="shared" si="40"/>
        <v>69.577701866415808</v>
      </c>
      <c r="AX312" s="81" t="e">
        <f t="shared" si="41"/>
        <v>#VALUE!</v>
      </c>
      <c r="AZ312" s="92">
        <f t="shared" si="42"/>
        <v>57.839611159703104</v>
      </c>
      <c r="BA312" s="81" t="e">
        <f t="shared" si="43"/>
        <v>#VALUE!</v>
      </c>
      <c r="BC312" s="92">
        <f t="shared" si="44"/>
        <v>49.449452154693859</v>
      </c>
      <c r="BD312" s="81" t="e">
        <f t="shared" si="45"/>
        <v>#VALUE!</v>
      </c>
      <c r="BF312" s="92">
        <f t="shared" si="36"/>
        <v>35.108674443200002</v>
      </c>
      <c r="BG312" s="81" t="e">
        <f t="shared" si="37"/>
        <v>#VALUE!</v>
      </c>
    </row>
    <row r="313" spans="1:59" s="78" customFormat="1">
      <c r="A313" s="78">
        <v>74</v>
      </c>
      <c r="B313" s="78" t="s">
        <v>420</v>
      </c>
      <c r="C313" s="82">
        <v>44726.953703703701</v>
      </c>
      <c r="D313" s="78">
        <v>109</v>
      </c>
      <c r="E313" s="78" t="s">
        <v>76</v>
      </c>
      <c r="F313" s="78">
        <v>0</v>
      </c>
      <c r="G313" s="78">
        <v>6.0439999999999996</v>
      </c>
      <c r="H313" s="91">
        <v>2511</v>
      </c>
      <c r="I313" s="78">
        <v>0</v>
      </c>
      <c r="J313" s="78" t="s">
        <v>77</v>
      </c>
      <c r="K313" s="78" t="s">
        <v>77</v>
      </c>
      <c r="L313" s="78" t="s">
        <v>77</v>
      </c>
      <c r="M313" s="78" t="s">
        <v>77</v>
      </c>
      <c r="O313" s="78">
        <v>74</v>
      </c>
      <c r="P313" s="78" t="s">
        <v>420</v>
      </c>
      <c r="Q313" s="82">
        <v>44726.953703703701</v>
      </c>
      <c r="R313" s="78">
        <v>109</v>
      </c>
      <c r="S313" s="78" t="s">
        <v>76</v>
      </c>
      <c r="T313" s="78">
        <v>0</v>
      </c>
      <c r="U313" s="78" t="s">
        <v>77</v>
      </c>
      <c r="V313" s="78" t="s">
        <v>77</v>
      </c>
      <c r="W313" s="78" t="s">
        <v>77</v>
      </c>
      <c r="X313" s="78" t="s">
        <v>77</v>
      </c>
      <c r="Y313" s="78" t="s">
        <v>77</v>
      </c>
      <c r="Z313" s="78" t="s">
        <v>77</v>
      </c>
      <c r="AA313" s="78" t="s">
        <v>77</v>
      </c>
      <c r="AC313" s="78">
        <v>74</v>
      </c>
      <c r="AD313" s="78" t="s">
        <v>420</v>
      </c>
      <c r="AE313" s="82">
        <v>44726.953703703701</v>
      </c>
      <c r="AF313" s="78">
        <v>109</v>
      </c>
      <c r="AG313" s="78" t="s">
        <v>76</v>
      </c>
      <c r="AH313" s="78">
        <v>0</v>
      </c>
      <c r="AI313" s="78">
        <v>12.106999999999999</v>
      </c>
      <c r="AJ313" s="91">
        <v>69698</v>
      </c>
      <c r="AK313" s="78">
        <v>14.516</v>
      </c>
      <c r="AL313" s="78" t="s">
        <v>77</v>
      </c>
      <c r="AM313" s="78" t="s">
        <v>77</v>
      </c>
      <c r="AN313" s="78" t="s">
        <v>77</v>
      </c>
      <c r="AO313" s="78" t="s">
        <v>77</v>
      </c>
      <c r="AQ313" s="78">
        <v>1</v>
      </c>
      <c r="AS313" s="78">
        <v>108</v>
      </c>
      <c r="AT313" s="92">
        <f t="shared" si="38"/>
        <v>1.2075679813000002</v>
      </c>
      <c r="AU313" s="81">
        <f t="shared" si="39"/>
        <v>14178.905258073919</v>
      </c>
      <c r="AW313" s="92">
        <f t="shared" si="40"/>
        <v>2.5552388212499997</v>
      </c>
      <c r="AX313" s="81">
        <f t="shared" si="41"/>
        <v>12651.91439072492</v>
      </c>
      <c r="AZ313" s="92">
        <f t="shared" si="42"/>
        <v>2.5191712380500011</v>
      </c>
      <c r="BA313" s="81">
        <f t="shared" si="43"/>
        <v>13243.411589822961</v>
      </c>
      <c r="BC313" s="92">
        <f t="shared" si="44"/>
        <v>1.2075679813000002</v>
      </c>
      <c r="BD313" s="81">
        <f t="shared" si="45"/>
        <v>14178.905258073919</v>
      </c>
      <c r="BF313" s="92">
        <f t="shared" si="36"/>
        <v>-0.38476046079999993</v>
      </c>
      <c r="BG313" s="81">
        <f t="shared" si="37"/>
        <v>-791.53434687999982</v>
      </c>
    </row>
    <row r="314" spans="1:59" s="78" customFormat="1">
      <c r="A314" s="78">
        <v>75</v>
      </c>
      <c r="B314" s="78" t="s">
        <v>421</v>
      </c>
      <c r="C314" s="82">
        <v>44726.974988425929</v>
      </c>
      <c r="D314" s="78">
        <v>74</v>
      </c>
      <c r="E314" s="78" t="s">
        <v>76</v>
      </c>
      <c r="F314" s="78">
        <v>0</v>
      </c>
      <c r="G314" s="78">
        <v>6.0640000000000001</v>
      </c>
      <c r="H314" s="91">
        <v>1617</v>
      </c>
      <c r="I314" s="78">
        <v>-2E-3</v>
      </c>
      <c r="J314" s="78" t="s">
        <v>77</v>
      </c>
      <c r="K314" s="78" t="s">
        <v>77</v>
      </c>
      <c r="L314" s="78" t="s">
        <v>77</v>
      </c>
      <c r="M314" s="78" t="s">
        <v>77</v>
      </c>
      <c r="O314" s="78">
        <v>75</v>
      </c>
      <c r="P314" s="78" t="s">
        <v>421</v>
      </c>
      <c r="Q314" s="82">
        <v>44726.974988425929</v>
      </c>
      <c r="R314" s="78">
        <v>74</v>
      </c>
      <c r="S314" s="78" t="s">
        <v>76</v>
      </c>
      <c r="T314" s="78">
        <v>0</v>
      </c>
      <c r="U314" s="78" t="s">
        <v>77</v>
      </c>
      <c r="V314" s="78" t="s">
        <v>77</v>
      </c>
      <c r="W314" s="78" t="s">
        <v>77</v>
      </c>
      <c r="X314" s="78" t="s">
        <v>77</v>
      </c>
      <c r="Y314" s="78" t="s">
        <v>77</v>
      </c>
      <c r="Z314" s="78" t="s">
        <v>77</v>
      </c>
      <c r="AA314" s="78" t="s">
        <v>77</v>
      </c>
      <c r="AC314" s="78">
        <v>75</v>
      </c>
      <c r="AD314" s="78" t="s">
        <v>421</v>
      </c>
      <c r="AE314" s="82">
        <v>44726.974988425929</v>
      </c>
      <c r="AF314" s="78">
        <v>74</v>
      </c>
      <c r="AG314" s="78" t="s">
        <v>76</v>
      </c>
      <c r="AH314" s="78">
        <v>0</v>
      </c>
      <c r="AI314" s="78">
        <v>12.08</v>
      </c>
      <c r="AJ314" s="91">
        <v>90270</v>
      </c>
      <c r="AK314" s="78">
        <v>18.728000000000002</v>
      </c>
      <c r="AL314" s="78" t="s">
        <v>77</v>
      </c>
      <c r="AM314" s="78" t="s">
        <v>77</v>
      </c>
      <c r="AN314" s="78" t="s">
        <v>77</v>
      </c>
      <c r="AO314" s="78" t="s">
        <v>77</v>
      </c>
      <c r="AQ314" s="78">
        <v>1</v>
      </c>
      <c r="AS314" s="78">
        <v>109</v>
      </c>
      <c r="AT314" s="92">
        <f t="shared" si="38"/>
        <v>-7.5052388299999828E-2</v>
      </c>
      <c r="AU314" s="81">
        <f t="shared" si="39"/>
        <v>18347.154867592002</v>
      </c>
      <c r="AW314" s="92">
        <f t="shared" si="40"/>
        <v>5.8547141250000045E-2</v>
      </c>
      <c r="AX314" s="81">
        <f t="shared" si="41"/>
        <v>16259.395802067002</v>
      </c>
      <c r="AZ314" s="92">
        <f t="shared" si="42"/>
        <v>-0.68473022755000024</v>
      </c>
      <c r="BA314" s="81">
        <f t="shared" si="43"/>
        <v>17123.268578645999</v>
      </c>
      <c r="BC314" s="92">
        <f t="shared" si="44"/>
        <v>-7.5052388299999828E-2</v>
      </c>
      <c r="BD314" s="81">
        <f t="shared" si="45"/>
        <v>18347.154867592002</v>
      </c>
      <c r="BF314" s="92">
        <f t="shared" si="36"/>
        <v>-1.7234768271999998</v>
      </c>
      <c r="BG314" s="81">
        <f t="shared" si="37"/>
        <v>-4212.8011280000001</v>
      </c>
    </row>
    <row r="315" spans="1:59" s="78" customFormat="1">
      <c r="A315" s="78">
        <v>76</v>
      </c>
      <c r="B315" s="78" t="s">
        <v>422</v>
      </c>
      <c r="C315" s="82">
        <v>44726.99627314815</v>
      </c>
      <c r="D315" s="78">
        <v>57</v>
      </c>
      <c r="E315" s="78" t="s">
        <v>76</v>
      </c>
      <c r="F315" s="78">
        <v>0</v>
      </c>
      <c r="G315" s="78">
        <v>6.0140000000000002</v>
      </c>
      <c r="H315" s="91">
        <v>77622</v>
      </c>
      <c r="I315" s="78">
        <v>0.152</v>
      </c>
      <c r="J315" s="78" t="s">
        <v>77</v>
      </c>
      <c r="K315" s="78" t="s">
        <v>77</v>
      </c>
      <c r="L315" s="78" t="s">
        <v>77</v>
      </c>
      <c r="M315" s="78" t="s">
        <v>77</v>
      </c>
      <c r="O315" s="78">
        <v>76</v>
      </c>
      <c r="P315" s="78" t="s">
        <v>422</v>
      </c>
      <c r="Q315" s="82">
        <v>44726.99627314815</v>
      </c>
      <c r="R315" s="78">
        <v>57</v>
      </c>
      <c r="S315" s="78" t="s">
        <v>76</v>
      </c>
      <c r="T315" s="78">
        <v>0</v>
      </c>
      <c r="U315" s="78" t="s">
        <v>77</v>
      </c>
      <c r="V315" s="78" t="s">
        <v>77</v>
      </c>
      <c r="W315" s="78" t="s">
        <v>77</v>
      </c>
      <c r="X315" s="78" t="s">
        <v>77</v>
      </c>
      <c r="Y315" s="78" t="s">
        <v>77</v>
      </c>
      <c r="Z315" s="78" t="s">
        <v>77</v>
      </c>
      <c r="AA315" s="78" t="s">
        <v>77</v>
      </c>
      <c r="AC315" s="78">
        <v>76</v>
      </c>
      <c r="AD315" s="78" t="s">
        <v>422</v>
      </c>
      <c r="AE315" s="82">
        <v>44726.99627314815</v>
      </c>
      <c r="AF315" s="78">
        <v>57</v>
      </c>
      <c r="AG315" s="78" t="s">
        <v>76</v>
      </c>
      <c r="AH315" s="78">
        <v>0</v>
      </c>
      <c r="AI315" s="78">
        <v>12.15</v>
      </c>
      <c r="AJ315" s="91">
        <v>30177</v>
      </c>
      <c r="AK315" s="78">
        <v>6.3029999999999999</v>
      </c>
      <c r="AL315" s="78" t="s">
        <v>77</v>
      </c>
      <c r="AM315" s="78" t="s">
        <v>77</v>
      </c>
      <c r="AN315" s="78" t="s">
        <v>77</v>
      </c>
      <c r="AO315" s="78" t="s">
        <v>77</v>
      </c>
      <c r="AQ315" s="78">
        <v>1</v>
      </c>
      <c r="AS315" s="78">
        <v>110</v>
      </c>
      <c r="AT315" s="92">
        <f t="shared" si="38"/>
        <v>179.30118841484261</v>
      </c>
      <c r="AU315" s="81">
        <f t="shared" si="39"/>
        <v>6110.6460780839207</v>
      </c>
      <c r="AW315" s="92">
        <f t="shared" si="40"/>
        <v>239.36315425967922</v>
      </c>
      <c r="AX315" s="81">
        <f t="shared" si="41"/>
        <v>5572.4842160786702</v>
      </c>
      <c r="AZ315" s="92">
        <f t="shared" si="42"/>
        <v>203.39442635652441</v>
      </c>
      <c r="BA315" s="81">
        <f t="shared" si="43"/>
        <v>5751.1772093904601</v>
      </c>
      <c r="BC315" s="92">
        <f t="shared" si="44"/>
        <v>179.30118841484261</v>
      </c>
      <c r="BD315" s="81">
        <f t="shared" si="45"/>
        <v>6110.6460780839207</v>
      </c>
      <c r="BF315" s="92">
        <f t="shared" si="36"/>
        <v>198.86381163679997</v>
      </c>
      <c r="BG315" s="81">
        <f t="shared" si="37"/>
        <v>1696.1940401200002</v>
      </c>
    </row>
    <row r="316" spans="1:59" s="78" customFormat="1">
      <c r="A316" s="78">
        <v>77</v>
      </c>
      <c r="B316" s="78" t="s">
        <v>423</v>
      </c>
      <c r="C316" s="82">
        <v>44727.017557870371</v>
      </c>
      <c r="D316" s="78">
        <v>240</v>
      </c>
      <c r="E316" s="78" t="s">
        <v>76</v>
      </c>
      <c r="F316" s="78">
        <v>0</v>
      </c>
      <c r="G316" s="78">
        <v>6.0140000000000002</v>
      </c>
      <c r="H316" s="91">
        <v>20811</v>
      </c>
      <c r="I316" s="78">
        <v>3.6999999999999998E-2</v>
      </c>
      <c r="J316" s="78" t="s">
        <v>77</v>
      </c>
      <c r="K316" s="78" t="s">
        <v>77</v>
      </c>
      <c r="L316" s="78" t="s">
        <v>77</v>
      </c>
      <c r="M316" s="78" t="s">
        <v>77</v>
      </c>
      <c r="O316" s="78">
        <v>77</v>
      </c>
      <c r="P316" s="78" t="s">
        <v>423</v>
      </c>
      <c r="Q316" s="82">
        <v>44727.017557870371</v>
      </c>
      <c r="R316" s="78">
        <v>240</v>
      </c>
      <c r="S316" s="78" t="s">
        <v>76</v>
      </c>
      <c r="T316" s="78">
        <v>0</v>
      </c>
      <c r="U316" s="78" t="s">
        <v>77</v>
      </c>
      <c r="V316" s="78" t="s">
        <v>77</v>
      </c>
      <c r="W316" s="78" t="s">
        <v>77</v>
      </c>
      <c r="X316" s="78" t="s">
        <v>77</v>
      </c>
      <c r="Y316" s="78" t="s">
        <v>77</v>
      </c>
      <c r="Z316" s="78" t="s">
        <v>77</v>
      </c>
      <c r="AA316" s="78" t="s">
        <v>77</v>
      </c>
      <c r="AC316" s="78">
        <v>77</v>
      </c>
      <c r="AD316" s="78" t="s">
        <v>423</v>
      </c>
      <c r="AE316" s="82">
        <v>44727.017557870371</v>
      </c>
      <c r="AF316" s="78">
        <v>240</v>
      </c>
      <c r="AG316" s="78" t="s">
        <v>76</v>
      </c>
      <c r="AH316" s="78">
        <v>0</v>
      </c>
      <c r="AI316" s="78">
        <v>12.186999999999999</v>
      </c>
      <c r="AJ316" s="91">
        <v>2759</v>
      </c>
      <c r="AK316" s="78">
        <v>0.50900000000000001</v>
      </c>
      <c r="AL316" s="78" t="s">
        <v>77</v>
      </c>
      <c r="AM316" s="78" t="s">
        <v>77</v>
      </c>
      <c r="AN316" s="78" t="s">
        <v>77</v>
      </c>
      <c r="AO316" s="78" t="s">
        <v>77</v>
      </c>
      <c r="AQ316" s="78">
        <v>1</v>
      </c>
      <c r="AS316" s="78">
        <v>111</v>
      </c>
      <c r="AT316" s="92">
        <f t="shared" si="38"/>
        <v>46.359346309550659</v>
      </c>
      <c r="AU316" s="81">
        <f t="shared" si="39"/>
        <v>466.39103969288004</v>
      </c>
      <c r="AW316" s="92">
        <f t="shared" si="40"/>
        <v>65.484056640119803</v>
      </c>
      <c r="AX316" s="81">
        <f t="shared" si="41"/>
        <v>545.87078967563002</v>
      </c>
      <c r="AZ316" s="92">
        <f t="shared" si="42"/>
        <v>54.373523485531109</v>
      </c>
      <c r="BA316" s="81">
        <f t="shared" si="43"/>
        <v>523.53902756294008</v>
      </c>
      <c r="BC316" s="92">
        <f t="shared" si="44"/>
        <v>46.359346309550659</v>
      </c>
      <c r="BD316" s="81">
        <f t="shared" si="45"/>
        <v>466.39103969288004</v>
      </c>
      <c r="BF316" s="92">
        <f t="shared" si="36"/>
        <v>32.3574970592</v>
      </c>
      <c r="BG316" s="81">
        <f t="shared" si="37"/>
        <v>265.30126268000004</v>
      </c>
    </row>
    <row r="317" spans="1:59" s="78" customFormat="1">
      <c r="A317" s="78">
        <v>78</v>
      </c>
      <c r="B317" s="78" t="s">
        <v>424</v>
      </c>
      <c r="C317" s="82">
        <v>44727.038807870369</v>
      </c>
      <c r="D317" s="78">
        <v>97</v>
      </c>
      <c r="E317" s="78" t="s">
        <v>76</v>
      </c>
      <c r="F317" s="78">
        <v>0</v>
      </c>
      <c r="G317" s="78">
        <v>6.0129999999999999</v>
      </c>
      <c r="H317" s="91">
        <v>39050</v>
      </c>
      <c r="I317" s="78">
        <v>7.3999999999999996E-2</v>
      </c>
      <c r="J317" s="78" t="s">
        <v>77</v>
      </c>
      <c r="K317" s="78" t="s">
        <v>77</v>
      </c>
      <c r="L317" s="78" t="s">
        <v>77</v>
      </c>
      <c r="M317" s="78" t="s">
        <v>77</v>
      </c>
      <c r="O317" s="78">
        <v>78</v>
      </c>
      <c r="P317" s="78" t="s">
        <v>424</v>
      </c>
      <c r="Q317" s="82">
        <v>44727.038807870369</v>
      </c>
      <c r="R317" s="78">
        <v>97</v>
      </c>
      <c r="S317" s="78" t="s">
        <v>76</v>
      </c>
      <c r="T317" s="78">
        <v>0</v>
      </c>
      <c r="U317" s="78" t="s">
        <v>77</v>
      </c>
      <c r="V317" s="78" t="s">
        <v>77</v>
      </c>
      <c r="W317" s="78" t="s">
        <v>77</v>
      </c>
      <c r="X317" s="78" t="s">
        <v>77</v>
      </c>
      <c r="Y317" s="78" t="s">
        <v>77</v>
      </c>
      <c r="Z317" s="78" t="s">
        <v>77</v>
      </c>
      <c r="AA317" s="78" t="s">
        <v>77</v>
      </c>
      <c r="AC317" s="78">
        <v>78</v>
      </c>
      <c r="AD317" s="78" t="s">
        <v>424</v>
      </c>
      <c r="AE317" s="82">
        <v>44727.038807870369</v>
      </c>
      <c r="AF317" s="78">
        <v>97</v>
      </c>
      <c r="AG317" s="78" t="s">
        <v>76</v>
      </c>
      <c r="AH317" s="78">
        <v>0</v>
      </c>
      <c r="AI317" s="78">
        <v>12.169</v>
      </c>
      <c r="AJ317" s="91">
        <v>11293</v>
      </c>
      <c r="AK317" s="78">
        <v>2.3210000000000002</v>
      </c>
      <c r="AL317" s="78" t="s">
        <v>77</v>
      </c>
      <c r="AM317" s="78" t="s">
        <v>77</v>
      </c>
      <c r="AN317" s="78" t="s">
        <v>77</v>
      </c>
      <c r="AO317" s="78" t="s">
        <v>77</v>
      </c>
      <c r="AQ317" s="78">
        <v>1</v>
      </c>
      <c r="AS317" s="78">
        <v>112</v>
      </c>
      <c r="AT317" s="92">
        <f t="shared" si="38"/>
        <v>89.096584352649998</v>
      </c>
      <c r="AU317" s="81">
        <f t="shared" si="39"/>
        <v>2227.3084872135205</v>
      </c>
      <c r="AW317" s="92">
        <f t="shared" si="40"/>
        <v>121.88162457950001</v>
      </c>
      <c r="AX317" s="81">
        <f t="shared" si="41"/>
        <v>2120.5470258382702</v>
      </c>
      <c r="AZ317" s="92">
        <f t="shared" si="42"/>
        <v>102.30128928775001</v>
      </c>
      <c r="BA317" s="81">
        <f t="shared" si="43"/>
        <v>2153.2899321352602</v>
      </c>
      <c r="BC317" s="92">
        <f t="shared" si="44"/>
        <v>89.096584352649998</v>
      </c>
      <c r="BD317" s="81">
        <f t="shared" si="45"/>
        <v>2227.3084872135205</v>
      </c>
      <c r="BF317" s="92">
        <f t="shared" ref="BF317:BF374" si="46">IF(H317&lt;100000,((0.0000000152*H317^2)+(0.0014347*H317)+(-4.08313)),((0.00000295*V317^2)+(0.083061*V317)+(133)))</f>
        <v>75.120423000000002</v>
      </c>
      <c r="BG317" s="81">
        <f t="shared" ref="BG317:BG374" si="47">(-0.00000172*AJ317^2)+(0.108838*AJ317)+(-21.89)</f>
        <v>987.86275372</v>
      </c>
    </row>
    <row r="318" spans="1:59" s="78" customFormat="1">
      <c r="A318" s="78">
        <v>79</v>
      </c>
      <c r="B318" s="78" t="s">
        <v>425</v>
      </c>
      <c r="C318" s="82">
        <v>44727.06009259259</v>
      </c>
      <c r="D318" s="78">
        <v>170</v>
      </c>
      <c r="E318" s="78" t="s">
        <v>76</v>
      </c>
      <c r="F318" s="78">
        <v>0</v>
      </c>
      <c r="G318" s="78">
        <v>6.0149999999999997</v>
      </c>
      <c r="H318" s="91">
        <v>36478</v>
      </c>
      <c r="I318" s="78">
        <v>6.9000000000000006E-2</v>
      </c>
      <c r="J318" s="78" t="s">
        <v>77</v>
      </c>
      <c r="K318" s="78" t="s">
        <v>77</v>
      </c>
      <c r="L318" s="78" t="s">
        <v>77</v>
      </c>
      <c r="M318" s="78" t="s">
        <v>77</v>
      </c>
      <c r="O318" s="78">
        <v>79</v>
      </c>
      <c r="P318" s="78" t="s">
        <v>425</v>
      </c>
      <c r="Q318" s="82">
        <v>44727.06009259259</v>
      </c>
      <c r="R318" s="78">
        <v>170</v>
      </c>
      <c r="S318" s="78" t="s">
        <v>76</v>
      </c>
      <c r="T318" s="78">
        <v>0</v>
      </c>
      <c r="U318" s="78" t="s">
        <v>77</v>
      </c>
      <c r="V318" s="78" t="s">
        <v>77</v>
      </c>
      <c r="W318" s="78" t="s">
        <v>77</v>
      </c>
      <c r="X318" s="78" t="s">
        <v>77</v>
      </c>
      <c r="Y318" s="78" t="s">
        <v>77</v>
      </c>
      <c r="Z318" s="78" t="s">
        <v>77</v>
      </c>
      <c r="AA318" s="78" t="s">
        <v>77</v>
      </c>
      <c r="AC318" s="78">
        <v>79</v>
      </c>
      <c r="AD318" s="78" t="s">
        <v>425</v>
      </c>
      <c r="AE318" s="82">
        <v>44727.06009259259</v>
      </c>
      <c r="AF318" s="78">
        <v>170</v>
      </c>
      <c r="AG318" s="78" t="s">
        <v>76</v>
      </c>
      <c r="AH318" s="78">
        <v>0</v>
      </c>
      <c r="AI318" s="78" t="s">
        <v>77</v>
      </c>
      <c r="AJ318" s="91" t="s">
        <v>77</v>
      </c>
      <c r="AK318" s="78" t="s">
        <v>77</v>
      </c>
      <c r="AL318" s="78" t="s">
        <v>77</v>
      </c>
      <c r="AM318" s="78" t="s">
        <v>77</v>
      </c>
      <c r="AN318" s="78" t="s">
        <v>77</v>
      </c>
      <c r="AO318" s="78" t="s">
        <v>77</v>
      </c>
      <c r="AQ318" s="78">
        <v>1</v>
      </c>
      <c r="AS318" s="78">
        <v>113</v>
      </c>
      <c r="AT318" s="92">
        <f t="shared" si="38"/>
        <v>83.073173893258627</v>
      </c>
      <c r="AU318" s="81" t="e">
        <f t="shared" si="39"/>
        <v>#VALUE!</v>
      </c>
      <c r="AW318" s="92">
        <f t="shared" si="40"/>
        <v>113.96152597215921</v>
      </c>
      <c r="AX318" s="81" t="e">
        <f t="shared" si="41"/>
        <v>#VALUE!</v>
      </c>
      <c r="AZ318" s="92">
        <f t="shared" si="42"/>
        <v>95.547555081884411</v>
      </c>
      <c r="BA318" s="81" t="e">
        <f t="shared" si="43"/>
        <v>#VALUE!</v>
      </c>
      <c r="BC318" s="92">
        <f t="shared" si="44"/>
        <v>83.073173893258627</v>
      </c>
      <c r="BD318" s="81" t="e">
        <f t="shared" si="45"/>
        <v>#VALUE!</v>
      </c>
      <c r="BF318" s="92">
        <f t="shared" si="46"/>
        <v>68.477652756799998</v>
      </c>
      <c r="BG318" s="81" t="e">
        <f t="shared" si="47"/>
        <v>#VALUE!</v>
      </c>
    </row>
    <row r="319" spans="1:59" s="78" customFormat="1">
      <c r="A319" s="78">
        <v>80</v>
      </c>
      <c r="B319" s="78" t="s">
        <v>426</v>
      </c>
      <c r="C319" s="82">
        <v>44727.081400462965</v>
      </c>
      <c r="D319" s="78">
        <v>44</v>
      </c>
      <c r="E319" s="78" t="s">
        <v>76</v>
      </c>
      <c r="F319" s="78">
        <v>0</v>
      </c>
      <c r="G319" s="78">
        <v>6.0819999999999999</v>
      </c>
      <c r="H319" s="91">
        <v>1135</v>
      </c>
      <c r="I319" s="78">
        <v>-3.0000000000000001E-3</v>
      </c>
      <c r="J319" s="78" t="s">
        <v>77</v>
      </c>
      <c r="K319" s="78" t="s">
        <v>77</v>
      </c>
      <c r="L319" s="78" t="s">
        <v>77</v>
      </c>
      <c r="M319" s="78" t="s">
        <v>77</v>
      </c>
      <c r="O319" s="78">
        <v>80</v>
      </c>
      <c r="P319" s="78" t="s">
        <v>426</v>
      </c>
      <c r="Q319" s="82">
        <v>44727.081400462965</v>
      </c>
      <c r="R319" s="78">
        <v>44</v>
      </c>
      <c r="S319" s="78" t="s">
        <v>76</v>
      </c>
      <c r="T319" s="78">
        <v>0</v>
      </c>
      <c r="U319" s="78" t="s">
        <v>77</v>
      </c>
      <c r="V319" s="78" t="s">
        <v>77</v>
      </c>
      <c r="W319" s="78" t="s">
        <v>77</v>
      </c>
      <c r="X319" s="78" t="s">
        <v>77</v>
      </c>
      <c r="Y319" s="78" t="s">
        <v>77</v>
      </c>
      <c r="Z319" s="78" t="s">
        <v>77</v>
      </c>
      <c r="AA319" s="78" t="s">
        <v>77</v>
      </c>
      <c r="AC319" s="78">
        <v>80</v>
      </c>
      <c r="AD319" s="78" t="s">
        <v>426</v>
      </c>
      <c r="AE319" s="82">
        <v>44727.081400462965</v>
      </c>
      <c r="AF319" s="78">
        <v>44</v>
      </c>
      <c r="AG319" s="78" t="s">
        <v>76</v>
      </c>
      <c r="AH319" s="78">
        <v>0</v>
      </c>
      <c r="AI319" s="78">
        <v>12.08</v>
      </c>
      <c r="AJ319" s="91">
        <v>89478</v>
      </c>
      <c r="AK319" s="78">
        <v>18.565999999999999</v>
      </c>
      <c r="AL319" s="78" t="s">
        <v>77</v>
      </c>
      <c r="AM319" s="78" t="s">
        <v>77</v>
      </c>
      <c r="AN319" s="78" t="s">
        <v>77</v>
      </c>
      <c r="AO319" s="78" t="s">
        <v>77</v>
      </c>
      <c r="AQ319" s="78">
        <v>1</v>
      </c>
      <c r="AS319" s="78">
        <v>114</v>
      </c>
      <c r="AT319" s="92">
        <f t="shared" si="38"/>
        <v>-0.67020940750000002</v>
      </c>
      <c r="AU319" s="81">
        <f t="shared" si="39"/>
        <v>18187.081505408318</v>
      </c>
      <c r="AW319" s="92">
        <f t="shared" si="40"/>
        <v>-1.2734502187500008</v>
      </c>
      <c r="AX319" s="81">
        <f t="shared" si="41"/>
        <v>16121.494965379319</v>
      </c>
      <c r="AZ319" s="92">
        <f t="shared" si="42"/>
        <v>-2.4505476387499998</v>
      </c>
      <c r="BA319" s="81">
        <f t="shared" si="43"/>
        <v>16974.152959010164</v>
      </c>
      <c r="BC319" s="92">
        <f t="shared" si="44"/>
        <v>-0.67020940750000002</v>
      </c>
      <c r="BD319" s="81">
        <f t="shared" si="45"/>
        <v>18187.081505408318</v>
      </c>
      <c r="BF319" s="92">
        <f t="shared" si="46"/>
        <v>-2.4351644800000001</v>
      </c>
      <c r="BG319" s="81">
        <f t="shared" si="47"/>
        <v>-4054.1409084800002</v>
      </c>
    </row>
    <row r="320" spans="1:59" s="78" customFormat="1">
      <c r="A320" s="78">
        <v>81</v>
      </c>
      <c r="B320" s="78" t="s">
        <v>427</v>
      </c>
      <c r="C320" s="82">
        <v>44727.102662037039</v>
      </c>
      <c r="D320" s="78">
        <v>181</v>
      </c>
      <c r="E320" s="78" t="s">
        <v>76</v>
      </c>
      <c r="F320" s="78">
        <v>0</v>
      </c>
      <c r="G320" s="78">
        <v>6.0330000000000004</v>
      </c>
      <c r="H320" s="91">
        <v>3411</v>
      </c>
      <c r="I320" s="78">
        <v>2E-3</v>
      </c>
      <c r="J320" s="78" t="s">
        <v>77</v>
      </c>
      <c r="K320" s="78" t="s">
        <v>77</v>
      </c>
      <c r="L320" s="78" t="s">
        <v>77</v>
      </c>
      <c r="M320" s="78" t="s">
        <v>77</v>
      </c>
      <c r="O320" s="78">
        <v>81</v>
      </c>
      <c r="P320" s="78" t="s">
        <v>427</v>
      </c>
      <c r="Q320" s="82">
        <v>44727.102662037039</v>
      </c>
      <c r="R320" s="78">
        <v>181</v>
      </c>
      <c r="S320" s="78" t="s">
        <v>76</v>
      </c>
      <c r="T320" s="78">
        <v>0</v>
      </c>
      <c r="U320" s="78" t="s">
        <v>77</v>
      </c>
      <c r="V320" s="78" t="s">
        <v>77</v>
      </c>
      <c r="W320" s="78" t="s">
        <v>77</v>
      </c>
      <c r="X320" s="78" t="s">
        <v>77</v>
      </c>
      <c r="Y320" s="78" t="s">
        <v>77</v>
      </c>
      <c r="Z320" s="78" t="s">
        <v>77</v>
      </c>
      <c r="AA320" s="78" t="s">
        <v>77</v>
      </c>
      <c r="AC320" s="78">
        <v>81</v>
      </c>
      <c r="AD320" s="78" t="s">
        <v>427</v>
      </c>
      <c r="AE320" s="82">
        <v>44727.102662037039</v>
      </c>
      <c r="AF320" s="78">
        <v>181</v>
      </c>
      <c r="AG320" s="78" t="s">
        <v>76</v>
      </c>
      <c r="AH320" s="78">
        <v>0</v>
      </c>
      <c r="AI320" s="78">
        <v>12.141</v>
      </c>
      <c r="AJ320" s="91">
        <v>30510</v>
      </c>
      <c r="AK320" s="78">
        <v>6.3730000000000002</v>
      </c>
      <c r="AL320" s="78" t="s">
        <v>77</v>
      </c>
      <c r="AM320" s="78" t="s">
        <v>77</v>
      </c>
      <c r="AN320" s="78" t="s">
        <v>77</v>
      </c>
      <c r="AO320" s="78" t="s">
        <v>77</v>
      </c>
      <c r="AQ320" s="78">
        <v>1</v>
      </c>
      <c r="AS320" s="78">
        <v>115</v>
      </c>
      <c r="AT320" s="92">
        <f t="shared" si="38"/>
        <v>2.7333979212999999</v>
      </c>
      <c r="AU320" s="81">
        <f t="shared" si="39"/>
        <v>6178.9614502479999</v>
      </c>
      <c r="AW320" s="92">
        <f t="shared" si="40"/>
        <v>5.1029970712499981</v>
      </c>
      <c r="AX320" s="81">
        <f t="shared" si="41"/>
        <v>5632.953911523</v>
      </c>
      <c r="AZ320" s="92">
        <f t="shared" si="42"/>
        <v>5.6510093280499998</v>
      </c>
      <c r="BA320" s="81">
        <f t="shared" si="43"/>
        <v>5814.5182147740006</v>
      </c>
      <c r="BC320" s="92">
        <f t="shared" si="44"/>
        <v>2.7333979212999999</v>
      </c>
      <c r="BD320" s="81">
        <f t="shared" si="45"/>
        <v>6178.9614502479999</v>
      </c>
      <c r="BF320" s="92">
        <f t="shared" si="46"/>
        <v>0.98748249920000042</v>
      </c>
      <c r="BG320" s="81">
        <f t="shared" si="47"/>
        <v>1697.6780080000001</v>
      </c>
    </row>
    <row r="321" spans="1:59" s="78" customFormat="1">
      <c r="A321" s="78">
        <v>82</v>
      </c>
      <c r="B321" s="78" t="s">
        <v>428</v>
      </c>
      <c r="C321" s="82">
        <v>44727.12394675926</v>
      </c>
      <c r="D321" s="78">
        <v>132</v>
      </c>
      <c r="E321" s="78" t="s">
        <v>76</v>
      </c>
      <c r="F321" s="78">
        <v>0</v>
      </c>
      <c r="G321" s="78">
        <v>6.0220000000000002</v>
      </c>
      <c r="H321" s="91">
        <v>4167</v>
      </c>
      <c r="I321" s="78">
        <v>4.0000000000000001E-3</v>
      </c>
      <c r="J321" s="78" t="s">
        <v>77</v>
      </c>
      <c r="K321" s="78" t="s">
        <v>77</v>
      </c>
      <c r="L321" s="78" t="s">
        <v>77</v>
      </c>
      <c r="M321" s="78" t="s">
        <v>77</v>
      </c>
      <c r="O321" s="78">
        <v>82</v>
      </c>
      <c r="P321" s="78" t="s">
        <v>428</v>
      </c>
      <c r="Q321" s="82">
        <v>44727.12394675926</v>
      </c>
      <c r="R321" s="78">
        <v>132</v>
      </c>
      <c r="S321" s="78" t="s">
        <v>76</v>
      </c>
      <c r="T321" s="78">
        <v>0</v>
      </c>
      <c r="U321" s="78" t="s">
        <v>77</v>
      </c>
      <c r="V321" s="78" t="s">
        <v>77</v>
      </c>
      <c r="W321" s="78" t="s">
        <v>77</v>
      </c>
      <c r="X321" s="78" t="s">
        <v>77</v>
      </c>
      <c r="Y321" s="78" t="s">
        <v>77</v>
      </c>
      <c r="Z321" s="78" t="s">
        <v>77</v>
      </c>
      <c r="AA321" s="78" t="s">
        <v>77</v>
      </c>
      <c r="AC321" s="78">
        <v>82</v>
      </c>
      <c r="AD321" s="78" t="s">
        <v>428</v>
      </c>
      <c r="AE321" s="82">
        <v>44727.12394675926</v>
      </c>
      <c r="AF321" s="78">
        <v>132</v>
      </c>
      <c r="AG321" s="78" t="s">
        <v>76</v>
      </c>
      <c r="AH321" s="78">
        <v>0</v>
      </c>
      <c r="AI321" s="78">
        <v>12.106999999999999</v>
      </c>
      <c r="AJ321" s="91">
        <v>70039</v>
      </c>
      <c r="AK321" s="78">
        <v>14.586</v>
      </c>
      <c r="AL321" s="78" t="s">
        <v>77</v>
      </c>
      <c r="AM321" s="78" t="s">
        <v>77</v>
      </c>
      <c r="AN321" s="78" t="s">
        <v>77</v>
      </c>
      <c r="AO321" s="78" t="s">
        <v>77</v>
      </c>
      <c r="AQ321" s="78">
        <v>1</v>
      </c>
      <c r="AS321" s="78">
        <v>116</v>
      </c>
      <c r="AT321" s="92">
        <f t="shared" si="38"/>
        <v>4.1970013717000008</v>
      </c>
      <c r="AU321" s="81">
        <f t="shared" si="39"/>
        <v>14248.173921984078</v>
      </c>
      <c r="AW321" s="92">
        <f t="shared" ref="AW321:AW378" si="48">IF(H321&lt;15000,((0.00000002125*H321^2)+(0.002705*H321)+(-4.371)),(IF(H321&lt;700000,((-0.0000000008162*H321^2)+(0.003141*H321)+(0.4702)), ((0.000000003285*V321^2)+(0.1899*V321)+(559.5)))))</f>
        <v>7.2697176412499989</v>
      </c>
      <c r="AX321" s="81">
        <f t="shared" ref="AX321:AX378" si="49">((-0.00000006277*AJ321^2)+(0.1854*AJ321)+(34.83))</f>
        <v>12712.144780326831</v>
      </c>
      <c r="AZ321" s="92">
        <f t="shared" ref="AZ321:AZ378" si="50">IF(H321&lt;10000,((-0.00000005795*H321^2)+(0.003823*H321)+(-6.715)),(IF(H321&lt;700000,((-0.0000000001209*H321^2)+(0.002635*H321)+(-0.4111)), ((-0.00000002007*V321^2)+(0.2564*V321)+(286.1)))))</f>
        <v>8.2092036324500004</v>
      </c>
      <c r="BA321" s="81">
        <f t="shared" ref="BA321:BA378" si="51">(-0.00000001626*AJ321^2)+(0.1912*AJ321)+(-3.858)</f>
        <v>13307.83599566854</v>
      </c>
      <c r="BC321" s="92">
        <f t="shared" ref="BC321:BC378" si="52">IF(H321&lt;10000,((0.0000001453*H321^2)+(0.0008349*H321)+(-1.805)),(IF(H321&lt;700000,((-0.00000000008054*H321^2)+(0.002348*H321)+(-2.47)), ((-0.00000001938*V321^2)+(0.2471*V321)+(226.8)))))</f>
        <v>4.1970013717000008</v>
      </c>
      <c r="BD321" s="81">
        <f t="shared" ref="BD321:BD378" si="53">(-0.00000002552*AJ321^2)+(0.2067*AJ321)+(-103.7)</f>
        <v>14248.173921984078</v>
      </c>
      <c r="BF321" s="92">
        <f t="shared" si="46"/>
        <v>2.1591960127999998</v>
      </c>
      <c r="BG321" s="81">
        <f t="shared" si="47"/>
        <v>-836.37913412</v>
      </c>
    </row>
    <row r="322" spans="1:59" s="78" customFormat="1">
      <c r="A322" s="78">
        <v>83</v>
      </c>
      <c r="B322" s="78" t="s">
        <v>429</v>
      </c>
      <c r="C322" s="82">
        <v>44727.145219907405</v>
      </c>
      <c r="D322" s="78">
        <v>122</v>
      </c>
      <c r="E322" s="78" t="s">
        <v>76</v>
      </c>
      <c r="F322" s="78">
        <v>0</v>
      </c>
      <c r="G322" s="78">
        <v>6.0350000000000001</v>
      </c>
      <c r="H322" s="91">
        <v>3119</v>
      </c>
      <c r="I322" s="78">
        <v>1E-3</v>
      </c>
      <c r="J322" s="78" t="s">
        <v>77</v>
      </c>
      <c r="K322" s="78" t="s">
        <v>77</v>
      </c>
      <c r="L322" s="78" t="s">
        <v>77</v>
      </c>
      <c r="M322" s="78" t="s">
        <v>77</v>
      </c>
      <c r="O322" s="78">
        <v>83</v>
      </c>
      <c r="P322" s="78" t="s">
        <v>429</v>
      </c>
      <c r="Q322" s="82">
        <v>44727.145219907405</v>
      </c>
      <c r="R322" s="78">
        <v>122</v>
      </c>
      <c r="S322" s="78" t="s">
        <v>76</v>
      </c>
      <c r="T322" s="78">
        <v>0</v>
      </c>
      <c r="U322" s="78" t="s">
        <v>77</v>
      </c>
      <c r="V322" s="78" t="s">
        <v>77</v>
      </c>
      <c r="W322" s="78" t="s">
        <v>77</v>
      </c>
      <c r="X322" s="78" t="s">
        <v>77</v>
      </c>
      <c r="Y322" s="78" t="s">
        <v>77</v>
      </c>
      <c r="Z322" s="78" t="s">
        <v>77</v>
      </c>
      <c r="AA322" s="78" t="s">
        <v>77</v>
      </c>
      <c r="AC322" s="78">
        <v>83</v>
      </c>
      <c r="AD322" s="78" t="s">
        <v>429</v>
      </c>
      <c r="AE322" s="82">
        <v>44727.145219907405</v>
      </c>
      <c r="AF322" s="78">
        <v>122</v>
      </c>
      <c r="AG322" s="78" t="s">
        <v>76</v>
      </c>
      <c r="AH322" s="78">
        <v>0</v>
      </c>
      <c r="AI322" s="78">
        <v>12.105</v>
      </c>
      <c r="AJ322" s="91">
        <v>66814</v>
      </c>
      <c r="AK322" s="78">
        <v>13.922000000000001</v>
      </c>
      <c r="AL322" s="78" t="s">
        <v>77</v>
      </c>
      <c r="AM322" s="78" t="s">
        <v>77</v>
      </c>
      <c r="AN322" s="78" t="s">
        <v>77</v>
      </c>
      <c r="AO322" s="78" t="s">
        <v>77</v>
      </c>
      <c r="AQ322" s="78">
        <v>1</v>
      </c>
      <c r="AS322" s="78">
        <v>117</v>
      </c>
      <c r="AT322" s="92">
        <f t="shared" si="38"/>
        <v>2.2125548933000001</v>
      </c>
      <c r="AU322" s="81">
        <f t="shared" si="39"/>
        <v>13592.829697590079</v>
      </c>
      <c r="AW322" s="92">
        <f t="shared" si="48"/>
        <v>4.2726184212499998</v>
      </c>
      <c r="AX322" s="81">
        <f t="shared" si="49"/>
        <v>12141.93337788908</v>
      </c>
      <c r="AZ322" s="92">
        <f t="shared" si="50"/>
        <v>4.6451900700500008</v>
      </c>
      <c r="BA322" s="81">
        <f t="shared" si="51"/>
        <v>12698.39236170904</v>
      </c>
      <c r="BC322" s="92">
        <f t="shared" si="52"/>
        <v>2.2125548933000001</v>
      </c>
      <c r="BD322" s="81">
        <f t="shared" si="53"/>
        <v>13592.829697590079</v>
      </c>
      <c r="BF322" s="92">
        <f t="shared" si="46"/>
        <v>0.53956734720000021</v>
      </c>
      <c r="BG322" s="81">
        <f t="shared" si="47"/>
        <v>-428.25809311999967</v>
      </c>
    </row>
    <row r="323" spans="1:59" s="78" customFormat="1">
      <c r="A323" s="78">
        <v>84</v>
      </c>
      <c r="B323" s="78" t="s">
        <v>430</v>
      </c>
      <c r="C323" s="82">
        <v>44726.159942129627</v>
      </c>
      <c r="D323" s="78" t="s">
        <v>431</v>
      </c>
      <c r="E323" s="78" t="s">
        <v>76</v>
      </c>
      <c r="F323" s="78">
        <v>0</v>
      </c>
      <c r="G323" s="78">
        <v>6.0469999999999997</v>
      </c>
      <c r="H323" s="91">
        <v>2861</v>
      </c>
      <c r="I323" s="78">
        <v>1E-3</v>
      </c>
      <c r="J323" s="78" t="s">
        <v>77</v>
      </c>
      <c r="K323" s="78" t="s">
        <v>77</v>
      </c>
      <c r="L323" s="78" t="s">
        <v>77</v>
      </c>
      <c r="M323" s="78" t="s">
        <v>77</v>
      </c>
      <c r="O323" s="78">
        <v>84</v>
      </c>
      <c r="P323" s="78" t="s">
        <v>430</v>
      </c>
      <c r="Q323" s="82">
        <v>44726.159942129627</v>
      </c>
      <c r="R323" s="78" t="s">
        <v>431</v>
      </c>
      <c r="S323" s="78" t="s">
        <v>76</v>
      </c>
      <c r="T323" s="78">
        <v>0</v>
      </c>
      <c r="U323" s="78" t="s">
        <v>77</v>
      </c>
      <c r="V323" s="78" t="s">
        <v>77</v>
      </c>
      <c r="W323" s="78" t="s">
        <v>77</v>
      </c>
      <c r="X323" s="78" t="s">
        <v>77</v>
      </c>
      <c r="Y323" s="78" t="s">
        <v>77</v>
      </c>
      <c r="Z323" s="78" t="s">
        <v>77</v>
      </c>
      <c r="AA323" s="78" t="s">
        <v>77</v>
      </c>
      <c r="AC323" s="78">
        <v>84</v>
      </c>
      <c r="AD323" s="78" t="s">
        <v>430</v>
      </c>
      <c r="AE323" s="82">
        <v>44726.159942129627</v>
      </c>
      <c r="AF323" s="78" t="s">
        <v>431</v>
      </c>
      <c r="AG323" s="78" t="s">
        <v>76</v>
      </c>
      <c r="AH323" s="78">
        <v>0</v>
      </c>
      <c r="AI323" s="78">
        <v>12.16</v>
      </c>
      <c r="AJ323" s="91">
        <v>12240</v>
      </c>
      <c r="AK323" s="78">
        <v>2.5219999999999998</v>
      </c>
      <c r="AL323" s="78" t="s">
        <v>77</v>
      </c>
      <c r="AM323" s="78" t="s">
        <v>77</v>
      </c>
      <c r="AN323" s="78" t="s">
        <v>77</v>
      </c>
      <c r="AO323" s="78" t="s">
        <v>77</v>
      </c>
      <c r="AQ323" s="78">
        <v>1</v>
      </c>
      <c r="AS323" s="78">
        <v>118</v>
      </c>
      <c r="AT323" s="92">
        <f t="shared" si="38"/>
        <v>1.7729760413</v>
      </c>
      <c r="AU323" s="81">
        <f t="shared" si="39"/>
        <v>2422.484654848</v>
      </c>
      <c r="AW323" s="92">
        <f t="shared" si="48"/>
        <v>3.5419430712499995</v>
      </c>
      <c r="AX323" s="81">
        <f t="shared" si="49"/>
        <v>2294.7219492480003</v>
      </c>
      <c r="AZ323" s="92">
        <f t="shared" si="50"/>
        <v>3.7482636480499991</v>
      </c>
      <c r="BA323" s="81">
        <f t="shared" si="51"/>
        <v>2333.993965824</v>
      </c>
      <c r="BC323" s="92">
        <f t="shared" si="52"/>
        <v>1.7729760413</v>
      </c>
      <c r="BD323" s="81">
        <f t="shared" si="53"/>
        <v>2422.484654848</v>
      </c>
      <c r="BF323" s="92">
        <f t="shared" si="46"/>
        <v>0.14596357920000003</v>
      </c>
      <c r="BG323" s="81">
        <f t="shared" si="47"/>
        <v>1052.6008479999998</v>
      </c>
    </row>
    <row r="324" spans="1:59" s="78" customFormat="1">
      <c r="A324" s="78">
        <v>85</v>
      </c>
      <c r="B324" s="78" t="s">
        <v>432</v>
      </c>
      <c r="C324" s="82">
        <v>44726.181215277778</v>
      </c>
      <c r="D324" s="78" t="s">
        <v>433</v>
      </c>
      <c r="E324" s="78" t="s">
        <v>76</v>
      </c>
      <c r="F324" s="78">
        <v>0</v>
      </c>
      <c r="G324" s="78">
        <v>6.0430000000000001</v>
      </c>
      <c r="H324" s="91">
        <v>2649</v>
      </c>
      <c r="I324" s="78">
        <v>1E-3</v>
      </c>
      <c r="J324" s="78" t="s">
        <v>77</v>
      </c>
      <c r="K324" s="78" t="s">
        <v>77</v>
      </c>
      <c r="L324" s="78" t="s">
        <v>77</v>
      </c>
      <c r="M324" s="78" t="s">
        <v>77</v>
      </c>
      <c r="O324" s="78">
        <v>85</v>
      </c>
      <c r="P324" s="78" t="s">
        <v>432</v>
      </c>
      <c r="Q324" s="82">
        <v>44726.181215277778</v>
      </c>
      <c r="R324" s="78" t="s">
        <v>433</v>
      </c>
      <c r="S324" s="78" t="s">
        <v>76</v>
      </c>
      <c r="T324" s="78">
        <v>0</v>
      </c>
      <c r="U324" s="78" t="s">
        <v>77</v>
      </c>
      <c r="V324" s="78" t="s">
        <v>77</v>
      </c>
      <c r="W324" s="78" t="s">
        <v>77</v>
      </c>
      <c r="X324" s="78" t="s">
        <v>77</v>
      </c>
      <c r="Y324" s="78" t="s">
        <v>77</v>
      </c>
      <c r="Z324" s="78" t="s">
        <v>77</v>
      </c>
      <c r="AA324" s="78" t="s">
        <v>77</v>
      </c>
      <c r="AC324" s="78">
        <v>85</v>
      </c>
      <c r="AD324" s="78" t="s">
        <v>432</v>
      </c>
      <c r="AE324" s="82">
        <v>44726.181215277778</v>
      </c>
      <c r="AF324" s="78" t="s">
        <v>433</v>
      </c>
      <c r="AG324" s="78" t="s">
        <v>76</v>
      </c>
      <c r="AH324" s="78">
        <v>0</v>
      </c>
      <c r="AI324" s="78">
        <v>12.183</v>
      </c>
      <c r="AJ324" s="91">
        <v>6507</v>
      </c>
      <c r="AK324" s="78">
        <v>1.306</v>
      </c>
      <c r="AL324" s="78" t="s">
        <v>77</v>
      </c>
      <c r="AM324" s="78" t="s">
        <v>77</v>
      </c>
      <c r="AN324" s="78" t="s">
        <v>77</v>
      </c>
      <c r="AO324" s="78" t="s">
        <v>77</v>
      </c>
      <c r="AQ324" s="78">
        <v>1</v>
      </c>
      <c r="AS324" s="78">
        <v>119</v>
      </c>
      <c r="AT324" s="92">
        <f t="shared" si="38"/>
        <v>1.4262494052999999</v>
      </c>
      <c r="AU324" s="81">
        <f t="shared" si="39"/>
        <v>1240.2163564295199</v>
      </c>
      <c r="AW324" s="92">
        <f t="shared" si="48"/>
        <v>2.9436605212499991</v>
      </c>
      <c r="AX324" s="81">
        <f t="shared" si="49"/>
        <v>1238.5700523542698</v>
      </c>
      <c r="AZ324" s="92">
        <f t="shared" si="50"/>
        <v>3.0054802020500002</v>
      </c>
      <c r="BA324" s="81">
        <f t="shared" si="51"/>
        <v>1239.5919345432601</v>
      </c>
      <c r="BC324" s="92">
        <f t="shared" si="52"/>
        <v>1.4262494052999999</v>
      </c>
      <c r="BD324" s="81">
        <f t="shared" si="53"/>
        <v>1240.2163564295199</v>
      </c>
      <c r="BF324" s="92">
        <f t="shared" si="46"/>
        <v>-0.17594824480000026</v>
      </c>
      <c r="BG324" s="81">
        <f t="shared" si="47"/>
        <v>613.4922617200001</v>
      </c>
    </row>
    <row r="325" spans="1:59" s="78" customFormat="1">
      <c r="A325" s="78">
        <v>86</v>
      </c>
      <c r="B325" s="78" t="s">
        <v>434</v>
      </c>
      <c r="C325" s="82">
        <v>44726.202465277776</v>
      </c>
      <c r="D325" s="78" t="s">
        <v>435</v>
      </c>
      <c r="E325" s="78" t="s">
        <v>76</v>
      </c>
      <c r="F325" s="78">
        <v>0</v>
      </c>
      <c r="G325" s="78">
        <v>6.0350000000000001</v>
      </c>
      <c r="H325" s="91">
        <v>3737</v>
      </c>
      <c r="I325" s="78">
        <v>3.0000000000000001E-3</v>
      </c>
      <c r="J325" s="78" t="s">
        <v>77</v>
      </c>
      <c r="K325" s="78" t="s">
        <v>77</v>
      </c>
      <c r="L325" s="78" t="s">
        <v>77</v>
      </c>
      <c r="M325" s="78" t="s">
        <v>77</v>
      </c>
      <c r="O325" s="78">
        <v>86</v>
      </c>
      <c r="P325" s="78" t="s">
        <v>434</v>
      </c>
      <c r="Q325" s="82">
        <v>44726.202465277776</v>
      </c>
      <c r="R325" s="78" t="s">
        <v>435</v>
      </c>
      <c r="S325" s="78" t="s">
        <v>76</v>
      </c>
      <c r="T325" s="78">
        <v>0</v>
      </c>
      <c r="U325" s="78" t="s">
        <v>77</v>
      </c>
      <c r="V325" s="78" t="s">
        <v>77</v>
      </c>
      <c r="W325" s="78" t="s">
        <v>77</v>
      </c>
      <c r="X325" s="78" t="s">
        <v>77</v>
      </c>
      <c r="Y325" s="78" t="s">
        <v>77</v>
      </c>
      <c r="Z325" s="78" t="s">
        <v>77</v>
      </c>
      <c r="AA325" s="78" t="s">
        <v>77</v>
      </c>
      <c r="AC325" s="78">
        <v>86</v>
      </c>
      <c r="AD325" s="78" t="s">
        <v>434</v>
      </c>
      <c r="AE325" s="82">
        <v>44726.202465277776</v>
      </c>
      <c r="AF325" s="78" t="s">
        <v>435</v>
      </c>
      <c r="AG325" s="78" t="s">
        <v>76</v>
      </c>
      <c r="AH325" s="78">
        <v>0</v>
      </c>
      <c r="AI325" s="78">
        <v>12.161</v>
      </c>
      <c r="AJ325" s="91">
        <v>11054</v>
      </c>
      <c r="AK325" s="78">
        <v>2.2709999999999999</v>
      </c>
      <c r="AL325" s="78" t="s">
        <v>77</v>
      </c>
      <c r="AM325" s="78" t="s">
        <v>77</v>
      </c>
      <c r="AN325" s="78" t="s">
        <v>77</v>
      </c>
      <c r="AO325" s="78" t="s">
        <v>77</v>
      </c>
      <c r="AQ325" s="78">
        <v>1</v>
      </c>
      <c r="AS325" s="78">
        <v>120</v>
      </c>
      <c r="AT325" s="92">
        <f t="shared" ref="AT325:AT326" si="54">IF(H325&lt;10000,((0.0000001453*H325^2)+(0.0008349*H325)+(-1.805)),(IF(H325&lt;700000,((-0.00000000008054*H325^2)+(0.002348*H325)+(-2.47)), ((-0.00000001938*V325^2)+(0.2471*V325)+(226.8)))))</f>
        <v>3.3441603556999997</v>
      </c>
      <c r="AU325" s="81">
        <f t="shared" ref="AU325:AU326" si="55">(-0.00000002552*AJ325^2)+(0.2067*AJ325)+(-103.7)</f>
        <v>2178.0434878236802</v>
      </c>
      <c r="AW325" s="92">
        <f t="shared" si="48"/>
        <v>6.0343448412499985</v>
      </c>
      <c r="AX325" s="81">
        <f t="shared" si="49"/>
        <v>2076.57167620268</v>
      </c>
      <c r="AZ325" s="92">
        <f t="shared" si="50"/>
        <v>6.7622694564499994</v>
      </c>
      <c r="BA325" s="81">
        <f t="shared" si="51"/>
        <v>2107.6799757058398</v>
      </c>
      <c r="BC325" s="92">
        <f t="shared" si="52"/>
        <v>3.3441603556999997</v>
      </c>
      <c r="BD325" s="81">
        <f t="shared" si="53"/>
        <v>2178.0434878236802</v>
      </c>
      <c r="BF325" s="92">
        <f t="shared" si="46"/>
        <v>1.4906144688000005</v>
      </c>
      <c r="BG325" s="81">
        <f t="shared" si="47"/>
        <v>971.03687648000005</v>
      </c>
    </row>
    <row r="326" spans="1:59" s="78" customFormat="1">
      <c r="A326" s="78">
        <v>87</v>
      </c>
      <c r="B326" s="78" t="s">
        <v>436</v>
      </c>
      <c r="C326" s="82">
        <v>44726.223726851851</v>
      </c>
      <c r="D326" s="78" t="s">
        <v>437</v>
      </c>
      <c r="E326" s="78" t="s">
        <v>76</v>
      </c>
      <c r="F326" s="78">
        <v>0</v>
      </c>
      <c r="G326" s="78">
        <v>6.0720000000000001</v>
      </c>
      <c r="H326" s="91">
        <v>1631</v>
      </c>
      <c r="I326" s="78">
        <v>-2E-3</v>
      </c>
      <c r="J326" s="78" t="s">
        <v>77</v>
      </c>
      <c r="K326" s="78" t="s">
        <v>77</v>
      </c>
      <c r="L326" s="78" t="s">
        <v>77</v>
      </c>
      <c r="M326" s="78" t="s">
        <v>77</v>
      </c>
      <c r="O326" s="78">
        <v>87</v>
      </c>
      <c r="P326" s="78" t="s">
        <v>436</v>
      </c>
      <c r="Q326" s="82">
        <v>44726.223726851851</v>
      </c>
      <c r="R326" s="78" t="s">
        <v>437</v>
      </c>
      <c r="S326" s="78" t="s">
        <v>76</v>
      </c>
      <c r="T326" s="78">
        <v>0</v>
      </c>
      <c r="U326" s="78" t="s">
        <v>77</v>
      </c>
      <c r="V326" s="78" t="s">
        <v>77</v>
      </c>
      <c r="W326" s="78" t="s">
        <v>77</v>
      </c>
      <c r="X326" s="78" t="s">
        <v>77</v>
      </c>
      <c r="Y326" s="78" t="s">
        <v>77</v>
      </c>
      <c r="Z326" s="78" t="s">
        <v>77</v>
      </c>
      <c r="AA326" s="78" t="s">
        <v>77</v>
      </c>
      <c r="AC326" s="78">
        <v>87</v>
      </c>
      <c r="AD326" s="78" t="s">
        <v>436</v>
      </c>
      <c r="AE326" s="82">
        <v>44726.223726851851</v>
      </c>
      <c r="AF326" s="78" t="s">
        <v>437</v>
      </c>
      <c r="AG326" s="78" t="s">
        <v>76</v>
      </c>
      <c r="AH326" s="78">
        <v>0</v>
      </c>
      <c r="AI326" s="78">
        <v>12.222</v>
      </c>
      <c r="AJ326" s="91">
        <v>4150</v>
      </c>
      <c r="AK326" s="78">
        <v>0.80500000000000005</v>
      </c>
      <c r="AL326" s="78" t="s">
        <v>77</v>
      </c>
      <c r="AM326" s="78" t="s">
        <v>77</v>
      </c>
      <c r="AN326" s="78" t="s">
        <v>77</v>
      </c>
      <c r="AO326" s="78" t="s">
        <v>77</v>
      </c>
      <c r="AQ326" s="78">
        <v>1</v>
      </c>
      <c r="AS326" s="78">
        <v>121</v>
      </c>
      <c r="AT326" s="92">
        <f t="shared" si="54"/>
        <v>-5.6756706699999881E-2</v>
      </c>
      <c r="AU326" s="81">
        <f t="shared" si="55"/>
        <v>753.66548179999995</v>
      </c>
      <c r="AW326" s="92">
        <f t="shared" si="48"/>
        <v>9.7383421249999991E-2</v>
      </c>
      <c r="AX326" s="81">
        <f t="shared" si="49"/>
        <v>803.15894367500016</v>
      </c>
      <c r="AZ326" s="92">
        <f t="shared" si="50"/>
        <v>-0.63384332995000037</v>
      </c>
      <c r="BA326" s="81">
        <f t="shared" si="51"/>
        <v>789.34196215000009</v>
      </c>
      <c r="BC326" s="92">
        <f t="shared" si="52"/>
        <v>-5.6756706699999881E-2</v>
      </c>
      <c r="BD326" s="81">
        <f t="shared" si="53"/>
        <v>753.66548179999995</v>
      </c>
      <c r="BF326" s="92">
        <f t="shared" si="46"/>
        <v>-1.7026998527999999</v>
      </c>
      <c r="BG326" s="81">
        <f t="shared" si="47"/>
        <v>400.16500000000002</v>
      </c>
    </row>
    <row r="327" spans="1:59">
      <c r="A327">
        <v>78</v>
      </c>
      <c r="B327" t="s">
        <v>438</v>
      </c>
      <c r="C327" s="2">
        <v>44714.142800925925</v>
      </c>
      <c r="D327">
        <v>68</v>
      </c>
      <c r="E327" t="s">
        <v>76</v>
      </c>
      <c r="F327">
        <v>0</v>
      </c>
      <c r="G327">
        <v>6.0750000000000002</v>
      </c>
      <c r="H327" s="26">
        <v>1249</v>
      </c>
      <c r="I327">
        <v>-2E-3</v>
      </c>
      <c r="J327" t="s">
        <v>77</v>
      </c>
      <c r="K327" t="s">
        <v>77</v>
      </c>
      <c r="L327" t="s">
        <v>77</v>
      </c>
      <c r="M327" t="s">
        <v>77</v>
      </c>
      <c r="O327">
        <v>78</v>
      </c>
      <c r="P327" t="s">
        <v>438</v>
      </c>
      <c r="Q327" s="2">
        <v>44714.142800925925</v>
      </c>
      <c r="R327">
        <v>68</v>
      </c>
      <c r="S327" t="s">
        <v>76</v>
      </c>
      <c r="T327">
        <v>0</v>
      </c>
      <c r="U327" t="s">
        <v>77</v>
      </c>
      <c r="V327" t="s">
        <v>77</v>
      </c>
      <c r="W327" t="s">
        <v>77</v>
      </c>
      <c r="X327" t="s">
        <v>77</v>
      </c>
      <c r="Y327" t="s">
        <v>77</v>
      </c>
      <c r="Z327" t="s">
        <v>77</v>
      </c>
      <c r="AA327" t="s">
        <v>77</v>
      </c>
      <c r="AC327">
        <v>78</v>
      </c>
      <c r="AD327" t="s">
        <v>438</v>
      </c>
      <c r="AE327" s="2">
        <v>44714.142800925925</v>
      </c>
      <c r="AF327">
        <v>68</v>
      </c>
      <c r="AG327" t="s">
        <v>76</v>
      </c>
      <c r="AH327">
        <v>0</v>
      </c>
      <c r="AI327">
        <v>12.096</v>
      </c>
      <c r="AJ327" s="26">
        <v>79941</v>
      </c>
      <c r="AK327">
        <v>16.617999999999999</v>
      </c>
      <c r="AL327" t="s">
        <v>77</v>
      </c>
      <c r="AM327" t="s">
        <v>77</v>
      </c>
      <c r="AN327" t="s">
        <v>77</v>
      </c>
      <c r="AO327" t="s">
        <v>77</v>
      </c>
      <c r="AQ327">
        <v>1</v>
      </c>
      <c r="AS327">
        <v>30</v>
      </c>
      <c r="AT327" s="46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47">
        <f t="shared" ref="AU327:AU360" si="57">(-0.00000002552*AJ327^2)+(0.2067*AJ327)+(-103.7)</f>
        <v>16257.01751996488</v>
      </c>
      <c r="AW327" s="50">
        <f t="shared" si="48"/>
        <v>-0.95930497875000054</v>
      </c>
      <c r="AX327" s="51">
        <f t="shared" si="49"/>
        <v>14454.755730297631</v>
      </c>
      <c r="AZ327" s="52">
        <f t="shared" si="50"/>
        <v>-2.0304750579499995</v>
      </c>
      <c r="BA327" s="53">
        <f t="shared" si="51"/>
        <v>15176.950637798942</v>
      </c>
      <c r="BC327" s="46">
        <f t="shared" si="52"/>
        <v>-0.53554175469999987</v>
      </c>
      <c r="BD327" s="47">
        <f t="shared" si="53"/>
        <v>16257.01751996488</v>
      </c>
      <c r="BF327" s="54">
        <f t="shared" si="46"/>
        <v>-2.2674776847999998</v>
      </c>
      <c r="BG327" s="55">
        <f t="shared" si="47"/>
        <v>-2313.0406293199999</v>
      </c>
    </row>
    <row r="328" spans="1:59">
      <c r="A328">
        <v>73</v>
      </c>
      <c r="B328" t="s">
        <v>439</v>
      </c>
      <c r="C328" s="2">
        <v>44714.036539351851</v>
      </c>
      <c r="D328">
        <v>203</v>
      </c>
      <c r="E328" t="s">
        <v>76</v>
      </c>
      <c r="F328">
        <v>0</v>
      </c>
      <c r="G328">
        <v>6.0439999999999996</v>
      </c>
      <c r="H328" s="26">
        <v>1548</v>
      </c>
      <c r="I328">
        <v>-2E-3</v>
      </c>
      <c r="J328" t="s">
        <v>77</v>
      </c>
      <c r="K328" t="s">
        <v>77</v>
      </c>
      <c r="L328" t="s">
        <v>77</v>
      </c>
      <c r="M328" t="s">
        <v>77</v>
      </c>
      <c r="O328">
        <v>73</v>
      </c>
      <c r="P328" t="s">
        <v>439</v>
      </c>
      <c r="Q328" s="2">
        <v>44714.036539351851</v>
      </c>
      <c r="R328">
        <v>203</v>
      </c>
      <c r="S328" t="s">
        <v>76</v>
      </c>
      <c r="T328">
        <v>0</v>
      </c>
      <c r="U328" t="s">
        <v>77</v>
      </c>
      <c r="V328" t="s">
        <v>77</v>
      </c>
      <c r="W328" t="s">
        <v>77</v>
      </c>
      <c r="X328" t="s">
        <v>77</v>
      </c>
      <c r="Y328" t="s">
        <v>77</v>
      </c>
      <c r="Z328" t="s">
        <v>77</v>
      </c>
      <c r="AA328" t="s">
        <v>77</v>
      </c>
      <c r="AC328">
        <v>73</v>
      </c>
      <c r="AD328" t="s">
        <v>439</v>
      </c>
      <c r="AE328" s="2">
        <v>44714.036539351851</v>
      </c>
      <c r="AF328">
        <v>203</v>
      </c>
      <c r="AG328" t="s">
        <v>76</v>
      </c>
      <c r="AH328">
        <v>0</v>
      </c>
      <c r="AI328">
        <v>12.087999999999999</v>
      </c>
      <c r="AJ328" s="26">
        <v>78905</v>
      </c>
      <c r="AK328">
        <v>16.405999999999999</v>
      </c>
      <c r="AL328" t="s">
        <v>77</v>
      </c>
      <c r="AM328" t="s">
        <v>77</v>
      </c>
      <c r="AN328" t="s">
        <v>77</v>
      </c>
      <c r="AO328" t="s">
        <v>77</v>
      </c>
      <c r="AQ328">
        <v>1</v>
      </c>
      <c r="AS328">
        <v>25</v>
      </c>
      <c r="AT328" s="46">
        <f t="shared" si="56"/>
        <v>-0.16439182879999992</v>
      </c>
      <c r="AU328" s="47">
        <f t="shared" si="57"/>
        <v>16047.076004881998</v>
      </c>
      <c r="AW328" s="50">
        <f t="shared" si="48"/>
        <v>-0.13273854000000096</v>
      </c>
      <c r="AX328" s="51">
        <f t="shared" si="49"/>
        <v>14273.011041200751</v>
      </c>
      <c r="AZ328" s="52">
        <f t="shared" si="50"/>
        <v>-0.93586181680000013</v>
      </c>
      <c r="BA328" s="53">
        <f t="shared" si="51"/>
        <v>14981.543255853499</v>
      </c>
      <c r="BC328" s="46">
        <f t="shared" si="52"/>
        <v>-0.16439182879999992</v>
      </c>
      <c r="BD328" s="47">
        <f t="shared" si="53"/>
        <v>16047.076004881998</v>
      </c>
      <c r="BF328" s="54">
        <f t="shared" si="46"/>
        <v>-1.8257905792</v>
      </c>
      <c r="BG328" s="55">
        <f t="shared" si="47"/>
        <v>-2142.7459330000006</v>
      </c>
    </row>
    <row r="329" spans="1:59">
      <c r="A329">
        <v>72</v>
      </c>
      <c r="B329" t="s">
        <v>440</v>
      </c>
      <c r="C329" s="2">
        <v>44714.015289351853</v>
      </c>
      <c r="D329">
        <v>82</v>
      </c>
      <c r="E329" t="s">
        <v>76</v>
      </c>
      <c r="F329">
        <v>0</v>
      </c>
      <c r="G329">
        <v>6.0679999999999996</v>
      </c>
      <c r="H329" s="26">
        <v>1625</v>
      </c>
      <c r="I329">
        <v>-2E-3</v>
      </c>
      <c r="J329" t="s">
        <v>77</v>
      </c>
      <c r="K329" t="s">
        <v>77</v>
      </c>
      <c r="L329" t="s">
        <v>77</v>
      </c>
      <c r="M329" t="s">
        <v>77</v>
      </c>
      <c r="O329">
        <v>72</v>
      </c>
      <c r="P329" t="s">
        <v>440</v>
      </c>
      <c r="Q329" s="2">
        <v>44714.015289351853</v>
      </c>
      <c r="R329">
        <v>82</v>
      </c>
      <c r="S329" t="s">
        <v>76</v>
      </c>
      <c r="T329">
        <v>0</v>
      </c>
      <c r="U329" t="s">
        <v>77</v>
      </c>
      <c r="V329" t="s">
        <v>77</v>
      </c>
      <c r="W329" t="s">
        <v>77</v>
      </c>
      <c r="X329" t="s">
        <v>77</v>
      </c>
      <c r="Y329" t="s">
        <v>77</v>
      </c>
      <c r="Z329" t="s">
        <v>77</v>
      </c>
      <c r="AA329" t="s">
        <v>77</v>
      </c>
      <c r="AC329">
        <v>72</v>
      </c>
      <c r="AD329" t="s">
        <v>440</v>
      </c>
      <c r="AE329" s="2">
        <v>44714.015289351853</v>
      </c>
      <c r="AF329">
        <v>82</v>
      </c>
      <c r="AG329" t="s">
        <v>76</v>
      </c>
      <c r="AH329">
        <v>0</v>
      </c>
      <c r="AI329">
        <v>12.09</v>
      </c>
      <c r="AJ329" s="26">
        <v>81676</v>
      </c>
      <c r="AK329">
        <v>16.972999999999999</v>
      </c>
      <c r="AL329" t="s">
        <v>77</v>
      </c>
      <c r="AM329" t="s">
        <v>77</v>
      </c>
      <c r="AN329" t="s">
        <v>77</v>
      </c>
      <c r="AO329" t="s">
        <v>77</v>
      </c>
      <c r="AQ329">
        <v>1</v>
      </c>
      <c r="AS329">
        <v>24</v>
      </c>
      <c r="AT329" s="46">
        <f t="shared" si="56"/>
        <v>-6.4604687499999924E-2</v>
      </c>
      <c r="AU329" s="47">
        <f t="shared" si="57"/>
        <v>16608.486071732477</v>
      </c>
      <c r="AW329" s="50">
        <f t="shared" si="48"/>
        <v>8.0738281249999488E-2</v>
      </c>
      <c r="AX329" s="51">
        <f t="shared" si="49"/>
        <v>14758.82367737648</v>
      </c>
      <c r="AZ329" s="52">
        <f t="shared" si="50"/>
        <v>-0.65564921874999982</v>
      </c>
      <c r="BA329" s="53">
        <f t="shared" si="51"/>
        <v>15504.123244450242</v>
      </c>
      <c r="BC329" s="46">
        <f t="shared" si="52"/>
        <v>-6.4604687499999924E-2</v>
      </c>
      <c r="BD329" s="47">
        <f t="shared" si="53"/>
        <v>16608.486071732477</v>
      </c>
      <c r="BF329" s="54">
        <f t="shared" si="46"/>
        <v>-1.7116049999999996</v>
      </c>
      <c r="BG329" s="55">
        <f t="shared" si="47"/>
        <v>-2606.504150719999</v>
      </c>
    </row>
    <row r="330" spans="1:59">
      <c r="A330">
        <v>70</v>
      </c>
      <c r="B330" t="s">
        <v>441</v>
      </c>
      <c r="C330" s="2">
        <v>44713.972800925927</v>
      </c>
      <c r="D330">
        <v>88</v>
      </c>
      <c r="E330" t="s">
        <v>76</v>
      </c>
      <c r="F330">
        <v>0</v>
      </c>
      <c r="G330">
        <v>6.0510000000000002</v>
      </c>
      <c r="H330" s="26">
        <v>1649</v>
      </c>
      <c r="I330">
        <v>-1E-3</v>
      </c>
      <c r="J330" t="s">
        <v>77</v>
      </c>
      <c r="K330" t="s">
        <v>77</v>
      </c>
      <c r="L330" t="s">
        <v>77</v>
      </c>
      <c r="M330" t="s">
        <v>77</v>
      </c>
      <c r="O330">
        <v>70</v>
      </c>
      <c r="P330" t="s">
        <v>441</v>
      </c>
      <c r="Q330" s="2">
        <v>44713.972800925927</v>
      </c>
      <c r="R330">
        <v>88</v>
      </c>
      <c r="S330" t="s">
        <v>76</v>
      </c>
      <c r="T330">
        <v>0</v>
      </c>
      <c r="U330" t="s">
        <v>77</v>
      </c>
      <c r="V330" t="s">
        <v>77</v>
      </c>
      <c r="W330" t="s">
        <v>77</v>
      </c>
      <c r="X330" t="s">
        <v>77</v>
      </c>
      <c r="Y330" t="s">
        <v>77</v>
      </c>
      <c r="Z330" t="s">
        <v>77</v>
      </c>
      <c r="AA330" t="s">
        <v>77</v>
      </c>
      <c r="AC330">
        <v>70</v>
      </c>
      <c r="AD330" t="s">
        <v>441</v>
      </c>
      <c r="AE330" s="2">
        <v>44713.972800925927</v>
      </c>
      <c r="AF330">
        <v>88</v>
      </c>
      <c r="AG330" t="s">
        <v>76</v>
      </c>
      <c r="AH330">
        <v>0</v>
      </c>
      <c r="AI330">
        <v>12.118</v>
      </c>
      <c r="AJ330" s="26">
        <v>59680</v>
      </c>
      <c r="AK330">
        <v>12.449</v>
      </c>
      <c r="AL330" t="s">
        <v>77</v>
      </c>
      <c r="AM330" t="s">
        <v>77</v>
      </c>
      <c r="AN330" t="s">
        <v>77</v>
      </c>
      <c r="AO330" t="s">
        <v>77</v>
      </c>
      <c r="AQ330">
        <v>1</v>
      </c>
      <c r="AS330">
        <v>22</v>
      </c>
      <c r="AT330" s="46">
        <f t="shared" si="56"/>
        <v>-3.3149994699999796E-2</v>
      </c>
      <c r="AU330" s="47">
        <f t="shared" si="57"/>
        <v>12141.261354752</v>
      </c>
      <c r="AW330" s="50">
        <f t="shared" si="48"/>
        <v>0.147328021249999</v>
      </c>
      <c r="AX330" s="51">
        <f t="shared" si="49"/>
        <v>10875.933940352001</v>
      </c>
      <c r="AZ330" s="52">
        <f t="shared" si="50"/>
        <v>-0.56845069794999947</v>
      </c>
      <c r="BA330" s="53">
        <f t="shared" si="51"/>
        <v>11349.044718976</v>
      </c>
      <c r="BC330" s="46">
        <f t="shared" si="52"/>
        <v>-3.3149994699999796E-2</v>
      </c>
      <c r="BD330" s="47">
        <f t="shared" si="53"/>
        <v>12141.261354752</v>
      </c>
      <c r="BF330" s="54">
        <f t="shared" si="46"/>
        <v>-1.6759778447999998</v>
      </c>
      <c r="BG330" s="55">
        <f t="shared" si="47"/>
        <v>347.43371200000036</v>
      </c>
    </row>
    <row r="331" spans="1:59">
      <c r="A331">
        <v>83</v>
      </c>
      <c r="B331" t="s">
        <v>442</v>
      </c>
      <c r="C331" s="2">
        <v>44714.249050925922</v>
      </c>
      <c r="D331">
        <v>18</v>
      </c>
      <c r="E331" t="s">
        <v>76</v>
      </c>
      <c r="F331">
        <v>0</v>
      </c>
      <c r="G331">
        <v>6.0449999999999999</v>
      </c>
      <c r="H331" s="26">
        <v>1696</v>
      </c>
      <c r="I331">
        <v>-1E-3</v>
      </c>
      <c r="J331" t="s">
        <v>77</v>
      </c>
      <c r="K331" t="s">
        <v>77</v>
      </c>
      <c r="L331" t="s">
        <v>77</v>
      </c>
      <c r="M331" t="s">
        <v>77</v>
      </c>
      <c r="O331">
        <v>83</v>
      </c>
      <c r="P331" t="s">
        <v>442</v>
      </c>
      <c r="Q331" s="2">
        <v>44714.249050925922</v>
      </c>
      <c r="R331">
        <v>18</v>
      </c>
      <c r="S331" t="s">
        <v>76</v>
      </c>
      <c r="T331">
        <v>0</v>
      </c>
      <c r="U331" t="s">
        <v>77</v>
      </c>
      <c r="V331" t="s">
        <v>77</v>
      </c>
      <c r="W331" t="s">
        <v>77</v>
      </c>
      <c r="X331" t="s">
        <v>77</v>
      </c>
      <c r="Y331" t="s">
        <v>77</v>
      </c>
      <c r="Z331" t="s">
        <v>77</v>
      </c>
      <c r="AA331" t="s">
        <v>77</v>
      </c>
      <c r="AC331">
        <v>83</v>
      </c>
      <c r="AD331" t="s">
        <v>442</v>
      </c>
      <c r="AE331" s="2">
        <v>44714.249050925922</v>
      </c>
      <c r="AF331">
        <v>18</v>
      </c>
      <c r="AG331" t="s">
        <v>76</v>
      </c>
      <c r="AH331">
        <v>0</v>
      </c>
      <c r="AI331">
        <v>12.131</v>
      </c>
      <c r="AJ331" s="26">
        <v>45989</v>
      </c>
      <c r="AK331">
        <v>9.6080000000000005</v>
      </c>
      <c r="AL331" t="s">
        <v>77</v>
      </c>
      <c r="AM331" t="s">
        <v>77</v>
      </c>
      <c r="AN331" t="s">
        <v>77</v>
      </c>
      <c r="AO331" t="s">
        <v>77</v>
      </c>
      <c r="AQ331">
        <v>1</v>
      </c>
      <c r="AS331">
        <v>35</v>
      </c>
      <c r="AT331" s="46">
        <f t="shared" si="56"/>
        <v>2.8933644799999936E-2</v>
      </c>
      <c r="AU331" s="47">
        <f t="shared" si="57"/>
        <v>9348.2518031520776</v>
      </c>
      <c r="AW331" s="50">
        <f t="shared" si="48"/>
        <v>0.27780383999999891</v>
      </c>
      <c r="AX331" s="51">
        <f t="shared" si="49"/>
        <v>8428.4327956448305</v>
      </c>
      <c r="AZ331" s="52">
        <f t="shared" si="50"/>
        <v>-0.39788030720000034</v>
      </c>
      <c r="BA331" s="53">
        <f t="shared" si="51"/>
        <v>8754.8490931525412</v>
      </c>
      <c r="BC331" s="46">
        <f t="shared" si="52"/>
        <v>2.8933644799999936E-2</v>
      </c>
      <c r="BD331" s="47">
        <f t="shared" si="53"/>
        <v>9348.2518031520776</v>
      </c>
      <c r="BF331" s="54">
        <f t="shared" si="46"/>
        <v>-1.6061572767999999</v>
      </c>
      <c r="BG331" s="55">
        <f t="shared" si="47"/>
        <v>1345.6812138800003</v>
      </c>
    </row>
    <row r="332" spans="1:59">
      <c r="A332">
        <v>68</v>
      </c>
      <c r="B332" t="s">
        <v>443</v>
      </c>
      <c r="C332" s="2">
        <v>44713.930324074077</v>
      </c>
      <c r="D332">
        <v>205</v>
      </c>
      <c r="E332" t="s">
        <v>76</v>
      </c>
      <c r="F332">
        <v>0</v>
      </c>
      <c r="G332">
        <v>6.0460000000000003</v>
      </c>
      <c r="H332" s="26">
        <v>1697</v>
      </c>
      <c r="I332">
        <v>-1E-3</v>
      </c>
      <c r="J332" t="s">
        <v>77</v>
      </c>
      <c r="K332" t="s">
        <v>77</v>
      </c>
      <c r="L332" t="s">
        <v>77</v>
      </c>
      <c r="M332" t="s">
        <v>77</v>
      </c>
      <c r="O332">
        <v>68</v>
      </c>
      <c r="P332" t="s">
        <v>443</v>
      </c>
      <c r="Q332" s="2">
        <v>44713.930324074077</v>
      </c>
      <c r="R332">
        <v>205</v>
      </c>
      <c r="S332" t="s">
        <v>76</v>
      </c>
      <c r="T332">
        <v>0</v>
      </c>
      <c r="U332" t="s">
        <v>77</v>
      </c>
      <c r="V332" t="s">
        <v>77</v>
      </c>
      <c r="W332" t="s">
        <v>77</v>
      </c>
      <c r="X332" t="s">
        <v>77</v>
      </c>
      <c r="Y332" t="s">
        <v>77</v>
      </c>
      <c r="Z332" t="s">
        <v>77</v>
      </c>
      <c r="AA332" t="s">
        <v>77</v>
      </c>
      <c r="AC332">
        <v>68</v>
      </c>
      <c r="AD332" t="s">
        <v>443</v>
      </c>
      <c r="AE332" s="2">
        <v>44713.930324074077</v>
      </c>
      <c r="AF332">
        <v>205</v>
      </c>
      <c r="AG332" t="s">
        <v>76</v>
      </c>
      <c r="AH332">
        <v>0</v>
      </c>
      <c r="AI332">
        <v>12.128</v>
      </c>
      <c r="AJ332" s="26">
        <v>49839</v>
      </c>
      <c r="AK332">
        <v>10.409000000000001</v>
      </c>
      <c r="AL332" t="s">
        <v>77</v>
      </c>
      <c r="AM332" t="s">
        <v>77</v>
      </c>
      <c r="AN332" t="s">
        <v>77</v>
      </c>
      <c r="AO332" t="s">
        <v>77</v>
      </c>
      <c r="AQ332">
        <v>1</v>
      </c>
      <c r="AS332">
        <v>20</v>
      </c>
      <c r="AT332" s="46">
        <f t="shared" si="56"/>
        <v>3.0261547700000113E-2</v>
      </c>
      <c r="AU332" s="47">
        <f t="shared" si="57"/>
        <v>10134.631510496078</v>
      </c>
      <c r="AW332" s="50">
        <f t="shared" si="48"/>
        <v>0.28058094124999933</v>
      </c>
      <c r="AX332" s="51">
        <f t="shared" si="49"/>
        <v>9119.0645699388315</v>
      </c>
      <c r="AZ332" s="52">
        <f t="shared" si="50"/>
        <v>-0.39425393154999977</v>
      </c>
      <c r="BA332" s="53">
        <f t="shared" si="51"/>
        <v>9484.9701645245405</v>
      </c>
      <c r="BC332" s="46">
        <f t="shared" si="52"/>
        <v>3.0261547700000113E-2</v>
      </c>
      <c r="BD332" s="47">
        <f t="shared" si="53"/>
        <v>10134.631510496078</v>
      </c>
      <c r="BF332" s="54">
        <f t="shared" si="46"/>
        <v>-1.6046710032</v>
      </c>
      <c r="BG332" s="55">
        <f t="shared" si="47"/>
        <v>1130.13449788</v>
      </c>
    </row>
    <row r="333" spans="1:59">
      <c r="A333">
        <v>61</v>
      </c>
      <c r="B333" t="s">
        <v>444</v>
      </c>
      <c r="C333" s="2">
        <v>44713.781469907408</v>
      </c>
      <c r="D333">
        <v>62</v>
      </c>
      <c r="E333" t="s">
        <v>76</v>
      </c>
      <c r="F333">
        <v>0</v>
      </c>
      <c r="G333">
        <v>6.0469999999999997</v>
      </c>
      <c r="H333" s="26">
        <v>2139</v>
      </c>
      <c r="I333">
        <v>0</v>
      </c>
      <c r="J333" t="s">
        <v>77</v>
      </c>
      <c r="K333" t="s">
        <v>77</v>
      </c>
      <c r="L333" t="s">
        <v>77</v>
      </c>
      <c r="M333" t="s">
        <v>77</v>
      </c>
      <c r="O333">
        <v>61</v>
      </c>
      <c r="P333" t="s">
        <v>444</v>
      </c>
      <c r="Q333" s="2">
        <v>44713.781469907408</v>
      </c>
      <c r="R333">
        <v>62</v>
      </c>
      <c r="S333" t="s">
        <v>76</v>
      </c>
      <c r="T333">
        <v>0</v>
      </c>
      <c r="U333" t="s">
        <v>77</v>
      </c>
      <c r="V333" t="s">
        <v>77</v>
      </c>
      <c r="W333" t="s">
        <v>77</v>
      </c>
      <c r="X333" t="s">
        <v>77</v>
      </c>
      <c r="Y333" t="s">
        <v>77</v>
      </c>
      <c r="Z333" t="s">
        <v>77</v>
      </c>
      <c r="AA333" t="s">
        <v>77</v>
      </c>
      <c r="AC333">
        <v>61</v>
      </c>
      <c r="AD333" t="s">
        <v>444</v>
      </c>
      <c r="AE333" s="2">
        <v>44713.781469907408</v>
      </c>
      <c r="AF333">
        <v>62</v>
      </c>
      <c r="AG333" t="s">
        <v>76</v>
      </c>
      <c r="AH333">
        <v>0</v>
      </c>
      <c r="AI333">
        <v>12.097</v>
      </c>
      <c r="AJ333" s="26">
        <v>78912</v>
      </c>
      <c r="AK333">
        <v>16.407</v>
      </c>
      <c r="AL333" t="s">
        <v>77</v>
      </c>
      <c r="AM333" t="s">
        <v>77</v>
      </c>
      <c r="AN333" t="s">
        <v>77</v>
      </c>
      <c r="AO333" t="s">
        <v>77</v>
      </c>
      <c r="AQ333">
        <v>1</v>
      </c>
      <c r="AS333">
        <v>13</v>
      </c>
      <c r="AT333" s="46">
        <f t="shared" si="56"/>
        <v>0.64564524130000023</v>
      </c>
      <c r="AU333" s="47">
        <f t="shared" si="57"/>
        <v>16048.494712453119</v>
      </c>
      <c r="AW333" s="50">
        <f t="shared" si="48"/>
        <v>1.5122205712499994</v>
      </c>
      <c r="AX333" s="51">
        <f t="shared" si="49"/>
        <v>14274.239497989121</v>
      </c>
      <c r="AZ333" s="52">
        <f t="shared" si="50"/>
        <v>1.1972571480499994</v>
      </c>
      <c r="BA333" s="53">
        <f t="shared" si="51"/>
        <v>14982.863693122561</v>
      </c>
      <c r="BC333" s="46">
        <f t="shared" si="52"/>
        <v>0.64564524130000023</v>
      </c>
      <c r="BD333" s="47">
        <f t="shared" si="53"/>
        <v>16048.494712453119</v>
      </c>
      <c r="BF333" s="54">
        <f t="shared" si="46"/>
        <v>-0.94476182080000015</v>
      </c>
      <c r="BG333" s="55">
        <f t="shared" si="47"/>
        <v>-2143.8841836799988</v>
      </c>
    </row>
    <row r="334" spans="1:59">
      <c r="A334">
        <v>69</v>
      </c>
      <c r="B334" t="s">
        <v>445</v>
      </c>
      <c r="C334" s="2">
        <v>44713.951574074075</v>
      </c>
      <c r="D334">
        <v>204</v>
      </c>
      <c r="E334" t="s">
        <v>76</v>
      </c>
      <c r="F334">
        <v>0</v>
      </c>
      <c r="G334">
        <v>6.0389999999999997</v>
      </c>
      <c r="H334" s="26">
        <v>2950</v>
      </c>
      <c r="I334">
        <v>1E-3</v>
      </c>
      <c r="J334" t="s">
        <v>77</v>
      </c>
      <c r="K334" t="s">
        <v>77</v>
      </c>
      <c r="L334" t="s">
        <v>77</v>
      </c>
      <c r="M334" t="s">
        <v>77</v>
      </c>
      <c r="O334">
        <v>69</v>
      </c>
      <c r="P334" t="s">
        <v>445</v>
      </c>
      <c r="Q334" s="2">
        <v>44713.951574074075</v>
      </c>
      <c r="R334">
        <v>204</v>
      </c>
      <c r="S334" t="s">
        <v>76</v>
      </c>
      <c r="T334">
        <v>0</v>
      </c>
      <c r="U334" t="s">
        <v>77</v>
      </c>
      <c r="V334" t="s">
        <v>77</v>
      </c>
      <c r="W334" t="s">
        <v>77</v>
      </c>
      <c r="X334" t="s">
        <v>77</v>
      </c>
      <c r="Y334" t="s">
        <v>77</v>
      </c>
      <c r="Z334" t="s">
        <v>77</v>
      </c>
      <c r="AA334" t="s">
        <v>77</v>
      </c>
      <c r="AC334">
        <v>69</v>
      </c>
      <c r="AD334" t="s">
        <v>445</v>
      </c>
      <c r="AE334" s="2">
        <v>44713.951574074075</v>
      </c>
      <c r="AF334">
        <v>204</v>
      </c>
      <c r="AG334" t="s">
        <v>76</v>
      </c>
      <c r="AH334">
        <v>0</v>
      </c>
      <c r="AI334">
        <v>12.132999999999999</v>
      </c>
      <c r="AJ334" s="26">
        <v>44826</v>
      </c>
      <c r="AK334">
        <v>9.3659999999999997</v>
      </c>
      <c r="AL334" t="s">
        <v>77</v>
      </c>
      <c r="AM334" t="s">
        <v>77</v>
      </c>
      <c r="AN334" t="s">
        <v>77</v>
      </c>
      <c r="AO334" t="s">
        <v>77</v>
      </c>
      <c r="AQ334">
        <v>1</v>
      </c>
      <c r="AS334">
        <v>21</v>
      </c>
      <c r="AT334" s="46">
        <f t="shared" si="56"/>
        <v>1.9224282500000001</v>
      </c>
      <c r="AU334" s="47">
        <f t="shared" si="57"/>
        <v>9110.5550705564801</v>
      </c>
      <c r="AW334" s="50">
        <f t="shared" si="48"/>
        <v>3.7936781249999996</v>
      </c>
      <c r="AX334" s="51">
        <f t="shared" si="49"/>
        <v>8219.4422277754802</v>
      </c>
      <c r="AZ334" s="52">
        <f t="shared" si="50"/>
        <v>4.0585401250000004</v>
      </c>
      <c r="BA334" s="53">
        <f t="shared" si="51"/>
        <v>8534.2008393122396</v>
      </c>
      <c r="BC334" s="46">
        <f t="shared" si="52"/>
        <v>1.9224282500000001</v>
      </c>
      <c r="BD334" s="47">
        <f t="shared" si="53"/>
        <v>9110.5550705564801</v>
      </c>
      <c r="BF334" s="54">
        <f t="shared" si="46"/>
        <v>0.28151300000000035</v>
      </c>
      <c r="BG334" s="55">
        <f t="shared" si="47"/>
        <v>1400.7653132799999</v>
      </c>
    </row>
    <row r="335" spans="1:59">
      <c r="A335">
        <v>76</v>
      </c>
      <c r="B335" t="s">
        <v>446</v>
      </c>
      <c r="C335" s="2">
        <v>44714.100324074076</v>
      </c>
      <c r="D335">
        <v>33</v>
      </c>
      <c r="E335" t="s">
        <v>76</v>
      </c>
      <c r="F335">
        <v>0</v>
      </c>
      <c r="G335">
        <v>6.0289999999999999</v>
      </c>
      <c r="H335" s="26">
        <v>3590</v>
      </c>
      <c r="I335">
        <v>2E-3</v>
      </c>
      <c r="J335" t="s">
        <v>77</v>
      </c>
      <c r="K335" t="s">
        <v>77</v>
      </c>
      <c r="L335" t="s">
        <v>77</v>
      </c>
      <c r="M335" t="s">
        <v>77</v>
      </c>
      <c r="O335">
        <v>76</v>
      </c>
      <c r="P335" t="s">
        <v>446</v>
      </c>
      <c r="Q335" s="2">
        <v>44714.100324074076</v>
      </c>
      <c r="R335">
        <v>33</v>
      </c>
      <c r="S335" t="s">
        <v>76</v>
      </c>
      <c r="T335">
        <v>0</v>
      </c>
      <c r="U335" t="s">
        <v>77</v>
      </c>
      <c r="V335" t="s">
        <v>77</v>
      </c>
      <c r="W335" t="s">
        <v>77</v>
      </c>
      <c r="X335" t="s">
        <v>77</v>
      </c>
      <c r="Y335" t="s">
        <v>77</v>
      </c>
      <c r="Z335" t="s">
        <v>77</v>
      </c>
      <c r="AA335" t="s">
        <v>77</v>
      </c>
      <c r="AC335">
        <v>76</v>
      </c>
      <c r="AD335" t="s">
        <v>446</v>
      </c>
      <c r="AE335" s="2">
        <v>44714.100324074076</v>
      </c>
      <c r="AF335">
        <v>33</v>
      </c>
      <c r="AG335" t="s">
        <v>76</v>
      </c>
      <c r="AH335">
        <v>0</v>
      </c>
      <c r="AI335">
        <v>12.182</v>
      </c>
      <c r="AJ335" s="26">
        <v>7880</v>
      </c>
      <c r="AK335">
        <v>1.5980000000000001</v>
      </c>
      <c r="AL335" t="s">
        <v>77</v>
      </c>
      <c r="AM335" t="s">
        <v>77</v>
      </c>
      <c r="AN335" t="s">
        <v>77</v>
      </c>
      <c r="AO335" t="s">
        <v>77</v>
      </c>
      <c r="AQ335">
        <v>1</v>
      </c>
      <c r="AS335">
        <v>28</v>
      </c>
      <c r="AT335" s="46">
        <f t="shared" si="56"/>
        <v>3.0649319300000002</v>
      </c>
      <c r="AU335" s="47">
        <f t="shared" si="57"/>
        <v>1523.5113509119999</v>
      </c>
      <c r="AW335" s="50">
        <f t="shared" si="48"/>
        <v>5.6138221250000004</v>
      </c>
      <c r="AX335" s="51">
        <f t="shared" si="49"/>
        <v>1491.8843345119999</v>
      </c>
      <c r="AZ335" s="52">
        <f t="shared" si="50"/>
        <v>6.2627046049999997</v>
      </c>
      <c r="BA335" s="53">
        <f t="shared" si="51"/>
        <v>1501.7883450560003</v>
      </c>
      <c r="BC335" s="46">
        <f t="shared" si="52"/>
        <v>3.0649319300000002</v>
      </c>
      <c r="BD335" s="47">
        <f t="shared" si="53"/>
        <v>1523.5113509119999</v>
      </c>
      <c r="BF335" s="54">
        <f t="shared" si="46"/>
        <v>1.2633421199999999</v>
      </c>
      <c r="BG335" s="55">
        <f t="shared" si="47"/>
        <v>728.95107200000007</v>
      </c>
    </row>
    <row r="336" spans="1:59">
      <c r="A336">
        <v>75</v>
      </c>
      <c r="B336" t="s">
        <v>447</v>
      </c>
      <c r="C336" s="2">
        <v>44714.079062500001</v>
      </c>
      <c r="D336">
        <v>167</v>
      </c>
      <c r="E336" t="s">
        <v>76</v>
      </c>
      <c r="F336">
        <v>0</v>
      </c>
      <c r="G336">
        <v>6.0389999999999997</v>
      </c>
      <c r="H336" s="26">
        <v>3950</v>
      </c>
      <c r="I336">
        <v>3.0000000000000001E-3</v>
      </c>
      <c r="J336" t="s">
        <v>77</v>
      </c>
      <c r="K336" t="s">
        <v>77</v>
      </c>
      <c r="L336" t="s">
        <v>77</v>
      </c>
      <c r="M336" t="s">
        <v>77</v>
      </c>
      <c r="O336">
        <v>75</v>
      </c>
      <c r="P336" t="s">
        <v>447</v>
      </c>
      <c r="Q336" s="2">
        <v>44714.079062500001</v>
      </c>
      <c r="R336">
        <v>167</v>
      </c>
      <c r="S336" t="s">
        <v>76</v>
      </c>
      <c r="T336">
        <v>0</v>
      </c>
      <c r="U336" t="s">
        <v>77</v>
      </c>
      <c r="V336" t="s">
        <v>77</v>
      </c>
      <c r="W336" t="s">
        <v>77</v>
      </c>
      <c r="X336" t="s">
        <v>77</v>
      </c>
      <c r="Y336" t="s">
        <v>77</v>
      </c>
      <c r="Z336" t="s">
        <v>77</v>
      </c>
      <c r="AA336" t="s">
        <v>77</v>
      </c>
      <c r="AC336">
        <v>75</v>
      </c>
      <c r="AD336" t="s">
        <v>447</v>
      </c>
      <c r="AE336" s="2">
        <v>44714.079062500001</v>
      </c>
      <c r="AF336">
        <v>167</v>
      </c>
      <c r="AG336" t="s">
        <v>76</v>
      </c>
      <c r="AH336">
        <v>0</v>
      </c>
      <c r="AI336">
        <v>12.16</v>
      </c>
      <c r="AJ336" s="26">
        <v>21111</v>
      </c>
      <c r="AK336">
        <v>4.3959999999999999</v>
      </c>
      <c r="AL336" t="s">
        <v>77</v>
      </c>
      <c r="AM336" t="s">
        <v>77</v>
      </c>
      <c r="AN336" t="s">
        <v>77</v>
      </c>
      <c r="AO336" t="s">
        <v>77</v>
      </c>
      <c r="AQ336">
        <v>1</v>
      </c>
      <c r="AS336">
        <v>27</v>
      </c>
      <c r="AT336" s="46">
        <f t="shared" si="56"/>
        <v>3.75989825</v>
      </c>
      <c r="AU336" s="47">
        <f t="shared" si="57"/>
        <v>4248.5700913280798</v>
      </c>
      <c r="AW336" s="50">
        <f t="shared" si="48"/>
        <v>6.6453031249999981</v>
      </c>
      <c r="AX336" s="51">
        <f t="shared" si="49"/>
        <v>3920.8344228708302</v>
      </c>
      <c r="AZ336" s="52">
        <f t="shared" si="50"/>
        <v>7.4816851250000003</v>
      </c>
      <c r="BA336" s="53">
        <f t="shared" si="51"/>
        <v>4025.3185355405399</v>
      </c>
      <c r="BC336" s="46">
        <f t="shared" si="52"/>
        <v>3.75989825</v>
      </c>
      <c r="BD336" s="47">
        <f t="shared" si="53"/>
        <v>4248.5700913280798</v>
      </c>
      <c r="BF336" s="54">
        <f t="shared" si="46"/>
        <v>1.8210930000000003</v>
      </c>
      <c r="BG336" s="55">
        <f t="shared" si="47"/>
        <v>1509.2291858800002</v>
      </c>
    </row>
    <row r="337" spans="1:59">
      <c r="A337">
        <v>79</v>
      </c>
      <c r="B337" t="s">
        <v>448</v>
      </c>
      <c r="C337" s="2">
        <v>44714.1640625</v>
      </c>
      <c r="D337">
        <v>99</v>
      </c>
      <c r="E337" t="s">
        <v>76</v>
      </c>
      <c r="F337">
        <v>0</v>
      </c>
      <c r="G337">
        <v>6.0270000000000001</v>
      </c>
      <c r="H337" s="26">
        <v>4202</v>
      </c>
      <c r="I337">
        <v>4.0000000000000001E-3</v>
      </c>
      <c r="J337" t="s">
        <v>77</v>
      </c>
      <c r="K337" t="s">
        <v>77</v>
      </c>
      <c r="L337" t="s">
        <v>77</v>
      </c>
      <c r="M337" t="s">
        <v>77</v>
      </c>
      <c r="O337">
        <v>79</v>
      </c>
      <c r="P337" t="s">
        <v>448</v>
      </c>
      <c r="Q337" s="2">
        <v>44714.1640625</v>
      </c>
      <c r="R337">
        <v>99</v>
      </c>
      <c r="S337" t="s">
        <v>76</v>
      </c>
      <c r="T337">
        <v>0</v>
      </c>
      <c r="U337" t="s">
        <v>77</v>
      </c>
      <c r="V337" t="s">
        <v>77</v>
      </c>
      <c r="W337" t="s">
        <v>77</v>
      </c>
      <c r="X337" t="s">
        <v>77</v>
      </c>
      <c r="Y337" t="s">
        <v>77</v>
      </c>
      <c r="Z337" t="s">
        <v>77</v>
      </c>
      <c r="AA337" t="s">
        <v>77</v>
      </c>
      <c r="AC337">
        <v>79</v>
      </c>
      <c r="AD337" t="s">
        <v>448</v>
      </c>
      <c r="AE337" s="2">
        <v>44714.1640625</v>
      </c>
      <c r="AF337">
        <v>99</v>
      </c>
      <c r="AG337" t="s">
        <v>76</v>
      </c>
      <c r="AH337">
        <v>0</v>
      </c>
      <c r="AI337">
        <v>12.161</v>
      </c>
      <c r="AJ337" s="26">
        <v>20029</v>
      </c>
      <c r="AK337">
        <v>4.1680000000000001</v>
      </c>
      <c r="AL337" t="s">
        <v>77</v>
      </c>
      <c r="AM337" t="s">
        <v>77</v>
      </c>
      <c r="AN337" t="s">
        <v>77</v>
      </c>
      <c r="AO337" t="s">
        <v>77</v>
      </c>
      <c r="AQ337">
        <v>1</v>
      </c>
      <c r="AS337">
        <v>31</v>
      </c>
      <c r="AT337" s="46">
        <f t="shared" si="56"/>
        <v>4.2687834212000002</v>
      </c>
      <c r="AU337" s="47">
        <f t="shared" si="57"/>
        <v>4026.0566753376806</v>
      </c>
      <c r="AW337" s="50">
        <f t="shared" si="48"/>
        <v>7.3706170849999992</v>
      </c>
      <c r="AX337" s="51">
        <f t="shared" si="49"/>
        <v>3723.0257340104299</v>
      </c>
      <c r="AZ337" s="52">
        <f t="shared" si="50"/>
        <v>8.3260342082000012</v>
      </c>
      <c r="BA337" s="53">
        <f t="shared" si="51"/>
        <v>3819.1639247253402</v>
      </c>
      <c r="BC337" s="46">
        <f t="shared" si="52"/>
        <v>4.2687834212000002</v>
      </c>
      <c r="BD337" s="47">
        <f t="shared" si="53"/>
        <v>4026.0566753376806</v>
      </c>
      <c r="BF337" s="54">
        <f t="shared" si="46"/>
        <v>2.2138628208000002</v>
      </c>
      <c r="BG337" s="55">
        <f t="shared" si="47"/>
        <v>1468.02965548</v>
      </c>
    </row>
    <row r="338" spans="1:59">
      <c r="A338">
        <v>71</v>
      </c>
      <c r="B338" t="s">
        <v>449</v>
      </c>
      <c r="C338" s="2">
        <v>44713.994039351855</v>
      </c>
      <c r="D338">
        <v>216</v>
      </c>
      <c r="E338" t="s">
        <v>76</v>
      </c>
      <c r="F338">
        <v>0</v>
      </c>
      <c r="G338">
        <v>6.024</v>
      </c>
      <c r="H338" s="26">
        <v>5864</v>
      </c>
      <c r="I338">
        <v>7.0000000000000001E-3</v>
      </c>
      <c r="J338" t="s">
        <v>77</v>
      </c>
      <c r="K338" t="s">
        <v>77</v>
      </c>
      <c r="L338" t="s">
        <v>77</v>
      </c>
      <c r="M338" t="s">
        <v>77</v>
      </c>
      <c r="O338">
        <v>71</v>
      </c>
      <c r="P338" t="s">
        <v>449</v>
      </c>
      <c r="Q338" s="2">
        <v>44713.994039351855</v>
      </c>
      <c r="R338">
        <v>216</v>
      </c>
      <c r="S338" t="s">
        <v>76</v>
      </c>
      <c r="T338">
        <v>0</v>
      </c>
      <c r="U338" t="s">
        <v>77</v>
      </c>
      <c r="V338" t="s">
        <v>77</v>
      </c>
      <c r="W338" t="s">
        <v>77</v>
      </c>
      <c r="X338" t="s">
        <v>77</v>
      </c>
      <c r="Y338" t="s">
        <v>77</v>
      </c>
      <c r="Z338" t="s">
        <v>77</v>
      </c>
      <c r="AA338" t="s">
        <v>77</v>
      </c>
      <c r="AC338">
        <v>71</v>
      </c>
      <c r="AD338" t="s">
        <v>449</v>
      </c>
      <c r="AE338" s="2">
        <v>44713.994039351855</v>
      </c>
      <c r="AF338">
        <v>216</v>
      </c>
      <c r="AG338" t="s">
        <v>76</v>
      </c>
      <c r="AH338">
        <v>0</v>
      </c>
      <c r="AI338">
        <v>12.177</v>
      </c>
      <c r="AJ338" s="26">
        <v>8162</v>
      </c>
      <c r="AK338">
        <v>1.657</v>
      </c>
      <c r="AL338" t="s">
        <v>77</v>
      </c>
      <c r="AM338" t="s">
        <v>77</v>
      </c>
      <c r="AN338" t="s">
        <v>77</v>
      </c>
      <c r="AO338" t="s">
        <v>77</v>
      </c>
      <c r="AQ338">
        <v>1</v>
      </c>
      <c r="AS338">
        <v>23</v>
      </c>
      <c r="AT338" s="46">
        <f t="shared" si="56"/>
        <v>8.0872114687999996</v>
      </c>
      <c r="AU338" s="47">
        <f t="shared" si="57"/>
        <v>1581.6853024131199</v>
      </c>
      <c r="AW338" s="50">
        <f t="shared" si="48"/>
        <v>12.221833039999998</v>
      </c>
      <c r="AX338" s="51">
        <f t="shared" si="49"/>
        <v>1543.88317282412</v>
      </c>
      <c r="AZ338" s="52">
        <f t="shared" si="50"/>
        <v>13.710374556799998</v>
      </c>
      <c r="BA338" s="53">
        <f t="shared" si="51"/>
        <v>1555.6331873525601</v>
      </c>
      <c r="BC338" s="46">
        <f t="shared" si="52"/>
        <v>8.0872114687999996</v>
      </c>
      <c r="BD338" s="47">
        <f t="shared" si="53"/>
        <v>1581.6853024131199</v>
      </c>
      <c r="BF338" s="54">
        <f t="shared" si="46"/>
        <v>4.8526255391999991</v>
      </c>
      <c r="BG338" s="55">
        <f t="shared" si="47"/>
        <v>751.86237632000007</v>
      </c>
    </row>
    <row r="339" spans="1:59">
      <c r="A339">
        <v>64</v>
      </c>
      <c r="B339" t="s">
        <v>450</v>
      </c>
      <c r="C339" s="2">
        <v>44713.845300925925</v>
      </c>
      <c r="D339">
        <v>76</v>
      </c>
      <c r="E339" t="s">
        <v>76</v>
      </c>
      <c r="F339">
        <v>0</v>
      </c>
      <c r="G339">
        <v>6.0229999999999997</v>
      </c>
      <c r="H339" s="26">
        <v>8954</v>
      </c>
      <c r="I339">
        <v>1.2999999999999999E-2</v>
      </c>
      <c r="J339" t="s">
        <v>77</v>
      </c>
      <c r="K339" t="s">
        <v>77</v>
      </c>
      <c r="L339" t="s">
        <v>77</v>
      </c>
      <c r="M339" t="s">
        <v>77</v>
      </c>
      <c r="O339">
        <v>64</v>
      </c>
      <c r="P339" t="s">
        <v>450</v>
      </c>
      <c r="Q339" s="2">
        <v>44713.845300925925</v>
      </c>
      <c r="R339">
        <v>76</v>
      </c>
      <c r="S339" t="s">
        <v>76</v>
      </c>
      <c r="T339">
        <v>0</v>
      </c>
      <c r="U339" t="s">
        <v>77</v>
      </c>
      <c r="V339" t="s">
        <v>77</v>
      </c>
      <c r="W339" t="s">
        <v>77</v>
      </c>
      <c r="X339" t="s">
        <v>77</v>
      </c>
      <c r="Y339" t="s">
        <v>77</v>
      </c>
      <c r="Z339" t="s">
        <v>77</v>
      </c>
      <c r="AA339" t="s">
        <v>77</v>
      </c>
      <c r="AC339">
        <v>64</v>
      </c>
      <c r="AD339" t="s">
        <v>450</v>
      </c>
      <c r="AE339" s="2">
        <v>44713.845300925925</v>
      </c>
      <c r="AF339">
        <v>76</v>
      </c>
      <c r="AG339" t="s">
        <v>76</v>
      </c>
      <c r="AH339">
        <v>0</v>
      </c>
      <c r="AI339">
        <v>12.176</v>
      </c>
      <c r="AJ339" s="26">
        <v>6801</v>
      </c>
      <c r="AK339">
        <v>1.3680000000000001</v>
      </c>
      <c r="AL339" t="s">
        <v>77</v>
      </c>
      <c r="AM339" t="s">
        <v>77</v>
      </c>
      <c r="AN339" t="s">
        <v>77</v>
      </c>
      <c r="AO339" t="s">
        <v>77</v>
      </c>
      <c r="AQ339">
        <v>1</v>
      </c>
      <c r="AS339">
        <v>16</v>
      </c>
      <c r="AT339" s="46">
        <f t="shared" si="56"/>
        <v>17.319993654800001</v>
      </c>
      <c r="AU339" s="47">
        <f t="shared" si="57"/>
        <v>1300.8863081024799</v>
      </c>
      <c r="AW339" s="50">
        <f t="shared" si="48"/>
        <v>21.553269964999998</v>
      </c>
      <c r="AX339" s="51">
        <f t="shared" si="49"/>
        <v>1292.83206146523</v>
      </c>
      <c r="AZ339" s="52">
        <f t="shared" si="50"/>
        <v>22.870051977799999</v>
      </c>
      <c r="BA339" s="53">
        <f t="shared" si="51"/>
        <v>1295.7411164477401</v>
      </c>
      <c r="BC339" s="46">
        <f t="shared" si="52"/>
        <v>17.319993654800001</v>
      </c>
      <c r="BD339" s="47">
        <f t="shared" si="53"/>
        <v>1300.8863081024799</v>
      </c>
      <c r="BF339" s="54">
        <f t="shared" si="46"/>
        <v>9.9818203632000007</v>
      </c>
      <c r="BG339" s="55">
        <f t="shared" si="47"/>
        <v>638.76104428000008</v>
      </c>
    </row>
    <row r="340" spans="1:59">
      <c r="A340">
        <v>77</v>
      </c>
      <c r="B340" t="s">
        <v>451</v>
      </c>
      <c r="C340" s="2">
        <v>44714.121574074074</v>
      </c>
      <c r="D340">
        <v>175</v>
      </c>
      <c r="E340" t="s">
        <v>76</v>
      </c>
      <c r="F340">
        <v>0</v>
      </c>
      <c r="G340">
        <v>6.0209999999999999</v>
      </c>
      <c r="H340" s="26">
        <v>9132</v>
      </c>
      <c r="I340">
        <v>1.4E-2</v>
      </c>
      <c r="J340" t="s">
        <v>77</v>
      </c>
      <c r="K340" t="s">
        <v>77</v>
      </c>
      <c r="L340" t="s">
        <v>77</v>
      </c>
      <c r="M340" t="s">
        <v>77</v>
      </c>
      <c r="O340">
        <v>77</v>
      </c>
      <c r="P340" t="s">
        <v>451</v>
      </c>
      <c r="Q340" s="2">
        <v>44714.121574074074</v>
      </c>
      <c r="R340">
        <v>175</v>
      </c>
      <c r="S340" t="s">
        <v>76</v>
      </c>
      <c r="T340">
        <v>0</v>
      </c>
      <c r="U340" t="s">
        <v>77</v>
      </c>
      <c r="V340" t="s">
        <v>77</v>
      </c>
      <c r="W340" t="s">
        <v>77</v>
      </c>
      <c r="X340" t="s">
        <v>77</v>
      </c>
      <c r="Y340" t="s">
        <v>77</v>
      </c>
      <c r="Z340" t="s">
        <v>77</v>
      </c>
      <c r="AA340" t="s">
        <v>77</v>
      </c>
      <c r="AC340">
        <v>77</v>
      </c>
      <c r="AD340" t="s">
        <v>451</v>
      </c>
      <c r="AE340" s="2">
        <v>44714.121574074074</v>
      </c>
      <c r="AF340">
        <v>175</v>
      </c>
      <c r="AG340" t="s">
        <v>76</v>
      </c>
      <c r="AH340">
        <v>0</v>
      </c>
      <c r="AI340">
        <v>12.183999999999999</v>
      </c>
      <c r="AJ340" s="26">
        <v>1412</v>
      </c>
      <c r="AK340">
        <v>0.222</v>
      </c>
      <c r="AL340" t="s">
        <v>77</v>
      </c>
      <c r="AM340" t="s">
        <v>77</v>
      </c>
      <c r="AN340" t="s">
        <v>77</v>
      </c>
      <c r="AO340" t="s">
        <v>77</v>
      </c>
      <c r="AQ340">
        <v>1</v>
      </c>
      <c r="AS340">
        <v>29</v>
      </c>
      <c r="AT340" s="46">
        <f t="shared" si="56"/>
        <v>17.936371307199998</v>
      </c>
      <c r="AU340" s="47">
        <f t="shared" si="57"/>
        <v>188.10951965312</v>
      </c>
      <c r="AW340" s="50">
        <f t="shared" si="48"/>
        <v>22.103170259999999</v>
      </c>
      <c r="AX340" s="51">
        <f t="shared" si="49"/>
        <v>296.48965268912002</v>
      </c>
      <c r="AZ340" s="52">
        <f t="shared" si="50"/>
        <v>23.363987079200001</v>
      </c>
      <c r="BA340" s="53">
        <f t="shared" si="51"/>
        <v>266.08398172256</v>
      </c>
      <c r="BC340" s="46">
        <f t="shared" si="52"/>
        <v>17.936371307199998</v>
      </c>
      <c r="BD340" s="47">
        <f t="shared" si="53"/>
        <v>188.10951965312</v>
      </c>
      <c r="BF340" s="54">
        <f t="shared" si="46"/>
        <v>10.286130444800001</v>
      </c>
      <c r="BG340" s="55">
        <f t="shared" si="47"/>
        <v>128.36001632</v>
      </c>
    </row>
    <row r="341" spans="1:59">
      <c r="A341">
        <v>67</v>
      </c>
      <c r="B341" t="s">
        <v>452</v>
      </c>
      <c r="C341" s="2">
        <v>44713.909050925926</v>
      </c>
      <c r="D341">
        <v>89</v>
      </c>
      <c r="E341" t="s">
        <v>76</v>
      </c>
      <c r="F341">
        <v>0</v>
      </c>
      <c r="G341">
        <v>6.0190000000000001</v>
      </c>
      <c r="H341" s="26">
        <v>13887</v>
      </c>
      <c r="I341">
        <v>2.3E-2</v>
      </c>
      <c r="J341" t="s">
        <v>77</v>
      </c>
      <c r="K341" t="s">
        <v>77</v>
      </c>
      <c r="L341" t="s">
        <v>77</v>
      </c>
      <c r="M341" t="s">
        <v>77</v>
      </c>
      <c r="O341">
        <v>67</v>
      </c>
      <c r="P341" t="s">
        <v>452</v>
      </c>
      <c r="Q341" s="2">
        <v>44713.909050925926</v>
      </c>
      <c r="R341">
        <v>89</v>
      </c>
      <c r="S341" t="s">
        <v>76</v>
      </c>
      <c r="T341">
        <v>0</v>
      </c>
      <c r="U341" t="s">
        <v>77</v>
      </c>
      <c r="V341" t="s">
        <v>77</v>
      </c>
      <c r="W341" t="s">
        <v>77</v>
      </c>
      <c r="X341" t="s">
        <v>77</v>
      </c>
      <c r="Y341" t="s">
        <v>77</v>
      </c>
      <c r="Z341" t="s">
        <v>77</v>
      </c>
      <c r="AA341" t="s">
        <v>77</v>
      </c>
      <c r="AC341">
        <v>67</v>
      </c>
      <c r="AD341" t="s">
        <v>452</v>
      </c>
      <c r="AE341" s="2">
        <v>44713.909050925926</v>
      </c>
      <c r="AF341">
        <v>89</v>
      </c>
      <c r="AG341" t="s">
        <v>76</v>
      </c>
      <c r="AH341">
        <v>0</v>
      </c>
      <c r="AI341">
        <v>12.186</v>
      </c>
      <c r="AJ341">
        <v>963</v>
      </c>
      <c r="AK341">
        <v>0.127</v>
      </c>
      <c r="AL341" t="s">
        <v>77</v>
      </c>
      <c r="AM341" t="s">
        <v>77</v>
      </c>
      <c r="AN341" t="s">
        <v>77</v>
      </c>
      <c r="AO341" t="s">
        <v>77</v>
      </c>
      <c r="AQ341">
        <v>1</v>
      </c>
      <c r="AS341">
        <v>19</v>
      </c>
      <c r="AT341" s="46">
        <f t="shared" si="56"/>
        <v>30.121143960144742</v>
      </c>
      <c r="AU341" s="47">
        <f t="shared" si="57"/>
        <v>95.328433543119999</v>
      </c>
      <c r="AW341" s="50">
        <f t="shared" si="48"/>
        <v>37.291371341249999</v>
      </c>
      <c r="AX341" s="51">
        <f t="shared" si="49"/>
        <v>213.31198904786999</v>
      </c>
      <c r="AZ341" s="52">
        <f t="shared" si="50"/>
        <v>36.157829583827905</v>
      </c>
      <c r="BA341" s="53">
        <f t="shared" si="51"/>
        <v>180.25252098006001</v>
      </c>
      <c r="BC341" s="46">
        <f t="shared" si="52"/>
        <v>30.121143960144742</v>
      </c>
      <c r="BD341" s="47">
        <f t="shared" si="53"/>
        <v>95.328433543119999</v>
      </c>
      <c r="BF341" s="54">
        <f t="shared" si="46"/>
        <v>18.771850188799998</v>
      </c>
      <c r="BG341" s="55">
        <f t="shared" si="47"/>
        <v>81.325919320000011</v>
      </c>
    </row>
    <row r="342" spans="1:59">
      <c r="A342">
        <v>66</v>
      </c>
      <c r="B342" t="s">
        <v>453</v>
      </c>
      <c r="C342" s="2">
        <v>44713.887812499997</v>
      </c>
      <c r="D342">
        <v>85</v>
      </c>
      <c r="E342" t="s">
        <v>76</v>
      </c>
      <c r="F342">
        <v>0</v>
      </c>
      <c r="G342">
        <v>6.0209999999999999</v>
      </c>
      <c r="H342" s="26">
        <v>14534</v>
      </c>
      <c r="I342">
        <v>2.5000000000000001E-2</v>
      </c>
      <c r="J342" t="s">
        <v>77</v>
      </c>
      <c r="K342" t="s">
        <v>77</v>
      </c>
      <c r="L342" t="s">
        <v>77</v>
      </c>
      <c r="M342" t="s">
        <v>77</v>
      </c>
      <c r="O342">
        <v>66</v>
      </c>
      <c r="P342" t="s">
        <v>453</v>
      </c>
      <c r="Q342" s="2">
        <v>44713.887812499997</v>
      </c>
      <c r="R342">
        <v>85</v>
      </c>
      <c r="S342" t="s">
        <v>76</v>
      </c>
      <c r="T342">
        <v>0</v>
      </c>
      <c r="U342" t="s">
        <v>77</v>
      </c>
      <c r="V342" t="s">
        <v>77</v>
      </c>
      <c r="W342" t="s">
        <v>77</v>
      </c>
      <c r="X342" t="s">
        <v>77</v>
      </c>
      <c r="Y342" t="s">
        <v>77</v>
      </c>
      <c r="Z342" t="s">
        <v>77</v>
      </c>
      <c r="AA342" t="s">
        <v>77</v>
      </c>
      <c r="AC342">
        <v>66</v>
      </c>
      <c r="AD342" t="s">
        <v>453</v>
      </c>
      <c r="AE342" s="2">
        <v>44713.887812499997</v>
      </c>
      <c r="AF342">
        <v>85</v>
      </c>
      <c r="AG342" t="s">
        <v>76</v>
      </c>
      <c r="AH342">
        <v>0</v>
      </c>
      <c r="AI342">
        <v>12.18</v>
      </c>
      <c r="AJ342">
        <v>790</v>
      </c>
      <c r="AK342">
        <v>0.09</v>
      </c>
      <c r="AL342" t="s">
        <v>77</v>
      </c>
      <c r="AM342" t="s">
        <v>77</v>
      </c>
      <c r="AN342" t="s">
        <v>77</v>
      </c>
      <c r="AO342" t="s">
        <v>77</v>
      </c>
      <c r="AQ342">
        <v>1</v>
      </c>
      <c r="AS342">
        <v>18</v>
      </c>
      <c r="AT342" s="46">
        <f t="shared" si="56"/>
        <v>31.638818959455755</v>
      </c>
      <c r="AU342" s="47">
        <f t="shared" si="57"/>
        <v>59.577072967999996</v>
      </c>
      <c r="AW342" s="50">
        <f t="shared" si="48"/>
        <v>39.432259564999995</v>
      </c>
      <c r="AX342" s="51">
        <f t="shared" si="49"/>
        <v>181.25682524299998</v>
      </c>
      <c r="AZ342" s="52">
        <f t="shared" si="50"/>
        <v>37.860451427839607</v>
      </c>
      <c r="BA342" s="53">
        <f t="shared" si="51"/>
        <v>147.17985213399999</v>
      </c>
      <c r="BC342" s="46">
        <f t="shared" si="52"/>
        <v>31.638818959455755</v>
      </c>
      <c r="BD342" s="47">
        <f t="shared" si="53"/>
        <v>59.577072967999996</v>
      </c>
      <c r="BF342" s="54">
        <f t="shared" si="46"/>
        <v>19.979604571199996</v>
      </c>
      <c r="BG342" s="55">
        <f t="shared" si="47"/>
        <v>63.018568000000002</v>
      </c>
    </row>
    <row r="343" spans="1:59">
      <c r="A343">
        <v>84</v>
      </c>
      <c r="B343" t="s">
        <v>454</v>
      </c>
      <c r="C343" s="2">
        <v>44714.270277777781</v>
      </c>
      <c r="D343">
        <v>69</v>
      </c>
      <c r="E343" t="s">
        <v>76</v>
      </c>
      <c r="F343">
        <v>0</v>
      </c>
      <c r="G343">
        <v>6.016</v>
      </c>
      <c r="H343" s="26">
        <v>15396</v>
      </c>
      <c r="I343">
        <v>2.5999999999999999E-2</v>
      </c>
      <c r="J343" t="s">
        <v>77</v>
      </c>
      <c r="K343" t="s">
        <v>77</v>
      </c>
      <c r="L343" t="s">
        <v>77</v>
      </c>
      <c r="M343" t="s">
        <v>77</v>
      </c>
      <c r="O343">
        <v>84</v>
      </c>
      <c r="P343" t="s">
        <v>454</v>
      </c>
      <c r="Q343" s="2">
        <v>44714.270277777781</v>
      </c>
      <c r="R343">
        <v>69</v>
      </c>
      <c r="S343" t="s">
        <v>76</v>
      </c>
      <c r="T343">
        <v>0</v>
      </c>
      <c r="U343" t="s">
        <v>77</v>
      </c>
      <c r="V343" t="s">
        <v>77</v>
      </c>
      <c r="W343" t="s">
        <v>77</v>
      </c>
      <c r="X343" t="s">
        <v>77</v>
      </c>
      <c r="Y343" t="s">
        <v>77</v>
      </c>
      <c r="Z343" t="s">
        <v>77</v>
      </c>
      <c r="AA343" t="s">
        <v>77</v>
      </c>
      <c r="AC343">
        <v>84</v>
      </c>
      <c r="AD343" t="s">
        <v>454</v>
      </c>
      <c r="AE343" s="2">
        <v>44714.270277777781</v>
      </c>
      <c r="AF343">
        <v>69</v>
      </c>
      <c r="AG343" t="s">
        <v>76</v>
      </c>
      <c r="AH343">
        <v>0</v>
      </c>
      <c r="AI343" t="s">
        <v>77</v>
      </c>
      <c r="AJ343" t="s">
        <v>77</v>
      </c>
      <c r="AK343" t="s">
        <v>77</v>
      </c>
      <c r="AL343" t="s">
        <v>77</v>
      </c>
      <c r="AM343" t="s">
        <v>77</v>
      </c>
      <c r="AN343" t="s">
        <v>77</v>
      </c>
      <c r="AO343" t="s">
        <v>77</v>
      </c>
      <c r="AQ343">
        <v>1</v>
      </c>
      <c r="AS343">
        <v>36</v>
      </c>
      <c r="AT343" s="46">
        <f t="shared" si="56"/>
        <v>33.66071705483936</v>
      </c>
      <c r="AU343" s="47" t="e">
        <f t="shared" si="57"/>
        <v>#VALUE!</v>
      </c>
      <c r="AW343" s="50">
        <f t="shared" si="48"/>
        <v>48.635566550780801</v>
      </c>
      <c r="AX343" s="51" t="e">
        <f t="shared" si="49"/>
        <v>#VALUE!</v>
      </c>
      <c r="AZ343" s="52">
        <f t="shared" si="50"/>
        <v>40.128702248945601</v>
      </c>
      <c r="BA343" s="53" t="e">
        <f t="shared" si="51"/>
        <v>#VALUE!</v>
      </c>
      <c r="BC343" s="46">
        <f t="shared" si="52"/>
        <v>33.66071705483936</v>
      </c>
      <c r="BD343" s="47" t="e">
        <f t="shared" si="53"/>
        <v>#VALUE!</v>
      </c>
      <c r="BF343" s="54">
        <f t="shared" si="46"/>
        <v>21.608470803199996</v>
      </c>
      <c r="BG343" s="55" t="e">
        <f t="shared" si="47"/>
        <v>#VALUE!</v>
      </c>
    </row>
    <row r="344" spans="1:59">
      <c r="A344">
        <v>62</v>
      </c>
      <c r="B344" t="s">
        <v>455</v>
      </c>
      <c r="C344" s="2">
        <v>44713.802743055552</v>
      </c>
      <c r="D344">
        <v>170</v>
      </c>
      <c r="E344" t="s">
        <v>76</v>
      </c>
      <c r="F344">
        <v>0</v>
      </c>
      <c r="G344">
        <v>6.0190000000000001</v>
      </c>
      <c r="H344" s="26">
        <v>16005</v>
      </c>
      <c r="I344">
        <v>2.8000000000000001E-2</v>
      </c>
      <c r="J344" t="s">
        <v>77</v>
      </c>
      <c r="K344" t="s">
        <v>77</v>
      </c>
      <c r="L344" t="s">
        <v>77</v>
      </c>
      <c r="M344" t="s">
        <v>77</v>
      </c>
      <c r="O344">
        <v>62</v>
      </c>
      <c r="P344" t="s">
        <v>455</v>
      </c>
      <c r="Q344" s="2">
        <v>44713.802743055552</v>
      </c>
      <c r="R344">
        <v>170</v>
      </c>
      <c r="S344" t="s">
        <v>76</v>
      </c>
      <c r="T344">
        <v>0</v>
      </c>
      <c r="U344" t="s">
        <v>77</v>
      </c>
      <c r="V344" t="s">
        <v>77</v>
      </c>
      <c r="W344" t="s">
        <v>77</v>
      </c>
      <c r="X344" t="s">
        <v>77</v>
      </c>
      <c r="Y344" t="s">
        <v>77</v>
      </c>
      <c r="Z344" t="s">
        <v>77</v>
      </c>
      <c r="AA344" t="s">
        <v>77</v>
      </c>
      <c r="AC344">
        <v>62</v>
      </c>
      <c r="AD344" t="s">
        <v>455</v>
      </c>
      <c r="AE344" s="2">
        <v>44713.802743055552</v>
      </c>
      <c r="AF344">
        <v>170</v>
      </c>
      <c r="AG344" t="s">
        <v>76</v>
      </c>
      <c r="AH344">
        <v>0</v>
      </c>
      <c r="AI344">
        <v>12.179</v>
      </c>
      <c r="AJ344" s="26">
        <v>8216</v>
      </c>
      <c r="AK344">
        <v>1.669</v>
      </c>
      <c r="AL344" t="s">
        <v>77</v>
      </c>
      <c r="AM344" t="s">
        <v>77</v>
      </c>
      <c r="AN344" t="s">
        <v>77</v>
      </c>
      <c r="AO344" t="s">
        <v>77</v>
      </c>
      <c r="AQ344">
        <v>1</v>
      </c>
      <c r="AS344">
        <v>14</v>
      </c>
      <c r="AT344" s="46">
        <f t="shared" si="56"/>
        <v>35.089108871586497</v>
      </c>
      <c r="AU344" s="47">
        <f t="shared" si="57"/>
        <v>1592.82453221888</v>
      </c>
      <c r="AW344" s="50">
        <f t="shared" si="48"/>
        <v>50.532827187595004</v>
      </c>
      <c r="AX344" s="51">
        <f t="shared" si="49"/>
        <v>1553.8392582828799</v>
      </c>
      <c r="AZ344" s="52">
        <f t="shared" si="50"/>
        <v>41.7311052529775</v>
      </c>
      <c r="BA344" s="53">
        <f t="shared" si="51"/>
        <v>1565.9436068134401</v>
      </c>
      <c r="BC344" s="46">
        <f t="shared" si="52"/>
        <v>35.089108871586497</v>
      </c>
      <c r="BD344" s="47">
        <f t="shared" si="53"/>
        <v>1592.82453221888</v>
      </c>
      <c r="BF344" s="54">
        <f t="shared" si="46"/>
        <v>22.772875879999997</v>
      </c>
      <c r="BG344" s="55">
        <f t="shared" si="47"/>
        <v>756.21843968000007</v>
      </c>
    </row>
    <row r="345" spans="1:59">
      <c r="A345">
        <v>53</v>
      </c>
      <c r="B345" t="s">
        <v>456</v>
      </c>
      <c r="C345" s="2">
        <v>44713.611458333333</v>
      </c>
      <c r="D345">
        <v>14</v>
      </c>
      <c r="E345" t="s">
        <v>76</v>
      </c>
      <c r="F345">
        <v>0</v>
      </c>
      <c r="G345">
        <v>6.0149999999999997</v>
      </c>
      <c r="H345" s="26">
        <v>18768</v>
      </c>
      <c r="I345">
        <v>3.3000000000000002E-2</v>
      </c>
      <c r="J345" t="s">
        <v>77</v>
      </c>
      <c r="K345" t="s">
        <v>77</v>
      </c>
      <c r="L345" t="s">
        <v>77</v>
      </c>
      <c r="M345" t="s">
        <v>77</v>
      </c>
      <c r="O345">
        <v>53</v>
      </c>
      <c r="P345" t="s">
        <v>456</v>
      </c>
      <c r="Q345" s="2">
        <v>44713.611458333333</v>
      </c>
      <c r="R345">
        <v>14</v>
      </c>
      <c r="S345" t="s">
        <v>76</v>
      </c>
      <c r="T345">
        <v>0</v>
      </c>
      <c r="U345" t="s">
        <v>77</v>
      </c>
      <c r="V345" t="s">
        <v>77</v>
      </c>
      <c r="W345" t="s">
        <v>77</v>
      </c>
      <c r="X345" t="s">
        <v>77</v>
      </c>
      <c r="Y345" t="s">
        <v>77</v>
      </c>
      <c r="Z345" t="s">
        <v>77</v>
      </c>
      <c r="AA345" t="s">
        <v>77</v>
      </c>
      <c r="AC345">
        <v>53</v>
      </c>
      <c r="AD345" t="s">
        <v>456</v>
      </c>
      <c r="AE345" s="2">
        <v>44713.611458333333</v>
      </c>
      <c r="AF345">
        <v>14</v>
      </c>
      <c r="AG345" t="s">
        <v>76</v>
      </c>
      <c r="AH345">
        <v>0</v>
      </c>
      <c r="AI345">
        <v>12.164999999999999</v>
      </c>
      <c r="AJ345" s="26">
        <v>314</v>
      </c>
      <c r="AK345">
        <v>-1.2E-2</v>
      </c>
      <c r="AL345" t="s">
        <v>77</v>
      </c>
      <c r="AM345" t="s">
        <v>77</v>
      </c>
      <c r="AN345" t="s">
        <v>77</v>
      </c>
      <c r="AO345" t="s">
        <v>77</v>
      </c>
      <c r="AQ345">
        <v>1</v>
      </c>
      <c r="AS345">
        <v>5</v>
      </c>
      <c r="AT345" s="46">
        <f t="shared" si="56"/>
        <v>41.568894765655038</v>
      </c>
      <c r="AU345" s="47">
        <f t="shared" si="57"/>
        <v>-38.798716169919999</v>
      </c>
      <c r="AW345" s="50">
        <f t="shared" si="48"/>
        <v>59.132991488051196</v>
      </c>
      <c r="AX345" s="51">
        <f t="shared" si="49"/>
        <v>93.039411129080008</v>
      </c>
      <c r="AZ345" s="52">
        <f t="shared" si="50"/>
        <v>48.999994447078407</v>
      </c>
      <c r="BA345" s="53">
        <f t="shared" si="51"/>
        <v>56.17719682904</v>
      </c>
      <c r="BC345" s="46">
        <f t="shared" si="52"/>
        <v>41.568894765655038</v>
      </c>
      <c r="BD345" s="47">
        <f t="shared" si="53"/>
        <v>-38.798716169919999</v>
      </c>
      <c r="BF345" s="54">
        <f t="shared" si="46"/>
        <v>28.197334524799995</v>
      </c>
      <c r="BG345" s="55">
        <f t="shared" si="47"/>
        <v>12.115546879999997</v>
      </c>
    </row>
    <row r="346" spans="1:59">
      <c r="A346">
        <v>56</v>
      </c>
      <c r="B346" t="s">
        <v>457</v>
      </c>
      <c r="C346" s="2">
        <v>44713.675254629627</v>
      </c>
      <c r="D346">
        <v>41</v>
      </c>
      <c r="E346" t="s">
        <v>76</v>
      </c>
      <c r="F346">
        <v>0</v>
      </c>
      <c r="G346">
        <v>6.016</v>
      </c>
      <c r="H346" s="26">
        <v>22719</v>
      </c>
      <c r="I346">
        <v>4.1000000000000002E-2</v>
      </c>
      <c r="J346" t="s">
        <v>77</v>
      </c>
      <c r="K346" t="s">
        <v>77</v>
      </c>
      <c r="L346" t="s">
        <v>77</v>
      </c>
      <c r="M346" t="s">
        <v>77</v>
      </c>
      <c r="O346">
        <v>56</v>
      </c>
      <c r="P346" t="s">
        <v>457</v>
      </c>
      <c r="Q346" s="2">
        <v>44713.675254629627</v>
      </c>
      <c r="R346">
        <v>41</v>
      </c>
      <c r="S346" t="s">
        <v>76</v>
      </c>
      <c r="T346">
        <v>0</v>
      </c>
      <c r="U346" t="s">
        <v>77</v>
      </c>
      <c r="V346" t="s">
        <v>77</v>
      </c>
      <c r="W346" t="s">
        <v>77</v>
      </c>
      <c r="X346" t="s">
        <v>77</v>
      </c>
      <c r="Y346" t="s">
        <v>77</v>
      </c>
      <c r="Z346" t="s">
        <v>77</v>
      </c>
      <c r="AA346" t="s">
        <v>77</v>
      </c>
      <c r="AC346">
        <v>56</v>
      </c>
      <c r="AD346" t="s">
        <v>457</v>
      </c>
      <c r="AE346" s="2">
        <v>44713.675254629627</v>
      </c>
      <c r="AF346">
        <v>41</v>
      </c>
      <c r="AG346" t="s">
        <v>76</v>
      </c>
      <c r="AH346">
        <v>0</v>
      </c>
      <c r="AI346">
        <v>12.214</v>
      </c>
      <c r="AJ346" s="26">
        <v>816</v>
      </c>
      <c r="AK346">
        <v>9.5000000000000001E-2</v>
      </c>
      <c r="AL346" t="s">
        <v>77</v>
      </c>
      <c r="AM346" t="s">
        <v>77</v>
      </c>
      <c r="AN346" t="s">
        <v>77</v>
      </c>
      <c r="AO346" t="s">
        <v>77</v>
      </c>
      <c r="AQ346">
        <v>1</v>
      </c>
      <c r="AS346">
        <v>8</v>
      </c>
      <c r="AT346" s="46">
        <f t="shared" si="56"/>
        <v>50.832641040521061</v>
      </c>
      <c r="AU346" s="47">
        <f t="shared" si="57"/>
        <v>64.950207354879993</v>
      </c>
      <c r="AW346" s="50">
        <f t="shared" si="48"/>
        <v>71.409294953231807</v>
      </c>
      <c r="AX346" s="51">
        <f t="shared" si="49"/>
        <v>186.07460421888004</v>
      </c>
      <c r="AZ346" s="52">
        <f t="shared" si="50"/>
        <v>59.391062107015109</v>
      </c>
      <c r="BA346" s="53">
        <f t="shared" si="51"/>
        <v>152.15037318144002</v>
      </c>
      <c r="BC346" s="46">
        <f t="shared" si="52"/>
        <v>50.832641040521061</v>
      </c>
      <c r="BD346" s="47">
        <f t="shared" si="53"/>
        <v>64.950207354879993</v>
      </c>
      <c r="BF346" s="54">
        <f t="shared" si="46"/>
        <v>36.357344307200002</v>
      </c>
      <c r="BG346" s="55">
        <f t="shared" si="47"/>
        <v>65.776535679999995</v>
      </c>
    </row>
    <row r="347" spans="1:59">
      <c r="A347">
        <v>74</v>
      </c>
      <c r="B347" t="s">
        <v>458</v>
      </c>
      <c r="C347" s="2">
        <v>44714.057789351849</v>
      </c>
      <c r="D347">
        <v>182</v>
      </c>
      <c r="E347" t="s">
        <v>76</v>
      </c>
      <c r="F347">
        <v>0</v>
      </c>
      <c r="G347">
        <v>6.02</v>
      </c>
      <c r="H347" s="26">
        <v>22788</v>
      </c>
      <c r="I347">
        <v>4.1000000000000002E-2</v>
      </c>
      <c r="J347" t="s">
        <v>77</v>
      </c>
      <c r="K347" t="s">
        <v>77</v>
      </c>
      <c r="L347" t="s">
        <v>77</v>
      </c>
      <c r="M347" t="s">
        <v>77</v>
      </c>
      <c r="O347">
        <v>74</v>
      </c>
      <c r="P347" t="s">
        <v>458</v>
      </c>
      <c r="Q347" s="2">
        <v>44714.057789351849</v>
      </c>
      <c r="R347">
        <v>182</v>
      </c>
      <c r="S347" t="s">
        <v>76</v>
      </c>
      <c r="T347">
        <v>0</v>
      </c>
      <c r="U347" t="s">
        <v>77</v>
      </c>
      <c r="V347" t="s">
        <v>77</v>
      </c>
      <c r="W347" t="s">
        <v>77</v>
      </c>
      <c r="X347" t="s">
        <v>77</v>
      </c>
      <c r="Y347" t="s">
        <v>77</v>
      </c>
      <c r="Z347" t="s">
        <v>77</v>
      </c>
      <c r="AA347" t="s">
        <v>77</v>
      </c>
      <c r="AC347">
        <v>74</v>
      </c>
      <c r="AD347" t="s">
        <v>458</v>
      </c>
      <c r="AE347" s="2">
        <v>44714.057789351849</v>
      </c>
      <c r="AF347">
        <v>182</v>
      </c>
      <c r="AG347" t="s">
        <v>76</v>
      </c>
      <c r="AH347">
        <v>0</v>
      </c>
      <c r="AI347">
        <v>12.199</v>
      </c>
      <c r="AJ347" s="26">
        <v>1185</v>
      </c>
      <c r="AK347">
        <v>0.17399999999999999</v>
      </c>
      <c r="AL347" t="s">
        <v>77</v>
      </c>
      <c r="AM347" t="s">
        <v>77</v>
      </c>
      <c r="AN347" t="s">
        <v>77</v>
      </c>
      <c r="AO347" t="s">
        <v>77</v>
      </c>
      <c r="AQ347">
        <v>1</v>
      </c>
      <c r="AS347">
        <v>26</v>
      </c>
      <c r="AT347" s="46">
        <f t="shared" si="56"/>
        <v>50.994400146290239</v>
      </c>
      <c r="AU347" s="47">
        <f t="shared" si="57"/>
        <v>141.203664178</v>
      </c>
      <c r="AW347" s="50">
        <f t="shared" si="48"/>
        <v>71.623461099107217</v>
      </c>
      <c r="AX347" s="51">
        <f t="shared" si="49"/>
        <v>254.44085679674998</v>
      </c>
      <c r="AZ347" s="52">
        <f t="shared" si="50"/>
        <v>59.572497483070407</v>
      </c>
      <c r="BA347" s="53">
        <f t="shared" si="51"/>
        <v>222.6911673015</v>
      </c>
      <c r="BC347" s="46">
        <f t="shared" si="52"/>
        <v>50.994400146290239</v>
      </c>
      <c r="BD347" s="47">
        <f t="shared" si="53"/>
        <v>141.203664178</v>
      </c>
      <c r="BF347" s="54">
        <f t="shared" si="46"/>
        <v>36.504066348800002</v>
      </c>
      <c r="BG347" s="55">
        <f t="shared" si="47"/>
        <v>104.66776299999999</v>
      </c>
    </row>
    <row r="348" spans="1:59">
      <c r="A348">
        <v>63</v>
      </c>
      <c r="B348" t="s">
        <v>459</v>
      </c>
      <c r="C348" s="2">
        <v>44713.82403935185</v>
      </c>
      <c r="D348">
        <v>127</v>
      </c>
      <c r="E348" t="s">
        <v>76</v>
      </c>
      <c r="F348">
        <v>0</v>
      </c>
      <c r="G348">
        <v>6.0179999999999998</v>
      </c>
      <c r="H348" s="26">
        <v>23760</v>
      </c>
      <c r="I348">
        <v>4.2999999999999997E-2</v>
      </c>
      <c r="J348" t="s">
        <v>77</v>
      </c>
      <c r="K348" t="s">
        <v>77</v>
      </c>
      <c r="L348" t="s">
        <v>77</v>
      </c>
      <c r="M348" t="s">
        <v>77</v>
      </c>
      <c r="O348">
        <v>63</v>
      </c>
      <c r="P348" t="s">
        <v>459</v>
      </c>
      <c r="Q348" s="2">
        <v>44713.82403935185</v>
      </c>
      <c r="R348">
        <v>127</v>
      </c>
      <c r="S348" t="s">
        <v>76</v>
      </c>
      <c r="T348">
        <v>0</v>
      </c>
      <c r="U348" t="s">
        <v>77</v>
      </c>
      <c r="V348" t="s">
        <v>77</v>
      </c>
      <c r="W348" t="s">
        <v>77</v>
      </c>
      <c r="X348" t="s">
        <v>77</v>
      </c>
      <c r="Y348" t="s">
        <v>77</v>
      </c>
      <c r="Z348" t="s">
        <v>77</v>
      </c>
      <c r="AA348" t="s">
        <v>77</v>
      </c>
      <c r="AC348">
        <v>63</v>
      </c>
      <c r="AD348" t="s">
        <v>459</v>
      </c>
      <c r="AE348" s="2">
        <v>44713.82403935185</v>
      </c>
      <c r="AF348">
        <v>127</v>
      </c>
      <c r="AG348" t="s">
        <v>76</v>
      </c>
      <c r="AH348">
        <v>0</v>
      </c>
      <c r="AI348">
        <v>12.201000000000001</v>
      </c>
      <c r="AJ348">
        <v>332</v>
      </c>
      <c r="AK348">
        <v>-8.0000000000000002E-3</v>
      </c>
      <c r="AL348" t="s">
        <v>77</v>
      </c>
      <c r="AM348" t="s">
        <v>77</v>
      </c>
      <c r="AN348" t="s">
        <v>77</v>
      </c>
      <c r="AO348" t="s">
        <v>77</v>
      </c>
      <c r="AQ348">
        <v>1</v>
      </c>
      <c r="AS348">
        <v>15</v>
      </c>
      <c r="AT348" s="46">
        <f t="shared" si="56"/>
        <v>53.273012141695993</v>
      </c>
      <c r="AU348" s="47">
        <f t="shared" si="57"/>
        <v>-35.078412916480005</v>
      </c>
      <c r="AW348" s="50">
        <f t="shared" si="48"/>
        <v>74.639584410880005</v>
      </c>
      <c r="AX348" s="51">
        <f t="shared" si="49"/>
        <v>96.375881239519998</v>
      </c>
      <c r="AZ348" s="52">
        <f t="shared" si="50"/>
        <v>62.128247404160007</v>
      </c>
      <c r="BA348" s="53">
        <f t="shared" si="51"/>
        <v>59.618607757760003</v>
      </c>
      <c r="BC348" s="46">
        <f t="shared" si="52"/>
        <v>53.273012141695993</v>
      </c>
      <c r="BD348" s="47">
        <f t="shared" si="53"/>
        <v>-35.078412916480005</v>
      </c>
      <c r="BF348" s="54">
        <f t="shared" si="46"/>
        <v>38.586313519999997</v>
      </c>
      <c r="BG348" s="55">
        <f t="shared" si="47"/>
        <v>14.054630719999999</v>
      </c>
    </row>
    <row r="349" spans="1:59">
      <c r="A349">
        <v>55</v>
      </c>
      <c r="B349" t="s">
        <v>460</v>
      </c>
      <c r="C349" s="2">
        <v>44713.653993055559</v>
      </c>
      <c r="D349">
        <v>197</v>
      </c>
      <c r="E349" t="s">
        <v>76</v>
      </c>
      <c r="F349">
        <v>0</v>
      </c>
      <c r="G349">
        <v>6.008</v>
      </c>
      <c r="H349" s="26">
        <v>24408</v>
      </c>
      <c r="I349">
        <v>4.3999999999999997E-2</v>
      </c>
      <c r="J349" t="s">
        <v>77</v>
      </c>
      <c r="K349" t="s">
        <v>77</v>
      </c>
      <c r="L349" t="s">
        <v>77</v>
      </c>
      <c r="M349" t="s">
        <v>77</v>
      </c>
      <c r="O349">
        <v>55</v>
      </c>
      <c r="P349" t="s">
        <v>460</v>
      </c>
      <c r="Q349" s="2">
        <v>44713.653993055559</v>
      </c>
      <c r="R349">
        <v>197</v>
      </c>
      <c r="S349" t="s">
        <v>76</v>
      </c>
      <c r="T349">
        <v>0</v>
      </c>
      <c r="U349" t="s">
        <v>77</v>
      </c>
      <c r="V349" t="s">
        <v>77</v>
      </c>
      <c r="W349" t="s">
        <v>77</v>
      </c>
      <c r="X349" t="s">
        <v>77</v>
      </c>
      <c r="Y349" t="s">
        <v>77</v>
      </c>
      <c r="Z349" t="s">
        <v>77</v>
      </c>
      <c r="AA349" t="s">
        <v>77</v>
      </c>
      <c r="AC349">
        <v>55</v>
      </c>
      <c r="AD349" t="s">
        <v>460</v>
      </c>
      <c r="AE349" s="2">
        <v>44713.653993055559</v>
      </c>
      <c r="AF349">
        <v>197</v>
      </c>
      <c r="AG349" t="s">
        <v>76</v>
      </c>
      <c r="AH349">
        <v>0</v>
      </c>
      <c r="AI349" t="s">
        <v>77</v>
      </c>
      <c r="AJ349" s="26" t="s">
        <v>77</v>
      </c>
      <c r="AK349" t="s">
        <v>77</v>
      </c>
      <c r="AL349" t="s">
        <v>77</v>
      </c>
      <c r="AM349" t="s">
        <v>77</v>
      </c>
      <c r="AN349" t="s">
        <v>77</v>
      </c>
      <c r="AO349" t="s">
        <v>77</v>
      </c>
      <c r="AQ349">
        <v>1</v>
      </c>
      <c r="AS349">
        <v>7</v>
      </c>
      <c r="AT349" s="46">
        <f t="shared" si="56"/>
        <v>54.792002257629434</v>
      </c>
      <c r="AU349" s="47" t="e">
        <f t="shared" si="57"/>
        <v>#VALUE!</v>
      </c>
      <c r="AW349" s="50">
        <f t="shared" si="48"/>
        <v>76.649476471283208</v>
      </c>
      <c r="AX349" s="51" t="e">
        <f t="shared" si="49"/>
        <v>#VALUE!</v>
      </c>
      <c r="AZ349" s="52">
        <f t="shared" si="50"/>
        <v>63.831953768902416</v>
      </c>
      <c r="BA349" s="53" t="e">
        <f t="shared" si="51"/>
        <v>#VALUE!</v>
      </c>
      <c r="BC349" s="46">
        <f t="shared" si="52"/>
        <v>54.792002257629434</v>
      </c>
      <c r="BD349" s="47" t="e">
        <f t="shared" si="53"/>
        <v>#VALUE!</v>
      </c>
      <c r="BF349" s="54">
        <f t="shared" si="46"/>
        <v>39.990434652799998</v>
      </c>
      <c r="BG349" s="55" t="e">
        <f t="shared" si="47"/>
        <v>#VALUE!</v>
      </c>
    </row>
    <row r="350" spans="1:59">
      <c r="A350">
        <v>59</v>
      </c>
      <c r="B350" t="s">
        <v>461</v>
      </c>
      <c r="C350" s="2">
        <v>44713.738946759258</v>
      </c>
      <c r="D350">
        <v>29</v>
      </c>
      <c r="E350" t="s">
        <v>76</v>
      </c>
      <c r="F350">
        <v>0</v>
      </c>
      <c r="G350">
        <v>6.0170000000000003</v>
      </c>
      <c r="H350" s="26">
        <v>25768</v>
      </c>
      <c r="I350">
        <v>4.7E-2</v>
      </c>
      <c r="J350" t="s">
        <v>77</v>
      </c>
      <c r="K350" t="s">
        <v>77</v>
      </c>
      <c r="L350" t="s">
        <v>77</v>
      </c>
      <c r="M350" t="s">
        <v>77</v>
      </c>
      <c r="O350">
        <v>59</v>
      </c>
      <c r="P350" t="s">
        <v>461</v>
      </c>
      <c r="Q350" s="2">
        <v>44713.738946759258</v>
      </c>
      <c r="R350">
        <v>29</v>
      </c>
      <c r="S350" t="s">
        <v>76</v>
      </c>
      <c r="T350">
        <v>0</v>
      </c>
      <c r="U350" t="s">
        <v>77</v>
      </c>
      <c r="V350" t="s">
        <v>77</v>
      </c>
      <c r="W350" t="s">
        <v>77</v>
      </c>
      <c r="X350" t="s">
        <v>77</v>
      </c>
      <c r="Y350" t="s">
        <v>77</v>
      </c>
      <c r="Z350" t="s">
        <v>77</v>
      </c>
      <c r="AA350" t="s">
        <v>77</v>
      </c>
      <c r="AC350">
        <v>59</v>
      </c>
      <c r="AD350" t="s">
        <v>461</v>
      </c>
      <c r="AE350" s="2">
        <v>44713.738946759258</v>
      </c>
      <c r="AF350">
        <v>29</v>
      </c>
      <c r="AG350" t="s">
        <v>76</v>
      </c>
      <c r="AH350">
        <v>0</v>
      </c>
      <c r="AI350" t="s">
        <v>77</v>
      </c>
      <c r="AJ350" s="26" t="s">
        <v>77</v>
      </c>
      <c r="AK350" t="s">
        <v>77</v>
      </c>
      <c r="AL350" t="s">
        <v>77</v>
      </c>
      <c r="AM350" t="s">
        <v>77</v>
      </c>
      <c r="AN350" t="s">
        <v>77</v>
      </c>
      <c r="AO350" t="s">
        <v>77</v>
      </c>
      <c r="AQ350">
        <v>1</v>
      </c>
      <c r="AS350">
        <v>11</v>
      </c>
      <c r="AT350" s="46">
        <f t="shared" si="56"/>
        <v>57.979786259575036</v>
      </c>
      <c r="AU350" s="47" t="e">
        <f t="shared" si="57"/>
        <v>#VALUE!</v>
      </c>
      <c r="AW350" s="50">
        <f t="shared" si="48"/>
        <v>80.865539505651213</v>
      </c>
      <c r="AX350" s="51" t="e">
        <f t="shared" si="49"/>
        <v>#VALUE!</v>
      </c>
      <c r="AZ350" s="52">
        <f t="shared" si="50"/>
        <v>67.407303630278392</v>
      </c>
      <c r="BA350" s="53" t="e">
        <f t="shared" si="51"/>
        <v>#VALUE!</v>
      </c>
      <c r="BC350" s="46">
        <f t="shared" si="52"/>
        <v>57.979786259575036</v>
      </c>
      <c r="BD350" s="47" t="e">
        <f t="shared" si="53"/>
        <v>#VALUE!</v>
      </c>
      <c r="BF350" s="54">
        <f t="shared" si="46"/>
        <v>42.978864924800007</v>
      </c>
      <c r="BG350" s="55" t="e">
        <f t="shared" si="47"/>
        <v>#VALUE!</v>
      </c>
    </row>
    <row r="351" spans="1:59">
      <c r="A351">
        <v>57</v>
      </c>
      <c r="B351" t="s">
        <v>462</v>
      </c>
      <c r="C351" s="2">
        <v>44713.696493055555</v>
      </c>
      <c r="D351">
        <v>107</v>
      </c>
      <c r="E351" t="s">
        <v>76</v>
      </c>
      <c r="F351">
        <v>0</v>
      </c>
      <c r="G351">
        <v>6.0170000000000003</v>
      </c>
      <c r="H351" s="26">
        <v>26161</v>
      </c>
      <c r="I351">
        <v>4.8000000000000001E-2</v>
      </c>
      <c r="J351" t="s">
        <v>77</v>
      </c>
      <c r="K351" t="s">
        <v>77</v>
      </c>
      <c r="L351" t="s">
        <v>77</v>
      </c>
      <c r="M351" t="s">
        <v>77</v>
      </c>
      <c r="O351">
        <v>57</v>
      </c>
      <c r="P351" t="s">
        <v>462</v>
      </c>
      <c r="Q351" s="2">
        <v>44713.696493055555</v>
      </c>
      <c r="R351">
        <v>107</v>
      </c>
      <c r="S351" t="s">
        <v>76</v>
      </c>
      <c r="T351">
        <v>0</v>
      </c>
      <c r="U351" t="s">
        <v>77</v>
      </c>
      <c r="V351" t="s">
        <v>77</v>
      </c>
      <c r="W351" t="s">
        <v>77</v>
      </c>
      <c r="X351" t="s">
        <v>77</v>
      </c>
      <c r="Y351" t="s">
        <v>77</v>
      </c>
      <c r="Z351" t="s">
        <v>77</v>
      </c>
      <c r="AA351" t="s">
        <v>77</v>
      </c>
      <c r="AC351">
        <v>57</v>
      </c>
      <c r="AD351" t="s">
        <v>462</v>
      </c>
      <c r="AE351" s="2">
        <v>44713.696493055555</v>
      </c>
      <c r="AF351">
        <v>107</v>
      </c>
      <c r="AG351" t="s">
        <v>76</v>
      </c>
      <c r="AH351">
        <v>0</v>
      </c>
      <c r="AI351" t="s">
        <v>77</v>
      </c>
      <c r="AJ351" s="26" t="s">
        <v>77</v>
      </c>
      <c r="AK351" t="s">
        <v>77</v>
      </c>
      <c r="AL351" t="s">
        <v>77</v>
      </c>
      <c r="AM351" t="s">
        <v>77</v>
      </c>
      <c r="AN351" t="s">
        <v>77</v>
      </c>
      <c r="AO351" t="s">
        <v>77</v>
      </c>
      <c r="AQ351">
        <v>1</v>
      </c>
      <c r="AS351">
        <v>9</v>
      </c>
      <c r="AT351" s="46">
        <f t="shared" si="56"/>
        <v>58.900906591442656</v>
      </c>
      <c r="AU351" s="47" t="e">
        <f t="shared" si="57"/>
        <v>#VALUE!</v>
      </c>
      <c r="AW351" s="50">
        <f t="shared" si="48"/>
        <v>82.083295416879807</v>
      </c>
      <c r="AX351" s="51" t="e">
        <f t="shared" si="49"/>
        <v>#VALUE!</v>
      </c>
      <c r="AZ351" s="52">
        <f t="shared" si="50"/>
        <v>68.440391291351091</v>
      </c>
      <c r="BA351" s="53" t="e">
        <f t="shared" si="51"/>
        <v>#VALUE!</v>
      </c>
      <c r="BC351" s="46">
        <f t="shared" si="52"/>
        <v>58.900906591442656</v>
      </c>
      <c r="BD351" s="47" t="e">
        <f t="shared" si="53"/>
        <v>#VALUE!</v>
      </c>
      <c r="BF351" s="54">
        <f t="shared" si="46"/>
        <v>43.852905099200001</v>
      </c>
      <c r="BG351" s="55" t="e">
        <f t="shared" si="47"/>
        <v>#VALUE!</v>
      </c>
    </row>
    <row r="352" spans="1:59">
      <c r="A352">
        <v>82</v>
      </c>
      <c r="B352" t="s">
        <v>463</v>
      </c>
      <c r="C352" s="2">
        <v>44714.227812500001</v>
      </c>
      <c r="D352">
        <v>208</v>
      </c>
      <c r="E352" t="s">
        <v>76</v>
      </c>
      <c r="F352">
        <v>0</v>
      </c>
      <c r="G352">
        <v>6.0170000000000003</v>
      </c>
      <c r="H352" s="26">
        <v>27211</v>
      </c>
      <c r="I352">
        <v>0.05</v>
      </c>
      <c r="J352" t="s">
        <v>77</v>
      </c>
      <c r="K352" t="s">
        <v>77</v>
      </c>
      <c r="L352" t="s">
        <v>77</v>
      </c>
      <c r="M352" t="s">
        <v>77</v>
      </c>
      <c r="O352">
        <v>82</v>
      </c>
      <c r="P352" t="s">
        <v>463</v>
      </c>
      <c r="Q352" s="2">
        <v>44714.227812500001</v>
      </c>
      <c r="R352">
        <v>208</v>
      </c>
      <c r="S352" t="s">
        <v>76</v>
      </c>
      <c r="T352">
        <v>0</v>
      </c>
      <c r="U352" t="s">
        <v>77</v>
      </c>
      <c r="V352" t="s">
        <v>77</v>
      </c>
      <c r="W352" t="s">
        <v>77</v>
      </c>
      <c r="X352" t="s">
        <v>77</v>
      </c>
      <c r="Y352" t="s">
        <v>77</v>
      </c>
      <c r="Z352" t="s">
        <v>77</v>
      </c>
      <c r="AA352" t="s">
        <v>77</v>
      </c>
      <c r="AC352">
        <v>82</v>
      </c>
      <c r="AD352" t="s">
        <v>463</v>
      </c>
      <c r="AE352" s="2">
        <v>44714.227812500001</v>
      </c>
      <c r="AF352">
        <v>208</v>
      </c>
      <c r="AG352" t="s">
        <v>76</v>
      </c>
      <c r="AH352">
        <v>0</v>
      </c>
      <c r="AI352" t="s">
        <v>77</v>
      </c>
      <c r="AJ352" t="s">
        <v>77</v>
      </c>
      <c r="AK352" t="s">
        <v>77</v>
      </c>
      <c r="AL352" t="s">
        <v>77</v>
      </c>
      <c r="AM352" t="s">
        <v>77</v>
      </c>
      <c r="AN352" t="s">
        <v>77</v>
      </c>
      <c r="AO352" t="s">
        <v>77</v>
      </c>
      <c r="AQ352">
        <v>1</v>
      </c>
      <c r="AS352">
        <v>34</v>
      </c>
      <c r="AT352" s="46">
        <f t="shared" si="56"/>
        <v>61.361793081518655</v>
      </c>
      <c r="AU352" s="47" t="e">
        <f t="shared" si="57"/>
        <v>#VALUE!</v>
      </c>
      <c r="AW352" s="50">
        <f t="shared" si="48"/>
        <v>85.335605079159805</v>
      </c>
      <c r="AX352" s="51" t="e">
        <f t="shared" si="49"/>
        <v>#VALUE!</v>
      </c>
      <c r="AZ352" s="52">
        <f t="shared" si="50"/>
        <v>71.200365982811093</v>
      </c>
      <c r="BA352" s="53" t="e">
        <f t="shared" si="51"/>
        <v>#VALUE!</v>
      </c>
      <c r="BC352" s="46">
        <f t="shared" si="52"/>
        <v>61.361793081518655</v>
      </c>
      <c r="BD352" s="47" t="e">
        <f t="shared" si="53"/>
        <v>#VALUE!</v>
      </c>
      <c r="BF352" s="54">
        <f t="shared" si="46"/>
        <v>46.211157219200004</v>
      </c>
      <c r="BG352" s="55" t="e">
        <f t="shared" si="47"/>
        <v>#VALUE!</v>
      </c>
    </row>
    <row r="353" spans="1:59">
      <c r="A353">
        <v>54</v>
      </c>
      <c r="B353" t="s">
        <v>464</v>
      </c>
      <c r="C353" s="2">
        <v>44713.632731481484</v>
      </c>
      <c r="D353">
        <v>21</v>
      </c>
      <c r="E353" t="s">
        <v>76</v>
      </c>
      <c r="F353">
        <v>0</v>
      </c>
      <c r="G353">
        <v>6.0149999999999997</v>
      </c>
      <c r="H353" s="26">
        <v>33065</v>
      </c>
      <c r="I353">
        <v>6.2E-2</v>
      </c>
      <c r="J353" t="s">
        <v>77</v>
      </c>
      <c r="K353" t="s">
        <v>77</v>
      </c>
      <c r="L353" t="s">
        <v>77</v>
      </c>
      <c r="M353" t="s">
        <v>77</v>
      </c>
      <c r="O353">
        <v>54</v>
      </c>
      <c r="P353" t="s">
        <v>464</v>
      </c>
      <c r="Q353" s="2">
        <v>44713.632731481484</v>
      </c>
      <c r="R353">
        <v>21</v>
      </c>
      <c r="S353" t="s">
        <v>76</v>
      </c>
      <c r="T353">
        <v>0</v>
      </c>
      <c r="U353" t="s">
        <v>77</v>
      </c>
      <c r="V353" t="s">
        <v>77</v>
      </c>
      <c r="W353" t="s">
        <v>77</v>
      </c>
      <c r="X353" t="s">
        <v>77</v>
      </c>
      <c r="Y353" t="s">
        <v>77</v>
      </c>
      <c r="Z353" t="s">
        <v>77</v>
      </c>
      <c r="AA353" t="s">
        <v>77</v>
      </c>
      <c r="AC353">
        <v>54</v>
      </c>
      <c r="AD353" t="s">
        <v>464</v>
      </c>
      <c r="AE353" s="2">
        <v>44713.632731481484</v>
      </c>
      <c r="AF353">
        <v>21</v>
      </c>
      <c r="AG353" t="s">
        <v>76</v>
      </c>
      <c r="AH353">
        <v>0</v>
      </c>
      <c r="AI353">
        <v>12.183</v>
      </c>
      <c r="AJ353" s="26">
        <v>475</v>
      </c>
      <c r="AK353">
        <v>2.3E-2</v>
      </c>
      <c r="AL353" t="s">
        <v>77</v>
      </c>
      <c r="AM353" t="s">
        <v>77</v>
      </c>
      <c r="AN353" t="s">
        <v>77</v>
      </c>
      <c r="AO353" t="s">
        <v>77</v>
      </c>
      <c r="AQ353">
        <v>1</v>
      </c>
      <c r="AS353">
        <v>6</v>
      </c>
      <c r="AT353" s="46">
        <f t="shared" si="56"/>
        <v>75.078566083118488</v>
      </c>
      <c r="AU353" s="47">
        <f t="shared" si="57"/>
        <v>-5.5232579500000014</v>
      </c>
      <c r="AW353" s="50">
        <f t="shared" si="48"/>
        <v>103.43501825355501</v>
      </c>
      <c r="AX353" s="51">
        <f t="shared" si="49"/>
        <v>122.88083751875</v>
      </c>
      <c r="AZ353" s="52">
        <f t="shared" si="50"/>
        <v>86.582995728197503</v>
      </c>
      <c r="BA353" s="53">
        <f t="shared" si="51"/>
        <v>86.958331337499999</v>
      </c>
      <c r="BC353" s="46">
        <f t="shared" si="52"/>
        <v>75.078566083118488</v>
      </c>
      <c r="BD353" s="47">
        <f t="shared" si="53"/>
        <v>-5.5232579500000014</v>
      </c>
      <c r="BF353" s="54">
        <f t="shared" si="46"/>
        <v>59.973297720000005</v>
      </c>
      <c r="BG353" s="55">
        <f t="shared" si="47"/>
        <v>29.419975000000001</v>
      </c>
    </row>
    <row r="354" spans="1:59">
      <c r="A354">
        <v>81</v>
      </c>
      <c r="B354" t="s">
        <v>465</v>
      </c>
      <c r="C354" s="2">
        <v>44714.206550925926</v>
      </c>
      <c r="D354">
        <v>201</v>
      </c>
      <c r="E354" t="s">
        <v>76</v>
      </c>
      <c r="F354">
        <v>0</v>
      </c>
      <c r="G354">
        <v>6.0129999999999999</v>
      </c>
      <c r="H354" s="26">
        <v>40599</v>
      </c>
      <c r="I354">
        <v>7.6999999999999999E-2</v>
      </c>
      <c r="J354" t="s">
        <v>77</v>
      </c>
      <c r="K354" t="s">
        <v>77</v>
      </c>
      <c r="L354" t="s">
        <v>77</v>
      </c>
      <c r="M354" t="s">
        <v>77</v>
      </c>
      <c r="O354">
        <v>81</v>
      </c>
      <c r="P354" t="s">
        <v>465</v>
      </c>
      <c r="Q354" s="2">
        <v>44714.206550925926</v>
      </c>
      <c r="R354">
        <v>201</v>
      </c>
      <c r="S354" t="s">
        <v>76</v>
      </c>
      <c r="T354">
        <v>0</v>
      </c>
      <c r="U354" t="s">
        <v>77</v>
      </c>
      <c r="V354" t="s">
        <v>77</v>
      </c>
      <c r="W354" t="s">
        <v>77</v>
      </c>
      <c r="X354" t="s">
        <v>77</v>
      </c>
      <c r="Y354" t="s">
        <v>77</v>
      </c>
      <c r="Z354" t="s">
        <v>77</v>
      </c>
      <c r="AA354" t="s">
        <v>77</v>
      </c>
      <c r="AC354">
        <v>81</v>
      </c>
      <c r="AD354" t="s">
        <v>465</v>
      </c>
      <c r="AE354" s="2">
        <v>44714.206550925926</v>
      </c>
      <c r="AF354">
        <v>201</v>
      </c>
      <c r="AG354" t="s">
        <v>76</v>
      </c>
      <c r="AH354">
        <v>0</v>
      </c>
      <c r="AI354">
        <v>12.16</v>
      </c>
      <c r="AJ354">
        <v>851</v>
      </c>
      <c r="AK354">
        <v>0.10299999999999999</v>
      </c>
      <c r="AL354" t="s">
        <v>77</v>
      </c>
      <c r="AM354" t="s">
        <v>77</v>
      </c>
      <c r="AN354" t="s">
        <v>77</v>
      </c>
      <c r="AO354" t="s">
        <v>77</v>
      </c>
      <c r="AQ354">
        <v>1</v>
      </c>
      <c r="AS354">
        <v>33</v>
      </c>
      <c r="AT354" s="46">
        <f t="shared" si="56"/>
        <v>92.723699625367445</v>
      </c>
      <c r="AU354" s="47">
        <f t="shared" si="57"/>
        <v>72.183218390480008</v>
      </c>
      <c r="AW354" s="50">
        <f t="shared" si="48"/>
        <v>126.64633384262382</v>
      </c>
      <c r="AX354" s="51">
        <f t="shared" si="49"/>
        <v>192.55994190323003</v>
      </c>
      <c r="AZ354" s="52">
        <f t="shared" si="50"/>
        <v>106.36798809295911</v>
      </c>
      <c r="BA354" s="53">
        <f t="shared" si="51"/>
        <v>158.84142449174001</v>
      </c>
      <c r="BC354" s="46">
        <f t="shared" si="52"/>
        <v>92.723699625367445</v>
      </c>
      <c r="BD354" s="47">
        <f t="shared" si="53"/>
        <v>72.183218390480008</v>
      </c>
      <c r="BF354" s="54">
        <f t="shared" si="46"/>
        <v>79.218093075200002</v>
      </c>
      <c r="BG354" s="55">
        <f t="shared" si="47"/>
        <v>69.485512279999995</v>
      </c>
    </row>
    <row r="355" spans="1:59">
      <c r="A355">
        <v>60</v>
      </c>
      <c r="B355" t="s">
        <v>466</v>
      </c>
      <c r="C355" s="2">
        <v>44713.760208333333</v>
      </c>
      <c r="D355">
        <v>77</v>
      </c>
      <c r="E355" t="s">
        <v>76</v>
      </c>
      <c r="F355">
        <v>0</v>
      </c>
      <c r="G355">
        <v>6.0140000000000002</v>
      </c>
      <c r="H355" s="26">
        <v>158030</v>
      </c>
      <c r="I355">
        <v>0.314</v>
      </c>
      <c r="J355" t="s">
        <v>77</v>
      </c>
      <c r="K355" t="s">
        <v>77</v>
      </c>
      <c r="L355" t="s">
        <v>77</v>
      </c>
      <c r="M355" t="s">
        <v>77</v>
      </c>
      <c r="O355">
        <v>60</v>
      </c>
      <c r="P355" t="s">
        <v>466</v>
      </c>
      <c r="Q355" s="2">
        <v>44713.760208333333</v>
      </c>
      <c r="R355">
        <v>77</v>
      </c>
      <c r="S355" t="s">
        <v>76</v>
      </c>
      <c r="T355">
        <v>0</v>
      </c>
      <c r="U355" t="s">
        <v>77</v>
      </c>
      <c r="V355" t="s">
        <v>77</v>
      </c>
      <c r="W355" t="s">
        <v>77</v>
      </c>
      <c r="X355" t="s">
        <v>77</v>
      </c>
      <c r="Y355" t="s">
        <v>77</v>
      </c>
      <c r="Z355" t="s">
        <v>77</v>
      </c>
      <c r="AA355" t="s">
        <v>77</v>
      </c>
      <c r="AC355">
        <v>60</v>
      </c>
      <c r="AD355" t="s">
        <v>466</v>
      </c>
      <c r="AE355" s="2">
        <v>44713.760208333333</v>
      </c>
      <c r="AF355">
        <v>77</v>
      </c>
      <c r="AG355" t="s">
        <v>76</v>
      </c>
      <c r="AH355">
        <v>0</v>
      </c>
      <c r="AI355">
        <v>12.161</v>
      </c>
      <c r="AJ355" s="26">
        <v>19614</v>
      </c>
      <c r="AK355">
        <v>4.0810000000000004</v>
      </c>
      <c r="AL355" t="s">
        <v>77</v>
      </c>
      <c r="AM355" t="s">
        <v>77</v>
      </c>
      <c r="AN355" t="s">
        <v>77</v>
      </c>
      <c r="AO355" t="s">
        <v>77</v>
      </c>
      <c r="AQ355">
        <v>1</v>
      </c>
      <c r="AS355">
        <v>12</v>
      </c>
      <c r="AT355" s="46">
        <f t="shared" si="56"/>
        <v>366.57307584831398</v>
      </c>
      <c r="AU355" s="47">
        <f t="shared" si="57"/>
        <v>3940.6960264220802</v>
      </c>
      <c r="AW355" s="50">
        <f t="shared" si="48"/>
        <v>476.45907488941998</v>
      </c>
      <c r="AX355" s="51">
        <f t="shared" si="49"/>
        <v>3647.1174163210803</v>
      </c>
      <c r="AZ355" s="52">
        <f t="shared" si="50"/>
        <v>412.97865615919005</v>
      </c>
      <c r="BA355" s="53">
        <f t="shared" si="51"/>
        <v>3740.0834317250401</v>
      </c>
      <c r="BC355" s="46">
        <f t="shared" si="52"/>
        <v>366.57307584831398</v>
      </c>
      <c r="BD355" s="47">
        <f t="shared" si="53"/>
        <v>3940.6960264220802</v>
      </c>
      <c r="BF355" s="54" t="e">
        <f t="shared" si="46"/>
        <v>#VALUE!</v>
      </c>
      <c r="BG355" s="55">
        <f t="shared" si="47"/>
        <v>1451.15905888</v>
      </c>
    </row>
    <row r="356" spans="1:59">
      <c r="A356">
        <v>58</v>
      </c>
      <c r="B356" t="s">
        <v>467</v>
      </c>
      <c r="C356" s="2">
        <v>44713.717719907407</v>
      </c>
      <c r="D356">
        <v>166</v>
      </c>
      <c r="E356" t="s">
        <v>76</v>
      </c>
      <c r="F356">
        <v>0</v>
      </c>
      <c r="G356">
        <v>6.0049999999999999</v>
      </c>
      <c r="H356" s="26">
        <v>230180</v>
      </c>
      <c r="I356">
        <v>0.46</v>
      </c>
      <c r="J356" t="s">
        <v>77</v>
      </c>
      <c r="K356" t="s">
        <v>77</v>
      </c>
      <c r="L356" t="s">
        <v>77</v>
      </c>
      <c r="M356" t="s">
        <v>77</v>
      </c>
      <c r="O356">
        <v>58</v>
      </c>
      <c r="P356" t="s">
        <v>467</v>
      </c>
      <c r="Q356" s="2">
        <v>44713.717719907407</v>
      </c>
      <c r="R356">
        <v>166</v>
      </c>
      <c r="S356" t="s">
        <v>76</v>
      </c>
      <c r="T356">
        <v>0</v>
      </c>
      <c r="U356">
        <v>5.9630000000000001</v>
      </c>
      <c r="V356" s="26">
        <v>2023</v>
      </c>
      <c r="W356">
        <v>0.64600000000000002</v>
      </c>
      <c r="X356" t="s">
        <v>77</v>
      </c>
      <c r="Y356" t="s">
        <v>77</v>
      </c>
      <c r="Z356" t="s">
        <v>77</v>
      </c>
      <c r="AA356" t="s">
        <v>77</v>
      </c>
      <c r="AC356">
        <v>58</v>
      </c>
      <c r="AD356" t="s">
        <v>467</v>
      </c>
      <c r="AE356" s="2">
        <v>44713.717719907407</v>
      </c>
      <c r="AF356">
        <v>166</v>
      </c>
      <c r="AG356" t="s">
        <v>76</v>
      </c>
      <c r="AH356">
        <v>0</v>
      </c>
      <c r="AI356">
        <v>12.148999999999999</v>
      </c>
      <c r="AJ356" s="26">
        <v>19732</v>
      </c>
      <c r="AK356">
        <v>4.1059999999999999</v>
      </c>
      <c r="AL356" t="s">
        <v>77</v>
      </c>
      <c r="AM356" t="s">
        <v>77</v>
      </c>
      <c r="AN356" t="s">
        <v>77</v>
      </c>
      <c r="AO356" t="s">
        <v>77</v>
      </c>
      <c r="AQ356">
        <v>1</v>
      </c>
      <c r="AS356">
        <v>10</v>
      </c>
      <c r="AT356" s="46">
        <f t="shared" si="56"/>
        <v>533.72540267850388</v>
      </c>
      <c r="AU356" s="47">
        <f t="shared" si="57"/>
        <v>3964.9681414515198</v>
      </c>
      <c r="AW356" s="50">
        <f t="shared" si="48"/>
        <v>680.22099219512006</v>
      </c>
      <c r="AX356" s="51">
        <f t="shared" si="49"/>
        <v>3668.7031860075199</v>
      </c>
      <c r="AZ356" s="52">
        <f t="shared" si="50"/>
        <v>599.70757556284002</v>
      </c>
      <c r="BA356" s="53">
        <f t="shared" si="51"/>
        <v>3762.56953934176</v>
      </c>
      <c r="BC356" s="46">
        <f t="shared" si="52"/>
        <v>533.72540267850388</v>
      </c>
      <c r="BD356" s="47">
        <f t="shared" si="53"/>
        <v>3964.9681414515198</v>
      </c>
      <c r="BF356" s="54">
        <f t="shared" si="46"/>
        <v>313.10536354999999</v>
      </c>
      <c r="BG356" s="55">
        <f t="shared" si="47"/>
        <v>1456.0162787199999</v>
      </c>
    </row>
    <row r="357" spans="1:59">
      <c r="A357">
        <v>80</v>
      </c>
      <c r="B357" t="s">
        <v>468</v>
      </c>
      <c r="C357" s="2">
        <v>44714.185312499998</v>
      </c>
      <c r="D357">
        <v>108</v>
      </c>
      <c r="E357" t="s">
        <v>76</v>
      </c>
      <c r="F357">
        <v>0</v>
      </c>
      <c r="G357">
        <v>6.0129999999999999</v>
      </c>
      <c r="H357" s="26">
        <v>588454</v>
      </c>
      <c r="I357">
        <v>1.1839999999999999</v>
      </c>
      <c r="J357" t="s">
        <v>77</v>
      </c>
      <c r="K357" t="s">
        <v>77</v>
      </c>
      <c r="L357" t="s">
        <v>77</v>
      </c>
      <c r="M357" t="s">
        <v>77</v>
      </c>
      <c r="O357">
        <v>80</v>
      </c>
      <c r="P357" t="s">
        <v>468</v>
      </c>
      <c r="Q357" s="2">
        <v>44714.185312499998</v>
      </c>
      <c r="R357">
        <v>108</v>
      </c>
      <c r="S357" t="s">
        <v>76</v>
      </c>
      <c r="T357">
        <v>0</v>
      </c>
      <c r="U357">
        <v>5.9649999999999999</v>
      </c>
      <c r="V357" s="26">
        <v>4611</v>
      </c>
      <c r="W357">
        <v>1.282</v>
      </c>
      <c r="X357" t="s">
        <v>77</v>
      </c>
      <c r="Y357" t="s">
        <v>77</v>
      </c>
      <c r="Z357" t="s">
        <v>77</v>
      </c>
      <c r="AA357" t="s">
        <v>77</v>
      </c>
      <c r="AC357">
        <v>80</v>
      </c>
      <c r="AD357" t="s">
        <v>468</v>
      </c>
      <c r="AE357" s="2">
        <v>44714.185312499998</v>
      </c>
      <c r="AF357">
        <v>108</v>
      </c>
      <c r="AG357" t="s">
        <v>76</v>
      </c>
      <c r="AH357">
        <v>0</v>
      </c>
      <c r="AI357">
        <v>12.12</v>
      </c>
      <c r="AJ357" s="26">
        <v>56538</v>
      </c>
      <c r="AK357">
        <v>11.798999999999999</v>
      </c>
      <c r="AL357" t="s">
        <v>77</v>
      </c>
      <c r="AM357" t="s">
        <v>77</v>
      </c>
      <c r="AN357" t="s">
        <v>77</v>
      </c>
      <c r="AO357" t="s">
        <v>77</v>
      </c>
      <c r="AQ357">
        <v>1</v>
      </c>
      <c r="AS357">
        <v>32</v>
      </c>
      <c r="AT357" s="46">
        <f t="shared" si="56"/>
        <v>1351.3307530112572</v>
      </c>
      <c r="AU357" s="47">
        <f t="shared" si="57"/>
        <v>11501.128760269119</v>
      </c>
      <c r="AW357" s="50">
        <f t="shared" si="48"/>
        <v>1566.1720205233207</v>
      </c>
      <c r="AX357" s="51">
        <f t="shared" si="49"/>
        <v>10316.328042480121</v>
      </c>
      <c r="AZ357" s="52">
        <f t="shared" si="50"/>
        <v>1508.3001664869757</v>
      </c>
      <c r="BA357" s="53">
        <f t="shared" si="51"/>
        <v>10754.23177108056</v>
      </c>
      <c r="BC357" s="46">
        <f t="shared" si="52"/>
        <v>1351.3307530112572</v>
      </c>
      <c r="BD357" s="47">
        <f t="shared" si="53"/>
        <v>11501.128760269119</v>
      </c>
      <c r="BF357" s="54">
        <f t="shared" si="46"/>
        <v>578.71516795000002</v>
      </c>
      <c r="BG357" s="55">
        <f t="shared" si="47"/>
        <v>633.53468032000035</v>
      </c>
    </row>
    <row r="358" spans="1:59">
      <c r="A358">
        <v>52</v>
      </c>
      <c r="B358" t="s">
        <v>469</v>
      </c>
      <c r="C358" s="2">
        <v>44713.590208333335</v>
      </c>
      <c r="D358">
        <v>92</v>
      </c>
      <c r="E358" t="s">
        <v>76</v>
      </c>
      <c r="F358">
        <v>0</v>
      </c>
      <c r="G358">
        <v>6.0090000000000003</v>
      </c>
      <c r="H358" s="26">
        <v>732314</v>
      </c>
      <c r="I358">
        <v>1.4750000000000001</v>
      </c>
      <c r="J358" t="s">
        <v>77</v>
      </c>
      <c r="K358" t="s">
        <v>77</v>
      </c>
      <c r="L358" t="s">
        <v>77</v>
      </c>
      <c r="M358" t="s">
        <v>77</v>
      </c>
      <c r="O358">
        <v>52</v>
      </c>
      <c r="P358" t="s">
        <v>469</v>
      </c>
      <c r="Q358" s="2">
        <v>44713.590208333335</v>
      </c>
      <c r="R358">
        <v>92</v>
      </c>
      <c r="S358" t="s">
        <v>76</v>
      </c>
      <c r="T358">
        <v>0</v>
      </c>
      <c r="U358">
        <v>5.9649999999999999</v>
      </c>
      <c r="V358" s="26">
        <v>6238</v>
      </c>
      <c r="W358">
        <v>1.681</v>
      </c>
      <c r="X358" t="s">
        <v>77</v>
      </c>
      <c r="Y358" t="s">
        <v>77</v>
      </c>
      <c r="Z358" t="s">
        <v>77</v>
      </c>
      <c r="AA358" t="s">
        <v>77</v>
      </c>
      <c r="AC358">
        <v>52</v>
      </c>
      <c r="AD358" t="s">
        <v>469</v>
      </c>
      <c r="AE358" s="2">
        <v>44713.590208333335</v>
      </c>
      <c r="AF358">
        <v>92</v>
      </c>
      <c r="AG358" t="s">
        <v>76</v>
      </c>
      <c r="AH358">
        <v>0</v>
      </c>
      <c r="AI358">
        <v>12.122</v>
      </c>
      <c r="AJ358" s="26">
        <v>56411</v>
      </c>
      <c r="AK358">
        <v>11.772</v>
      </c>
      <c r="AL358" t="s">
        <v>77</v>
      </c>
      <c r="AM358" t="s">
        <v>77</v>
      </c>
      <c r="AN358" t="s">
        <v>77</v>
      </c>
      <c r="AO358" t="s">
        <v>77</v>
      </c>
      <c r="AQ358">
        <v>1</v>
      </c>
      <c r="AS358">
        <v>4</v>
      </c>
      <c r="AT358" s="46">
        <f t="shared" si="56"/>
        <v>1767.4556729592798</v>
      </c>
      <c r="AU358" s="47">
        <f t="shared" si="57"/>
        <v>11475.243932496078</v>
      </c>
      <c r="AW358" s="50">
        <f t="shared" si="48"/>
        <v>1744.2240280355402</v>
      </c>
      <c r="AX358" s="51">
        <f t="shared" si="49"/>
        <v>10293.682648188831</v>
      </c>
      <c r="AZ358" s="52">
        <f t="shared" si="50"/>
        <v>1884.7422232349204</v>
      </c>
      <c r="BA358" s="53">
        <f t="shared" si="51"/>
        <v>10730.182613024539</v>
      </c>
      <c r="BC358" s="46">
        <f t="shared" si="52"/>
        <v>1767.4556729592798</v>
      </c>
      <c r="BD358" s="47">
        <f t="shared" si="53"/>
        <v>11475.243932496078</v>
      </c>
      <c r="BF358" s="54">
        <f t="shared" si="46"/>
        <v>765.92681779999998</v>
      </c>
      <c r="BG358" s="55">
        <f t="shared" si="47"/>
        <v>644.3848338800002</v>
      </c>
    </row>
    <row r="359" spans="1:59">
      <c r="A359">
        <v>85</v>
      </c>
      <c r="B359" t="s">
        <v>470</v>
      </c>
      <c r="C359" s="2">
        <v>44714.291527777779</v>
      </c>
      <c r="D359">
        <v>90</v>
      </c>
      <c r="E359" t="s">
        <v>76</v>
      </c>
      <c r="F359">
        <v>0</v>
      </c>
      <c r="G359">
        <v>5.9580000000000002</v>
      </c>
      <c r="H359" s="26">
        <v>16874581</v>
      </c>
      <c r="I359">
        <v>35.003999999999998</v>
      </c>
      <c r="J359" t="s">
        <v>77</v>
      </c>
      <c r="K359" t="s">
        <v>77</v>
      </c>
      <c r="L359" t="s">
        <v>77</v>
      </c>
      <c r="M359" t="s">
        <v>77</v>
      </c>
      <c r="O359">
        <v>85</v>
      </c>
      <c r="P359" t="s">
        <v>470</v>
      </c>
      <c r="Q359" s="2">
        <v>44714.291527777779</v>
      </c>
      <c r="R359">
        <v>90</v>
      </c>
      <c r="S359" t="s">
        <v>76</v>
      </c>
      <c r="T359">
        <v>0</v>
      </c>
      <c r="U359">
        <v>5.9119999999999999</v>
      </c>
      <c r="V359" s="26">
        <v>128767</v>
      </c>
      <c r="W359">
        <v>31.353999999999999</v>
      </c>
      <c r="X359" t="s">
        <v>77</v>
      </c>
      <c r="Y359" t="s">
        <v>77</v>
      </c>
      <c r="Z359" t="s">
        <v>77</v>
      </c>
      <c r="AA359" t="s">
        <v>77</v>
      </c>
      <c r="AC359">
        <v>85</v>
      </c>
      <c r="AD359" t="s">
        <v>470</v>
      </c>
      <c r="AE359" s="2">
        <v>44714.291527777779</v>
      </c>
      <c r="AF359">
        <v>90</v>
      </c>
      <c r="AG359" t="s">
        <v>76</v>
      </c>
      <c r="AH359">
        <v>0</v>
      </c>
      <c r="AI359">
        <v>12.064</v>
      </c>
      <c r="AJ359" s="26">
        <v>98364</v>
      </c>
      <c r="AK359">
        <v>20.373999999999999</v>
      </c>
      <c r="AL359" t="s">
        <v>77</v>
      </c>
      <c r="AM359" t="s">
        <v>77</v>
      </c>
      <c r="AN359" t="s">
        <v>77</v>
      </c>
      <c r="AO359" t="s">
        <v>77</v>
      </c>
      <c r="AQ359">
        <v>1</v>
      </c>
      <c r="AS359">
        <v>37</v>
      </c>
      <c r="AT359" s="46">
        <f t="shared" si="56"/>
        <v>31723.787077199177</v>
      </c>
      <c r="AU359" s="47">
        <f t="shared" si="57"/>
        <v>19981.220639822077</v>
      </c>
      <c r="AW359" s="50">
        <f t="shared" si="48"/>
        <v>25066.821688849366</v>
      </c>
      <c r="AX359" s="51">
        <f t="shared" si="49"/>
        <v>17664.185940346084</v>
      </c>
      <c r="AZ359" s="52">
        <f t="shared" si="50"/>
        <v>32969.179328399769</v>
      </c>
      <c r="BA359" s="53">
        <f t="shared" si="51"/>
        <v>18646.015552175042</v>
      </c>
      <c r="BC359" s="46">
        <f t="shared" si="52"/>
        <v>31723.787077199177</v>
      </c>
      <c r="BD359" s="47">
        <f t="shared" si="53"/>
        <v>19981.220639822077</v>
      </c>
      <c r="BF359" s="54">
        <f t="shared" si="46"/>
        <v>59742.289639549999</v>
      </c>
      <c r="BG359" s="55">
        <f t="shared" si="47"/>
        <v>-5957.9685411199998</v>
      </c>
    </row>
    <row r="360" spans="1:59">
      <c r="A360">
        <v>65</v>
      </c>
      <c r="B360" t="s">
        <v>471</v>
      </c>
      <c r="C360" s="2">
        <v>44713.866574074076</v>
      </c>
      <c r="D360">
        <v>130</v>
      </c>
      <c r="E360" t="s">
        <v>76</v>
      </c>
      <c r="F360">
        <v>0</v>
      </c>
      <c r="G360">
        <v>5.9669999999999996</v>
      </c>
      <c r="H360" s="26">
        <v>18258218</v>
      </c>
      <c r="I360">
        <v>37.963000000000001</v>
      </c>
      <c r="J360" t="s">
        <v>77</v>
      </c>
      <c r="K360" t="s">
        <v>77</v>
      </c>
      <c r="L360" t="s">
        <v>77</v>
      </c>
      <c r="M360" t="s">
        <v>77</v>
      </c>
      <c r="O360">
        <v>65</v>
      </c>
      <c r="P360" t="s">
        <v>471</v>
      </c>
      <c r="Q360" s="2">
        <v>44713.866574074076</v>
      </c>
      <c r="R360">
        <v>130</v>
      </c>
      <c r="S360" t="s">
        <v>76</v>
      </c>
      <c r="T360">
        <v>0</v>
      </c>
      <c r="U360">
        <v>5.9189999999999996</v>
      </c>
      <c r="V360" s="26">
        <v>140138</v>
      </c>
      <c r="W360">
        <v>34.07</v>
      </c>
      <c r="X360" t="s">
        <v>77</v>
      </c>
      <c r="Y360" t="s">
        <v>77</v>
      </c>
      <c r="Z360" t="s">
        <v>77</v>
      </c>
      <c r="AA360" t="s">
        <v>77</v>
      </c>
      <c r="AC360">
        <v>65</v>
      </c>
      <c r="AD360" t="s">
        <v>471</v>
      </c>
      <c r="AE360" s="2">
        <v>44713.866574074076</v>
      </c>
      <c r="AF360">
        <v>130</v>
      </c>
      <c r="AG360" t="s">
        <v>76</v>
      </c>
      <c r="AH360">
        <v>0</v>
      </c>
      <c r="AI360">
        <v>12.090999999999999</v>
      </c>
      <c r="AJ360" s="26">
        <v>89249</v>
      </c>
      <c r="AK360">
        <v>18.52</v>
      </c>
      <c r="AL360" t="s">
        <v>77</v>
      </c>
      <c r="AM360" t="s">
        <v>77</v>
      </c>
      <c r="AN360" t="s">
        <v>77</v>
      </c>
      <c r="AO360" t="s">
        <v>77</v>
      </c>
      <c r="AQ360">
        <v>1</v>
      </c>
      <c r="AS360">
        <v>17</v>
      </c>
      <c r="AT360" s="46">
        <f t="shared" si="56"/>
        <v>34474.302587727281</v>
      </c>
      <c r="AU360" s="47">
        <f t="shared" si="57"/>
        <v>18140.791700294478</v>
      </c>
      <c r="AW360" s="50">
        <f t="shared" si="48"/>
        <v>27236.21919495954</v>
      </c>
      <c r="AX360" s="51">
        <f t="shared" si="49"/>
        <v>16081.607446257232</v>
      </c>
      <c r="AZ360" s="52">
        <f t="shared" si="50"/>
        <v>35823.335312986921</v>
      </c>
      <c r="BA360" s="53">
        <f t="shared" si="51"/>
        <v>16931.03365614374</v>
      </c>
      <c r="BC360" s="46">
        <f t="shared" si="52"/>
        <v>34474.302587727281</v>
      </c>
      <c r="BD360" s="47">
        <f t="shared" si="53"/>
        <v>18140.791700294478</v>
      </c>
      <c r="BF360" s="54">
        <f t="shared" si="46"/>
        <v>69707.046597799999</v>
      </c>
      <c r="BG360" s="55">
        <f t="shared" si="47"/>
        <v>-4008.6678197199985</v>
      </c>
    </row>
    <row r="361" spans="1:59">
      <c r="A361">
        <v>52</v>
      </c>
      <c r="B361" t="s">
        <v>472</v>
      </c>
      <c r="C361" s="2">
        <v>44720.511203703703</v>
      </c>
      <c r="D361">
        <v>106</v>
      </c>
      <c r="E361" t="s">
        <v>76</v>
      </c>
      <c r="F361">
        <v>0</v>
      </c>
      <c r="G361">
        <v>6.0030000000000001</v>
      </c>
      <c r="H361" s="26">
        <v>2048754</v>
      </c>
      <c r="I361">
        <v>4.1449999999999996</v>
      </c>
      <c r="J361" t="s">
        <v>77</v>
      </c>
      <c r="K361" t="s">
        <v>77</v>
      </c>
      <c r="L361" t="s">
        <v>77</v>
      </c>
      <c r="M361" t="s">
        <v>77</v>
      </c>
      <c r="O361">
        <v>52</v>
      </c>
      <c r="P361" t="s">
        <v>472</v>
      </c>
      <c r="Q361" s="2">
        <v>44720.511203703703</v>
      </c>
      <c r="R361">
        <v>106</v>
      </c>
      <c r="S361" t="s">
        <v>76</v>
      </c>
      <c r="T361">
        <v>0</v>
      </c>
      <c r="U361">
        <v>5.9569999999999999</v>
      </c>
      <c r="V361" s="26">
        <v>16307</v>
      </c>
      <c r="W361">
        <v>4.1479999999999997</v>
      </c>
      <c r="X361" t="s">
        <v>77</v>
      </c>
      <c r="Y361" t="s">
        <v>77</v>
      </c>
      <c r="Z361" t="s">
        <v>77</v>
      </c>
      <c r="AA361" t="s">
        <v>77</v>
      </c>
      <c r="AC361">
        <v>52</v>
      </c>
      <c r="AD361" t="s">
        <v>472</v>
      </c>
      <c r="AE361" s="2">
        <v>44720.511203703703</v>
      </c>
      <c r="AF361">
        <v>106</v>
      </c>
      <c r="AG361" t="s">
        <v>76</v>
      </c>
      <c r="AH361">
        <v>0</v>
      </c>
      <c r="AI361">
        <v>12.124000000000001</v>
      </c>
      <c r="AJ361" s="26">
        <v>50836</v>
      </c>
      <c r="AK361">
        <v>10.616</v>
      </c>
      <c r="AL361" t="s">
        <v>77</v>
      </c>
      <c r="AM361" t="s">
        <v>77</v>
      </c>
      <c r="AN361" t="s">
        <v>77</v>
      </c>
      <c r="AO361" t="s">
        <v>77</v>
      </c>
      <c r="AQ361">
        <v>1</v>
      </c>
      <c r="AS361">
        <v>52</v>
      </c>
      <c r="AT361" s="46">
        <f>IF(H361&lt;10000,((0.0000001453*H361^2)+(0.0008349*H361)+(-1.805)),(IF(H361&lt;700000,((-0.00000000008054*H361^2)+(0.002348*H361)+(-2.47)), ((-0.00000001938*V361^2)+(0.2471*V361)+(226.8)))))</f>
        <v>4251.10620433438</v>
      </c>
      <c r="AU361" s="47">
        <f>(-0.00000002552*AJ361^2)+(0.2067*AJ361)+(-103.7)</f>
        <v>10338.149892174079</v>
      </c>
      <c r="AW361" s="27">
        <f t="shared" si="48"/>
        <v>3657.0728414479654</v>
      </c>
      <c r="AX361" s="28">
        <f t="shared" si="49"/>
        <v>9297.6079582980801</v>
      </c>
      <c r="AZ361" s="33">
        <f t="shared" si="50"/>
        <v>4461.8778207425703</v>
      </c>
      <c r="BA361" s="34">
        <f t="shared" si="51"/>
        <v>9673.9644999510401</v>
      </c>
      <c r="BC361" s="46">
        <f t="shared" si="52"/>
        <v>4251.10620433438</v>
      </c>
      <c r="BD361" s="47">
        <f t="shared" si="53"/>
        <v>10338.149892174079</v>
      </c>
      <c r="BF361" s="48">
        <f t="shared" si="46"/>
        <v>2271.9345615500001</v>
      </c>
      <c r="BG361" s="49">
        <f t="shared" si="47"/>
        <v>1066.0044668800003</v>
      </c>
    </row>
    <row r="362" spans="1:59">
      <c r="A362">
        <v>53</v>
      </c>
      <c r="B362" t="s">
        <v>473</v>
      </c>
      <c r="C362" s="2">
        <v>44720.532418981478</v>
      </c>
      <c r="D362">
        <v>171</v>
      </c>
      <c r="E362" t="s">
        <v>76</v>
      </c>
      <c r="F362">
        <v>0</v>
      </c>
      <c r="G362">
        <v>6.0149999999999997</v>
      </c>
      <c r="H362" s="26">
        <v>8887</v>
      </c>
      <c r="I362">
        <v>1.2999999999999999E-2</v>
      </c>
      <c r="J362" t="s">
        <v>77</v>
      </c>
      <c r="K362" t="s">
        <v>77</v>
      </c>
      <c r="L362" t="s">
        <v>77</v>
      </c>
      <c r="M362" t="s">
        <v>77</v>
      </c>
      <c r="O362">
        <v>53</v>
      </c>
      <c r="P362" t="s">
        <v>473</v>
      </c>
      <c r="Q362" s="2">
        <v>44720.532418981478</v>
      </c>
      <c r="R362">
        <v>171</v>
      </c>
      <c r="S362" t="s">
        <v>76</v>
      </c>
      <c r="T362">
        <v>0</v>
      </c>
      <c r="U362" t="s">
        <v>77</v>
      </c>
      <c r="V362" s="26" t="s">
        <v>77</v>
      </c>
      <c r="W362" t="s">
        <v>77</v>
      </c>
      <c r="X362" t="s">
        <v>77</v>
      </c>
      <c r="Y362" t="s">
        <v>77</v>
      </c>
      <c r="Z362" t="s">
        <v>77</v>
      </c>
      <c r="AA362" t="s">
        <v>77</v>
      </c>
      <c r="AC362">
        <v>53</v>
      </c>
      <c r="AD362" t="s">
        <v>473</v>
      </c>
      <c r="AE362" s="2">
        <v>44720.532418981478</v>
      </c>
      <c r="AF362">
        <v>171</v>
      </c>
      <c r="AG362" t="s">
        <v>76</v>
      </c>
      <c r="AH362">
        <v>0</v>
      </c>
      <c r="AI362">
        <v>12.151</v>
      </c>
      <c r="AJ362" s="26">
        <v>15430</v>
      </c>
      <c r="AK362">
        <v>3.1970000000000001</v>
      </c>
      <c r="AL362" t="s">
        <v>77</v>
      </c>
      <c r="AM362" t="s">
        <v>77</v>
      </c>
      <c r="AN362" t="s">
        <v>77</v>
      </c>
      <c r="AO362" t="s">
        <v>77</v>
      </c>
      <c r="AQ362">
        <v>1</v>
      </c>
      <c r="AS362">
        <v>53</v>
      </c>
      <c r="AT362" s="46">
        <f t="shared" ref="AT362:AT425" si="58">IF(H362&lt;10000,((0.0000001453*H362^2)+(0.0008349*H362)+(-1.805)),(IF(H362&lt;700000,((-0.00000000008054*H362^2)+(0.002348*H362)+(-2.47)), ((-0.00000001938*V362^2)+(0.2471*V362)+(226.8)))))</f>
        <v>17.0903714357</v>
      </c>
      <c r="AU362" s="47">
        <f t="shared" ref="AU362:AU425" si="59">(-0.00000002552*AJ362^2)+(0.2067*AJ362)+(-103.7)</f>
        <v>3079.6050733520001</v>
      </c>
      <c r="AW362" s="27">
        <f t="shared" si="48"/>
        <v>21.346633841250004</v>
      </c>
      <c r="AX362" s="28">
        <f t="shared" si="49"/>
        <v>2880.607410827</v>
      </c>
      <c r="AZ362" s="33">
        <f t="shared" si="50"/>
        <v>22.683181336449998</v>
      </c>
      <c r="BA362" s="34">
        <f t="shared" si="51"/>
        <v>2942.4867395260003</v>
      </c>
      <c r="BC362" s="46">
        <f t="shared" si="52"/>
        <v>17.0903714357</v>
      </c>
      <c r="BD362" s="47">
        <f t="shared" si="53"/>
        <v>3079.6050733520001</v>
      </c>
      <c r="BF362" s="48">
        <f t="shared" si="46"/>
        <v>9.8675261887999994</v>
      </c>
      <c r="BG362" s="49">
        <f t="shared" si="47"/>
        <v>1247.9743120000001</v>
      </c>
    </row>
    <row r="363" spans="1:59">
      <c r="A363">
        <v>54</v>
      </c>
      <c r="B363" t="s">
        <v>474</v>
      </c>
      <c r="C363" s="2">
        <v>44720.55363425926</v>
      </c>
      <c r="D363">
        <v>173</v>
      </c>
      <c r="E363" t="s">
        <v>76</v>
      </c>
      <c r="F363">
        <v>0</v>
      </c>
      <c r="G363">
        <v>5.9969999999999999</v>
      </c>
      <c r="H363" s="26">
        <v>2701249</v>
      </c>
      <c r="I363">
        <v>5.4720000000000004</v>
      </c>
      <c r="J363" t="s">
        <v>77</v>
      </c>
      <c r="K363" t="s">
        <v>77</v>
      </c>
      <c r="L363" t="s">
        <v>77</v>
      </c>
      <c r="M363" t="s">
        <v>77</v>
      </c>
      <c r="O363">
        <v>54</v>
      </c>
      <c r="P363" t="s">
        <v>474</v>
      </c>
      <c r="Q363" s="2">
        <v>44720.55363425926</v>
      </c>
      <c r="R363">
        <v>173</v>
      </c>
      <c r="S363" t="s">
        <v>76</v>
      </c>
      <c r="T363">
        <v>0</v>
      </c>
      <c r="U363">
        <v>5.9530000000000003</v>
      </c>
      <c r="V363" s="26">
        <v>20596</v>
      </c>
      <c r="W363">
        <v>5.1980000000000004</v>
      </c>
      <c r="X363" t="s">
        <v>77</v>
      </c>
      <c r="Y363" t="s">
        <v>77</v>
      </c>
      <c r="Z363" t="s">
        <v>77</v>
      </c>
      <c r="AA363" t="s">
        <v>77</v>
      </c>
      <c r="AC363">
        <v>54</v>
      </c>
      <c r="AD363" t="s">
        <v>474</v>
      </c>
      <c r="AE363" s="2">
        <v>44720.55363425926</v>
      </c>
      <c r="AF363">
        <v>173</v>
      </c>
      <c r="AG363" t="s">
        <v>76</v>
      </c>
      <c r="AH363">
        <v>0</v>
      </c>
      <c r="AI363">
        <v>12.105</v>
      </c>
      <c r="AJ363" s="26">
        <v>48795</v>
      </c>
      <c r="AK363">
        <v>10.192</v>
      </c>
      <c r="AL363" t="s">
        <v>77</v>
      </c>
      <c r="AM363" t="s">
        <v>77</v>
      </c>
      <c r="AN363" t="s">
        <v>77</v>
      </c>
      <c r="AO363" t="s">
        <v>77</v>
      </c>
      <c r="AQ363">
        <v>1</v>
      </c>
      <c r="AS363">
        <v>54</v>
      </c>
      <c r="AT363" s="46">
        <f t="shared" si="58"/>
        <v>5307.8506967139201</v>
      </c>
      <c r="AU363" s="47">
        <f t="shared" si="59"/>
        <v>9921.4646043219982</v>
      </c>
      <c r="AW363" s="27">
        <f t="shared" si="48"/>
        <v>4472.0738812845602</v>
      </c>
      <c r="AX363" s="28">
        <f t="shared" si="49"/>
        <v>8931.9706413907516</v>
      </c>
      <c r="AZ363" s="33">
        <f t="shared" si="50"/>
        <v>5558.4008020148804</v>
      </c>
      <c r="BA363" s="34">
        <f t="shared" si="51"/>
        <v>9287.0317200735008</v>
      </c>
      <c r="BC363" s="46">
        <f t="shared" si="52"/>
        <v>5307.8506967139201</v>
      </c>
      <c r="BD363" s="47">
        <f t="shared" si="53"/>
        <v>9921.4646043219982</v>
      </c>
      <c r="BF363" s="48">
        <f t="shared" si="46"/>
        <v>3095.1002432</v>
      </c>
      <c r="BG363" s="49">
        <f t="shared" si="47"/>
        <v>1193.6227269999997</v>
      </c>
    </row>
    <row r="364" spans="1:59">
      <c r="A364">
        <v>55</v>
      </c>
      <c r="B364" t="s">
        <v>475</v>
      </c>
      <c r="C364" s="2">
        <v>44720.574849537035</v>
      </c>
      <c r="D364">
        <v>16</v>
      </c>
      <c r="E364" t="s">
        <v>76</v>
      </c>
      <c r="F364">
        <v>0</v>
      </c>
      <c r="G364">
        <v>6.008</v>
      </c>
      <c r="H364" s="26">
        <v>28474</v>
      </c>
      <c r="I364">
        <v>5.2999999999999999E-2</v>
      </c>
      <c r="J364" t="s">
        <v>77</v>
      </c>
      <c r="K364" t="s">
        <v>77</v>
      </c>
      <c r="L364" t="s">
        <v>77</v>
      </c>
      <c r="M364" t="s">
        <v>77</v>
      </c>
      <c r="O364">
        <v>55</v>
      </c>
      <c r="P364" t="s">
        <v>475</v>
      </c>
      <c r="Q364" s="2">
        <v>44720.574849537035</v>
      </c>
      <c r="R364">
        <v>16</v>
      </c>
      <c r="S364" t="s">
        <v>76</v>
      </c>
      <c r="T364">
        <v>0</v>
      </c>
      <c r="U364" t="s">
        <v>77</v>
      </c>
      <c r="V364" t="s">
        <v>77</v>
      </c>
      <c r="W364" t="s">
        <v>77</v>
      </c>
      <c r="X364" t="s">
        <v>77</v>
      </c>
      <c r="Y364" t="s">
        <v>77</v>
      </c>
      <c r="Z364" t="s">
        <v>77</v>
      </c>
      <c r="AA364" t="s">
        <v>77</v>
      </c>
      <c r="AC364">
        <v>55</v>
      </c>
      <c r="AD364" t="s">
        <v>475</v>
      </c>
      <c r="AE364" s="2">
        <v>44720.574849537035</v>
      </c>
      <c r="AF364">
        <v>16</v>
      </c>
      <c r="AG364" t="s">
        <v>76</v>
      </c>
      <c r="AH364">
        <v>0</v>
      </c>
      <c r="AI364">
        <v>12.151</v>
      </c>
      <c r="AJ364" s="26">
        <v>4876</v>
      </c>
      <c r="AK364">
        <v>0.95899999999999996</v>
      </c>
      <c r="AL364" t="s">
        <v>77</v>
      </c>
      <c r="AM364" t="s">
        <v>77</v>
      </c>
      <c r="AN364" t="s">
        <v>77</v>
      </c>
      <c r="AO364" t="s">
        <v>77</v>
      </c>
      <c r="AQ364">
        <v>1</v>
      </c>
      <c r="AS364">
        <v>55</v>
      </c>
      <c r="AT364" s="46">
        <f t="shared" si="58"/>
        <v>64.321652690834952</v>
      </c>
      <c r="AU364" s="47">
        <f t="shared" si="59"/>
        <v>903.56245240447993</v>
      </c>
      <c r="AW364" s="27">
        <f t="shared" si="48"/>
        <v>89.245284606648809</v>
      </c>
      <c r="AX364" s="28">
        <f t="shared" si="49"/>
        <v>937.34801964848009</v>
      </c>
      <c r="AZ364" s="33">
        <f t="shared" si="50"/>
        <v>74.519868067071599</v>
      </c>
      <c r="BA364" s="34">
        <f t="shared" si="51"/>
        <v>928.0466123862401</v>
      </c>
      <c r="BC364" s="46">
        <f t="shared" si="52"/>
        <v>64.321652690834952</v>
      </c>
      <c r="BD364" s="47">
        <f t="shared" si="53"/>
        <v>903.56245240447993</v>
      </c>
      <c r="BF364" s="48">
        <f t="shared" si="46"/>
        <v>49.092201675200002</v>
      </c>
      <c r="BG364" s="49">
        <f t="shared" si="47"/>
        <v>467.91044127999999</v>
      </c>
    </row>
    <row r="365" spans="1:59">
      <c r="A365">
        <v>56</v>
      </c>
      <c r="B365" t="s">
        <v>476</v>
      </c>
      <c r="C365" s="2">
        <v>44720.596053240741</v>
      </c>
      <c r="D365">
        <v>160</v>
      </c>
      <c r="E365" t="s">
        <v>76</v>
      </c>
      <c r="F365">
        <v>0</v>
      </c>
      <c r="G365">
        <v>6.0540000000000003</v>
      </c>
      <c r="H365" s="26">
        <v>1684</v>
      </c>
      <c r="I365">
        <v>-1E-3</v>
      </c>
      <c r="J365" t="s">
        <v>77</v>
      </c>
      <c r="K365" t="s">
        <v>77</v>
      </c>
      <c r="L365" t="s">
        <v>77</v>
      </c>
      <c r="M365" t="s">
        <v>77</v>
      </c>
      <c r="O365">
        <v>56</v>
      </c>
      <c r="P365" t="s">
        <v>476</v>
      </c>
      <c r="Q365" s="2">
        <v>44720.596053240741</v>
      </c>
      <c r="R365">
        <v>160</v>
      </c>
      <c r="S365" t="s">
        <v>76</v>
      </c>
      <c r="T365">
        <v>0</v>
      </c>
      <c r="U365" t="s">
        <v>77</v>
      </c>
      <c r="V365" t="s">
        <v>77</v>
      </c>
      <c r="W365" t="s">
        <v>77</v>
      </c>
      <c r="X365" t="s">
        <v>77</v>
      </c>
      <c r="Y365" t="s">
        <v>77</v>
      </c>
      <c r="Z365" t="s">
        <v>77</v>
      </c>
      <c r="AA365" t="s">
        <v>77</v>
      </c>
      <c r="AC365">
        <v>56</v>
      </c>
      <c r="AD365" t="s">
        <v>476</v>
      </c>
      <c r="AE365" s="2">
        <v>44720.596053240741</v>
      </c>
      <c r="AF365">
        <v>160</v>
      </c>
      <c r="AG365" t="s">
        <v>76</v>
      </c>
      <c r="AH365">
        <v>0</v>
      </c>
      <c r="AI365">
        <v>12.090999999999999</v>
      </c>
      <c r="AJ365" s="26">
        <v>71185</v>
      </c>
      <c r="AK365">
        <v>14.821</v>
      </c>
      <c r="AL365" t="s">
        <v>77</v>
      </c>
      <c r="AM365" t="s">
        <v>77</v>
      </c>
      <c r="AN365" t="s">
        <v>77</v>
      </c>
      <c r="AO365" t="s">
        <v>77</v>
      </c>
      <c r="AQ365">
        <v>1</v>
      </c>
      <c r="AS365">
        <v>56</v>
      </c>
      <c r="AT365" s="46">
        <f t="shared" si="58"/>
        <v>1.3021476800000098E-2</v>
      </c>
      <c r="AU365" s="47">
        <f t="shared" si="59"/>
        <v>14480.921896177999</v>
      </c>
      <c r="AW365" s="27">
        <f t="shared" si="48"/>
        <v>0.24448194000000001</v>
      </c>
      <c r="AX365" s="28">
        <f t="shared" si="49"/>
        <v>12914.45431379675</v>
      </c>
      <c r="AZ365" s="33">
        <f t="shared" si="50"/>
        <v>-0.4414058552000002</v>
      </c>
      <c r="BA365" s="34">
        <f t="shared" si="51"/>
        <v>13524.3196333015</v>
      </c>
      <c r="BC365" s="46">
        <f t="shared" si="52"/>
        <v>1.3021476800000098E-2</v>
      </c>
      <c r="BD365" s="47">
        <f t="shared" si="53"/>
        <v>14480.921896177999</v>
      </c>
      <c r="BF365" s="48">
        <f t="shared" si="46"/>
        <v>-1.6239901887999997</v>
      </c>
      <c r="BG365" s="49">
        <f t="shared" si="47"/>
        <v>-990.02023700000029</v>
      </c>
    </row>
    <row r="366" spans="1:59">
      <c r="A366">
        <v>57</v>
      </c>
      <c r="B366" t="s">
        <v>477</v>
      </c>
      <c r="C366" s="2">
        <v>44720.617268518516</v>
      </c>
      <c r="D366">
        <v>87</v>
      </c>
      <c r="E366" t="s">
        <v>76</v>
      </c>
      <c r="F366">
        <v>0</v>
      </c>
      <c r="G366">
        <v>6.0129999999999999</v>
      </c>
      <c r="H366" s="26">
        <v>13575</v>
      </c>
      <c r="I366">
        <v>2.3E-2</v>
      </c>
      <c r="J366" t="s">
        <v>77</v>
      </c>
      <c r="K366" t="s">
        <v>77</v>
      </c>
      <c r="L366" t="s">
        <v>77</v>
      </c>
      <c r="M366" t="s">
        <v>77</v>
      </c>
      <c r="O366">
        <v>57</v>
      </c>
      <c r="P366" t="s">
        <v>477</v>
      </c>
      <c r="Q366" s="2">
        <v>44720.617268518516</v>
      </c>
      <c r="R366">
        <v>87</v>
      </c>
      <c r="S366" t="s">
        <v>76</v>
      </c>
      <c r="T366">
        <v>0</v>
      </c>
      <c r="U366" t="s">
        <v>77</v>
      </c>
      <c r="V366" t="s">
        <v>77</v>
      </c>
      <c r="W366" t="s">
        <v>77</v>
      </c>
      <c r="X366" t="s">
        <v>77</v>
      </c>
      <c r="Y366" t="s">
        <v>77</v>
      </c>
      <c r="Z366" t="s">
        <v>77</v>
      </c>
      <c r="AA366" t="s">
        <v>77</v>
      </c>
      <c r="AC366">
        <v>57</v>
      </c>
      <c r="AD366" t="s">
        <v>477</v>
      </c>
      <c r="AE366" s="2">
        <v>44720.617268518516</v>
      </c>
      <c r="AF366">
        <v>87</v>
      </c>
      <c r="AG366" t="s">
        <v>76</v>
      </c>
      <c r="AH366">
        <v>0</v>
      </c>
      <c r="AI366">
        <v>12.11</v>
      </c>
      <c r="AJ366" s="26">
        <v>44404</v>
      </c>
      <c r="AK366">
        <v>9.2780000000000005</v>
      </c>
      <c r="AL366" t="s">
        <v>77</v>
      </c>
      <c r="AM366" t="s">
        <v>77</v>
      </c>
      <c r="AN366" t="s">
        <v>77</v>
      </c>
      <c r="AO366" t="s">
        <v>77</v>
      </c>
      <c r="AQ366">
        <v>1</v>
      </c>
      <c r="AS366">
        <v>57</v>
      </c>
      <c r="AT366" s="46">
        <f t="shared" si="58"/>
        <v>29.389258038462501</v>
      </c>
      <c r="AU366" s="47">
        <f t="shared" si="59"/>
        <v>9024.2886276876798</v>
      </c>
      <c r="AW366" s="27">
        <f t="shared" si="48"/>
        <v>36.265338281249996</v>
      </c>
      <c r="AX366" s="28">
        <f t="shared" si="49"/>
        <v>8143.5670358916796</v>
      </c>
      <c r="AZ366" s="33">
        <f t="shared" si="50"/>
        <v>35.336745472437499</v>
      </c>
      <c r="BA366" s="34">
        <f t="shared" si="51"/>
        <v>8454.1267105878396</v>
      </c>
      <c r="BC366" s="46">
        <f t="shared" si="52"/>
        <v>29.389258038462501</v>
      </c>
      <c r="BD366" s="47">
        <f t="shared" si="53"/>
        <v>9024.2886276876798</v>
      </c>
      <c r="BF366" s="48">
        <f t="shared" si="46"/>
        <v>18.193987999999997</v>
      </c>
      <c r="BG366" s="49">
        <f t="shared" si="47"/>
        <v>1419.60238048</v>
      </c>
    </row>
    <row r="367" spans="1:59">
      <c r="A367">
        <v>58</v>
      </c>
      <c r="B367" t="s">
        <v>478</v>
      </c>
      <c r="C367" s="2">
        <v>44720.638495370367</v>
      </c>
      <c r="D367">
        <v>169</v>
      </c>
      <c r="E367" t="s">
        <v>76</v>
      </c>
      <c r="F367">
        <v>0</v>
      </c>
      <c r="G367">
        <v>6.0019999999999998</v>
      </c>
      <c r="H367" s="26">
        <v>34932</v>
      </c>
      <c r="I367">
        <v>6.6000000000000003E-2</v>
      </c>
      <c r="J367" t="s">
        <v>77</v>
      </c>
      <c r="K367" t="s">
        <v>77</v>
      </c>
      <c r="L367" t="s">
        <v>77</v>
      </c>
      <c r="M367" t="s">
        <v>77</v>
      </c>
      <c r="O367">
        <v>58</v>
      </c>
      <c r="P367" t="s">
        <v>478</v>
      </c>
      <c r="Q367" s="2">
        <v>44720.638495370367</v>
      </c>
      <c r="R367">
        <v>169</v>
      </c>
      <c r="S367" t="s">
        <v>76</v>
      </c>
      <c r="T367">
        <v>0</v>
      </c>
      <c r="U367" t="s">
        <v>77</v>
      </c>
      <c r="V367" t="s">
        <v>77</v>
      </c>
      <c r="W367" t="s">
        <v>77</v>
      </c>
      <c r="X367" t="s">
        <v>77</v>
      </c>
      <c r="Y367" t="s">
        <v>77</v>
      </c>
      <c r="Z367" t="s">
        <v>77</v>
      </c>
      <c r="AA367" t="s">
        <v>77</v>
      </c>
      <c r="AC367">
        <v>58</v>
      </c>
      <c r="AD367" t="s">
        <v>478</v>
      </c>
      <c r="AE367" s="2">
        <v>44720.638495370367</v>
      </c>
      <c r="AF367">
        <v>169</v>
      </c>
      <c r="AG367" t="s">
        <v>76</v>
      </c>
      <c r="AH367">
        <v>0</v>
      </c>
      <c r="AI367" t="s">
        <v>77</v>
      </c>
      <c r="AJ367" t="s">
        <v>77</v>
      </c>
      <c r="AK367" t="s">
        <v>77</v>
      </c>
      <c r="AL367" t="s">
        <v>77</v>
      </c>
      <c r="AM367" t="s">
        <v>77</v>
      </c>
      <c r="AN367" t="s">
        <v>77</v>
      </c>
      <c r="AO367" t="s">
        <v>77</v>
      </c>
      <c r="AQ367">
        <v>1</v>
      </c>
      <c r="AS367">
        <v>58</v>
      </c>
      <c r="AT367" s="46">
        <f t="shared" si="58"/>
        <v>79.452057497983049</v>
      </c>
      <c r="AU367" s="47" t="e">
        <f t="shared" si="59"/>
        <v>#VALUE!</v>
      </c>
      <c r="AW367" s="27">
        <f t="shared" si="48"/>
        <v>109.1956483378912</v>
      </c>
      <c r="AX367" s="28" t="e">
        <f t="shared" si="49"/>
        <v>#VALUE!</v>
      </c>
      <c r="AZ367" s="33">
        <f t="shared" si="50"/>
        <v>91.487192424958408</v>
      </c>
      <c r="BA367" s="34" t="e">
        <f t="shared" si="51"/>
        <v>#VALUE!</v>
      </c>
      <c r="BC367" s="46">
        <f t="shared" si="52"/>
        <v>79.452057497983049</v>
      </c>
      <c r="BD367" s="47" t="e">
        <f t="shared" si="53"/>
        <v>#VALUE!</v>
      </c>
      <c r="BF367" s="48">
        <f t="shared" si="46"/>
        <v>64.581528684800006</v>
      </c>
      <c r="BG367" s="49" t="e">
        <f t="shared" si="47"/>
        <v>#VALUE!</v>
      </c>
    </row>
    <row r="368" spans="1:59">
      <c r="A368">
        <v>59</v>
      </c>
      <c r="B368" t="s">
        <v>479</v>
      </c>
      <c r="C368" s="2">
        <v>44720.659710648149</v>
      </c>
      <c r="D368">
        <v>120</v>
      </c>
      <c r="E368" t="s">
        <v>76</v>
      </c>
      <c r="F368">
        <v>0</v>
      </c>
      <c r="G368">
        <v>6.0119999999999996</v>
      </c>
      <c r="H368" s="26">
        <v>16626</v>
      </c>
      <c r="I368">
        <v>2.9000000000000001E-2</v>
      </c>
      <c r="J368" t="s">
        <v>77</v>
      </c>
      <c r="K368" t="s">
        <v>77</v>
      </c>
      <c r="L368" t="s">
        <v>77</v>
      </c>
      <c r="M368" t="s">
        <v>77</v>
      </c>
      <c r="O368">
        <v>59</v>
      </c>
      <c r="P368" t="s">
        <v>479</v>
      </c>
      <c r="Q368" s="2">
        <v>44720.659710648149</v>
      </c>
      <c r="R368">
        <v>120</v>
      </c>
      <c r="S368" t="s">
        <v>76</v>
      </c>
      <c r="T368">
        <v>0</v>
      </c>
      <c r="U368" t="s">
        <v>77</v>
      </c>
      <c r="V368" t="s">
        <v>77</v>
      </c>
      <c r="W368" t="s">
        <v>77</v>
      </c>
      <c r="X368" t="s">
        <v>77</v>
      </c>
      <c r="Y368" t="s">
        <v>77</v>
      </c>
      <c r="Z368" t="s">
        <v>77</v>
      </c>
      <c r="AA368" t="s">
        <v>77</v>
      </c>
      <c r="AC368">
        <v>59</v>
      </c>
      <c r="AD368" t="s">
        <v>479</v>
      </c>
      <c r="AE368" s="2">
        <v>44720.659710648149</v>
      </c>
      <c r="AF368">
        <v>120</v>
      </c>
      <c r="AG368" t="s">
        <v>76</v>
      </c>
      <c r="AH368">
        <v>0</v>
      </c>
      <c r="AI368" t="s">
        <v>77</v>
      </c>
      <c r="AJ368" t="s">
        <v>77</v>
      </c>
      <c r="AK368" t="s">
        <v>77</v>
      </c>
      <c r="AL368" t="s">
        <v>77</v>
      </c>
      <c r="AM368" t="s">
        <v>77</v>
      </c>
      <c r="AN368" t="s">
        <v>77</v>
      </c>
      <c r="AO368" t="s">
        <v>77</v>
      </c>
      <c r="AQ368">
        <v>1</v>
      </c>
      <c r="AS368">
        <v>59</v>
      </c>
      <c r="AT368" s="46">
        <f t="shared" si="58"/>
        <v>36.545584821026956</v>
      </c>
      <c r="AU368" s="47" t="e">
        <f t="shared" si="59"/>
        <v>#VALUE!</v>
      </c>
      <c r="AW368" s="27">
        <f t="shared" si="48"/>
        <v>52.4668488324088</v>
      </c>
      <c r="AX368" s="28" t="e">
        <f t="shared" si="49"/>
        <v>#VALUE!</v>
      </c>
      <c r="AZ368" s="33">
        <f t="shared" si="50"/>
        <v>43.364990353391605</v>
      </c>
      <c r="BA368" s="34" t="e">
        <f t="shared" si="51"/>
        <v>#VALUE!</v>
      </c>
      <c r="BC368" s="46">
        <f t="shared" si="52"/>
        <v>36.545584821026956</v>
      </c>
      <c r="BD368" s="47" t="e">
        <f t="shared" si="53"/>
        <v>#VALUE!</v>
      </c>
      <c r="BF368" s="48">
        <f t="shared" si="46"/>
        <v>23.971835115199998</v>
      </c>
      <c r="BG368" s="49" t="e">
        <f t="shared" si="47"/>
        <v>#VALUE!</v>
      </c>
    </row>
    <row r="369" spans="1:59">
      <c r="A369">
        <v>60</v>
      </c>
      <c r="B369" t="s">
        <v>480</v>
      </c>
      <c r="C369" s="2">
        <v>44720.680937500001</v>
      </c>
      <c r="D369">
        <v>142</v>
      </c>
      <c r="E369" t="s">
        <v>76</v>
      </c>
      <c r="F369">
        <v>0</v>
      </c>
      <c r="G369">
        <v>6.008</v>
      </c>
      <c r="H369" s="26">
        <v>52017</v>
      </c>
      <c r="I369">
        <v>0.1</v>
      </c>
      <c r="J369" t="s">
        <v>77</v>
      </c>
      <c r="K369" t="s">
        <v>77</v>
      </c>
      <c r="L369" t="s">
        <v>77</v>
      </c>
      <c r="M369" t="s">
        <v>77</v>
      </c>
      <c r="O369">
        <v>60</v>
      </c>
      <c r="P369" t="s">
        <v>480</v>
      </c>
      <c r="Q369" s="2">
        <v>44720.680937500001</v>
      </c>
      <c r="R369">
        <v>142</v>
      </c>
      <c r="S369" t="s">
        <v>76</v>
      </c>
      <c r="T369">
        <v>0</v>
      </c>
      <c r="U369">
        <v>5.9610000000000003</v>
      </c>
      <c r="V369">
        <v>481</v>
      </c>
      <c r="W369">
        <v>0.26800000000000002</v>
      </c>
      <c r="X369" t="s">
        <v>77</v>
      </c>
      <c r="Y369" t="s">
        <v>77</v>
      </c>
      <c r="Z369" t="s">
        <v>77</v>
      </c>
      <c r="AA369" t="s">
        <v>77</v>
      </c>
      <c r="AC369">
        <v>60</v>
      </c>
      <c r="AD369" t="s">
        <v>480</v>
      </c>
      <c r="AE369" s="2">
        <v>44720.680937500001</v>
      </c>
      <c r="AF369">
        <v>142</v>
      </c>
      <c r="AG369" t="s">
        <v>76</v>
      </c>
      <c r="AH369">
        <v>0</v>
      </c>
      <c r="AI369" t="s">
        <v>77</v>
      </c>
      <c r="AJ369" t="s">
        <v>77</v>
      </c>
      <c r="AK369" t="s">
        <v>77</v>
      </c>
      <c r="AL369" t="s">
        <v>77</v>
      </c>
      <c r="AM369" t="s">
        <v>77</v>
      </c>
      <c r="AN369" t="s">
        <v>77</v>
      </c>
      <c r="AO369" t="s">
        <v>77</v>
      </c>
      <c r="AQ369">
        <v>1</v>
      </c>
      <c r="AS369">
        <v>60</v>
      </c>
      <c r="AT369" s="46">
        <f t="shared" si="58"/>
        <v>119.44799342200393</v>
      </c>
      <c r="AU369" s="47" t="e">
        <f t="shared" si="59"/>
        <v>#VALUE!</v>
      </c>
      <c r="AW369" s="27">
        <f t="shared" si="48"/>
        <v>161.64714892251823</v>
      </c>
      <c r="AX369" s="28" t="e">
        <f t="shared" si="49"/>
        <v>#VALUE!</v>
      </c>
      <c r="AZ369" s="33">
        <f t="shared" si="50"/>
        <v>136.32656761385991</v>
      </c>
      <c r="BA369" s="34" t="e">
        <f t="shared" si="51"/>
        <v>#VALUE!</v>
      </c>
      <c r="BC369" s="46">
        <f t="shared" si="52"/>
        <v>119.44799342200393</v>
      </c>
      <c r="BD369" s="47" t="e">
        <f t="shared" si="53"/>
        <v>#VALUE!</v>
      </c>
      <c r="BF369" s="48">
        <f t="shared" si="46"/>
        <v>111.67333789280001</v>
      </c>
      <c r="BG369" s="49" t="e">
        <f t="shared" si="47"/>
        <v>#VALUE!</v>
      </c>
    </row>
    <row r="370" spans="1:59">
      <c r="A370">
        <v>61</v>
      </c>
      <c r="B370" t="s">
        <v>481</v>
      </c>
      <c r="C370" s="2">
        <v>44720.702152777776</v>
      </c>
      <c r="D370">
        <v>34</v>
      </c>
      <c r="E370" t="s">
        <v>76</v>
      </c>
      <c r="F370">
        <v>0</v>
      </c>
      <c r="G370">
        <v>5.9989999999999997</v>
      </c>
      <c r="H370" s="26">
        <v>88418</v>
      </c>
      <c r="I370">
        <v>0.17399999999999999</v>
      </c>
      <c r="J370" t="s">
        <v>77</v>
      </c>
      <c r="K370" t="s">
        <v>77</v>
      </c>
      <c r="L370" t="s">
        <v>77</v>
      </c>
      <c r="M370" t="s">
        <v>77</v>
      </c>
      <c r="O370">
        <v>61</v>
      </c>
      <c r="P370" t="s">
        <v>481</v>
      </c>
      <c r="Q370" s="2">
        <v>44720.702152777776</v>
      </c>
      <c r="R370">
        <v>34</v>
      </c>
      <c r="S370" t="s">
        <v>76</v>
      </c>
      <c r="T370">
        <v>0</v>
      </c>
      <c r="U370">
        <v>5.96</v>
      </c>
      <c r="V370">
        <v>984</v>
      </c>
      <c r="W370">
        <v>0.39100000000000001</v>
      </c>
      <c r="X370" t="s">
        <v>77</v>
      </c>
      <c r="Y370" t="s">
        <v>77</v>
      </c>
      <c r="Z370" t="s">
        <v>77</v>
      </c>
      <c r="AA370" t="s">
        <v>77</v>
      </c>
      <c r="AC370">
        <v>61</v>
      </c>
      <c r="AD370" t="s">
        <v>481</v>
      </c>
      <c r="AE370" s="2">
        <v>44720.702152777776</v>
      </c>
      <c r="AF370">
        <v>34</v>
      </c>
      <c r="AG370" t="s">
        <v>76</v>
      </c>
      <c r="AH370">
        <v>0</v>
      </c>
      <c r="AI370">
        <v>12.144</v>
      </c>
      <c r="AJ370" s="26">
        <v>2870</v>
      </c>
      <c r="AK370">
        <v>0.53300000000000003</v>
      </c>
      <c r="AL370" t="s">
        <v>77</v>
      </c>
      <c r="AM370" t="s">
        <v>77</v>
      </c>
      <c r="AN370" t="s">
        <v>77</v>
      </c>
      <c r="AO370" t="s">
        <v>77</v>
      </c>
      <c r="AQ370">
        <v>1</v>
      </c>
      <c r="AS370">
        <v>61</v>
      </c>
      <c r="AT370" s="46">
        <f t="shared" si="58"/>
        <v>204.50582300100902</v>
      </c>
      <c r="AU370" s="47">
        <f t="shared" si="59"/>
        <v>489.31879431200008</v>
      </c>
      <c r="AW370" s="27">
        <f t="shared" si="48"/>
        <v>271.81029638867119</v>
      </c>
      <c r="AX370" s="28">
        <f t="shared" si="49"/>
        <v>566.41096978700011</v>
      </c>
      <c r="AZ370" s="33">
        <f t="shared" si="50"/>
        <v>231.62516490466842</v>
      </c>
      <c r="BA370" s="34">
        <f t="shared" si="51"/>
        <v>544.75206800600006</v>
      </c>
      <c r="BC370" s="46">
        <f t="shared" si="52"/>
        <v>204.50582300100902</v>
      </c>
      <c r="BD370" s="47">
        <f t="shared" si="53"/>
        <v>489.31879431200008</v>
      </c>
      <c r="BF370" s="48">
        <f t="shared" si="46"/>
        <v>241.59986400479997</v>
      </c>
      <c r="BG370" s="49">
        <f t="shared" si="47"/>
        <v>276.30759200000006</v>
      </c>
    </row>
    <row r="371" spans="1:59">
      <c r="A371">
        <v>62</v>
      </c>
      <c r="B371" t="s">
        <v>482</v>
      </c>
      <c r="C371" s="2">
        <v>44720.723344907405</v>
      </c>
      <c r="D371">
        <v>158</v>
      </c>
      <c r="E371" t="s">
        <v>76</v>
      </c>
      <c r="F371">
        <v>0</v>
      </c>
      <c r="G371">
        <v>6.0350000000000001</v>
      </c>
      <c r="H371" s="26">
        <v>2045</v>
      </c>
      <c r="I371">
        <v>-1E-3</v>
      </c>
      <c r="J371" t="s">
        <v>77</v>
      </c>
      <c r="K371" t="s">
        <v>77</v>
      </c>
      <c r="L371" t="s">
        <v>77</v>
      </c>
      <c r="M371" t="s">
        <v>77</v>
      </c>
      <c r="O371">
        <v>62</v>
      </c>
      <c r="P371" t="s">
        <v>482</v>
      </c>
      <c r="Q371" s="2">
        <v>44720.723344907405</v>
      </c>
      <c r="R371">
        <v>158</v>
      </c>
      <c r="S371" t="s">
        <v>76</v>
      </c>
      <c r="T371">
        <v>0</v>
      </c>
      <c r="U371" t="s">
        <v>77</v>
      </c>
      <c r="V371" t="s">
        <v>77</v>
      </c>
      <c r="W371" t="s">
        <v>77</v>
      </c>
      <c r="X371" t="s">
        <v>77</v>
      </c>
      <c r="Y371" t="s">
        <v>77</v>
      </c>
      <c r="Z371" t="s">
        <v>77</v>
      </c>
      <c r="AA371" t="s">
        <v>77</v>
      </c>
      <c r="AC371">
        <v>62</v>
      </c>
      <c r="AD371" t="s">
        <v>482</v>
      </c>
      <c r="AE371" s="2">
        <v>44720.723344907405</v>
      </c>
      <c r="AF371">
        <v>158</v>
      </c>
      <c r="AG371" t="s">
        <v>76</v>
      </c>
      <c r="AH371">
        <v>0</v>
      </c>
      <c r="AI371">
        <v>12.08</v>
      </c>
      <c r="AJ371" s="26">
        <v>77606</v>
      </c>
      <c r="AK371">
        <v>16.14</v>
      </c>
      <c r="AL371" t="s">
        <v>77</v>
      </c>
      <c r="AM371" t="s">
        <v>77</v>
      </c>
      <c r="AN371" t="s">
        <v>77</v>
      </c>
      <c r="AO371" t="s">
        <v>77</v>
      </c>
      <c r="AQ371">
        <v>1</v>
      </c>
      <c r="AS371">
        <v>62</v>
      </c>
      <c r="AT371" s="46">
        <f t="shared" si="58"/>
        <v>0.51001873250000007</v>
      </c>
      <c r="AU371" s="47">
        <f t="shared" si="59"/>
        <v>15783.76111965728</v>
      </c>
      <c r="AW371" s="27">
        <f t="shared" si="48"/>
        <v>1.249593031249999</v>
      </c>
      <c r="AX371" s="28">
        <f t="shared" si="49"/>
        <v>14044.938071116281</v>
      </c>
      <c r="AZ371" s="33">
        <f t="shared" si="50"/>
        <v>0.86068665124999999</v>
      </c>
      <c r="BA371" s="34">
        <f t="shared" si="51"/>
        <v>14736.48024050264</v>
      </c>
      <c r="BC371" s="46">
        <f t="shared" si="52"/>
        <v>0.51001873250000007</v>
      </c>
      <c r="BD371" s="47">
        <f t="shared" si="53"/>
        <v>15783.76111965728</v>
      </c>
      <c r="BF371" s="48">
        <f t="shared" si="46"/>
        <v>-1.0856017200000001</v>
      </c>
      <c r="BG371" s="49">
        <f t="shared" si="47"/>
        <v>-1934.43709792</v>
      </c>
    </row>
    <row r="372" spans="1:59">
      <c r="A372">
        <v>63</v>
      </c>
      <c r="B372" t="s">
        <v>483</v>
      </c>
      <c r="C372" s="2">
        <v>44720.74459490741</v>
      </c>
      <c r="D372">
        <v>80</v>
      </c>
      <c r="E372" t="s">
        <v>76</v>
      </c>
      <c r="F372">
        <v>0</v>
      </c>
      <c r="G372">
        <v>6.0350000000000001</v>
      </c>
      <c r="H372" s="26">
        <v>2644</v>
      </c>
      <c r="I372">
        <v>1E-3</v>
      </c>
      <c r="J372" t="s">
        <v>77</v>
      </c>
      <c r="K372" t="s">
        <v>77</v>
      </c>
      <c r="L372" t="s">
        <v>77</v>
      </c>
      <c r="M372" t="s">
        <v>77</v>
      </c>
      <c r="O372">
        <v>63</v>
      </c>
      <c r="P372" t="s">
        <v>483</v>
      </c>
      <c r="Q372" s="2">
        <v>44720.74459490741</v>
      </c>
      <c r="R372">
        <v>80</v>
      </c>
      <c r="S372" t="s">
        <v>76</v>
      </c>
      <c r="T372">
        <v>0</v>
      </c>
      <c r="U372" t="s">
        <v>77</v>
      </c>
      <c r="V372" t="s">
        <v>77</v>
      </c>
      <c r="W372" t="s">
        <v>77</v>
      </c>
      <c r="X372" t="s">
        <v>77</v>
      </c>
      <c r="Y372" t="s">
        <v>77</v>
      </c>
      <c r="Z372" t="s">
        <v>77</v>
      </c>
      <c r="AA372" t="s">
        <v>77</v>
      </c>
      <c r="AC372">
        <v>63</v>
      </c>
      <c r="AD372" t="s">
        <v>483</v>
      </c>
      <c r="AE372" s="2">
        <v>44720.74459490741</v>
      </c>
      <c r="AF372">
        <v>80</v>
      </c>
      <c r="AG372" t="s">
        <v>76</v>
      </c>
      <c r="AH372">
        <v>0</v>
      </c>
      <c r="AI372">
        <v>12.163</v>
      </c>
      <c r="AJ372" s="26">
        <v>6176</v>
      </c>
      <c r="AK372">
        <v>1.236</v>
      </c>
      <c r="AL372" t="s">
        <v>77</v>
      </c>
      <c r="AM372" t="s">
        <v>77</v>
      </c>
      <c r="AN372" t="s">
        <v>77</v>
      </c>
      <c r="AO372" t="s">
        <v>77</v>
      </c>
      <c r="AQ372">
        <v>1</v>
      </c>
      <c r="AS372">
        <v>63</v>
      </c>
      <c r="AT372" s="46">
        <f t="shared" si="58"/>
        <v>1.4182295408000003</v>
      </c>
      <c r="AU372" s="47">
        <f t="shared" si="59"/>
        <v>1171.90579125248</v>
      </c>
      <c r="AW372" s="27">
        <f t="shared" si="48"/>
        <v>2.9295731399999996</v>
      </c>
      <c r="AX372" s="28">
        <f t="shared" si="49"/>
        <v>1177.4661653964799</v>
      </c>
      <c r="AZ372" s="33">
        <f t="shared" si="50"/>
        <v>2.9878988488000005</v>
      </c>
      <c r="BA372" s="34">
        <f t="shared" si="51"/>
        <v>1176.3729952102401</v>
      </c>
      <c r="BC372" s="46">
        <f t="shared" si="52"/>
        <v>1.4182295408000003</v>
      </c>
      <c r="BD372" s="47">
        <f t="shared" si="53"/>
        <v>1171.90579125248</v>
      </c>
      <c r="BF372" s="48">
        <f t="shared" si="46"/>
        <v>-0.18352401279999997</v>
      </c>
      <c r="BG372" s="49">
        <f t="shared" si="47"/>
        <v>584.68756928000005</v>
      </c>
    </row>
    <row r="373" spans="1:59">
      <c r="A373">
        <v>64</v>
      </c>
      <c r="B373" t="s">
        <v>484</v>
      </c>
      <c r="C373" s="2">
        <v>44720.765810185185</v>
      </c>
      <c r="D373">
        <v>22</v>
      </c>
      <c r="E373" t="s">
        <v>76</v>
      </c>
      <c r="F373">
        <v>0</v>
      </c>
      <c r="G373">
        <v>6.0119999999999996</v>
      </c>
      <c r="H373" s="26">
        <v>12661</v>
      </c>
      <c r="I373">
        <v>2.1000000000000001E-2</v>
      </c>
      <c r="J373" t="s">
        <v>77</v>
      </c>
      <c r="K373" t="s">
        <v>77</v>
      </c>
      <c r="L373" t="s">
        <v>77</v>
      </c>
      <c r="M373" t="s">
        <v>77</v>
      </c>
      <c r="O373">
        <v>64</v>
      </c>
      <c r="P373" t="s">
        <v>484</v>
      </c>
      <c r="Q373" s="2">
        <v>44720.765810185185</v>
      </c>
      <c r="R373">
        <v>22</v>
      </c>
      <c r="S373" t="s">
        <v>76</v>
      </c>
      <c r="T373">
        <v>0</v>
      </c>
      <c r="U373" t="s">
        <v>77</v>
      </c>
      <c r="V373" t="s">
        <v>77</v>
      </c>
      <c r="W373" t="s">
        <v>77</v>
      </c>
      <c r="X373" t="s">
        <v>77</v>
      </c>
      <c r="Y373" t="s">
        <v>77</v>
      </c>
      <c r="Z373" t="s">
        <v>77</v>
      </c>
      <c r="AA373" t="s">
        <v>77</v>
      </c>
      <c r="AC373">
        <v>64</v>
      </c>
      <c r="AD373" t="s">
        <v>484</v>
      </c>
      <c r="AE373" s="2">
        <v>44720.765810185185</v>
      </c>
      <c r="AF373">
        <v>22</v>
      </c>
      <c r="AG373" t="s">
        <v>76</v>
      </c>
      <c r="AH373">
        <v>0</v>
      </c>
      <c r="AI373" t="s">
        <v>77</v>
      </c>
      <c r="AJ373" t="s">
        <v>77</v>
      </c>
      <c r="AK373" t="s">
        <v>77</v>
      </c>
      <c r="AL373" t="s">
        <v>77</v>
      </c>
      <c r="AM373" t="s">
        <v>77</v>
      </c>
      <c r="AN373" t="s">
        <v>77</v>
      </c>
      <c r="AO373" t="s">
        <v>77</v>
      </c>
      <c r="AQ373">
        <v>1</v>
      </c>
      <c r="AS373">
        <v>64</v>
      </c>
      <c r="AT373" s="46">
        <f t="shared" si="58"/>
        <v>27.245117363822658</v>
      </c>
      <c r="AU373" s="47" t="e">
        <f t="shared" si="59"/>
        <v>#VALUE!</v>
      </c>
      <c r="AW373" s="27">
        <f t="shared" si="48"/>
        <v>33.283399571249994</v>
      </c>
      <c r="AX373" s="28" t="e">
        <f t="shared" si="49"/>
        <v>#VALUE!</v>
      </c>
      <c r="AZ373" s="33">
        <f t="shared" si="50"/>
        <v>32.931254618651103</v>
      </c>
      <c r="BA373" s="34" t="e">
        <f t="shared" si="51"/>
        <v>#VALUE!</v>
      </c>
      <c r="BC373" s="46">
        <f t="shared" si="52"/>
        <v>27.245117363822658</v>
      </c>
      <c r="BD373" s="47" t="e">
        <f t="shared" si="53"/>
        <v>#VALUE!</v>
      </c>
      <c r="BF373" s="48">
        <f t="shared" si="46"/>
        <v>16.518180699199998</v>
      </c>
      <c r="BG373" s="49" t="e">
        <f t="shared" si="47"/>
        <v>#VALUE!</v>
      </c>
    </row>
    <row r="374" spans="1:59">
      <c r="A374">
        <v>65</v>
      </c>
      <c r="B374" t="s">
        <v>485</v>
      </c>
      <c r="C374" s="2">
        <v>44720.78701388889</v>
      </c>
      <c r="D374">
        <v>118</v>
      </c>
      <c r="E374" t="s">
        <v>76</v>
      </c>
      <c r="F374">
        <v>0</v>
      </c>
      <c r="G374">
        <v>6.0419999999999998</v>
      </c>
      <c r="H374" s="26">
        <v>1606</v>
      </c>
      <c r="I374">
        <v>-2E-3</v>
      </c>
      <c r="J374" t="s">
        <v>77</v>
      </c>
      <c r="K374" t="s">
        <v>77</v>
      </c>
      <c r="L374" t="s">
        <v>77</v>
      </c>
      <c r="M374" t="s">
        <v>77</v>
      </c>
      <c r="O374">
        <v>65</v>
      </c>
      <c r="P374" t="s">
        <v>485</v>
      </c>
      <c r="Q374" s="2">
        <v>44720.78701388889</v>
      </c>
      <c r="R374">
        <v>118</v>
      </c>
      <c r="S374" t="s">
        <v>76</v>
      </c>
      <c r="T374">
        <v>0</v>
      </c>
      <c r="U374" t="s">
        <v>77</v>
      </c>
      <c r="V374" t="s">
        <v>77</v>
      </c>
      <c r="W374" t="s">
        <v>77</v>
      </c>
      <c r="X374" t="s">
        <v>77</v>
      </c>
      <c r="Y374" t="s">
        <v>77</v>
      </c>
      <c r="Z374" t="s">
        <v>77</v>
      </c>
      <c r="AA374" t="s">
        <v>77</v>
      </c>
      <c r="AC374">
        <v>65</v>
      </c>
      <c r="AD374" t="s">
        <v>485</v>
      </c>
      <c r="AE374" s="2">
        <v>44720.78701388889</v>
      </c>
      <c r="AF374">
        <v>118</v>
      </c>
      <c r="AG374" t="s">
        <v>76</v>
      </c>
      <c r="AH374">
        <v>0</v>
      </c>
      <c r="AI374">
        <v>12.074</v>
      </c>
      <c r="AJ374" s="26">
        <v>73929</v>
      </c>
      <c r="AK374">
        <v>15.385</v>
      </c>
      <c r="AL374" t="s">
        <v>77</v>
      </c>
      <c r="AM374" t="s">
        <v>77</v>
      </c>
      <c r="AN374" t="s">
        <v>77</v>
      </c>
      <c r="AO374" t="s">
        <v>77</v>
      </c>
      <c r="AQ374">
        <v>1</v>
      </c>
      <c r="AS374">
        <v>65</v>
      </c>
      <c r="AT374" s="46">
        <f t="shared" si="58"/>
        <v>-8.9387609199999885E-2</v>
      </c>
      <c r="AU374" s="47">
        <f t="shared" si="59"/>
        <v>15037.944815513678</v>
      </c>
      <c r="AW374" s="27">
        <f t="shared" si="48"/>
        <v>2.8038764999998911E-2</v>
      </c>
      <c r="AX374" s="28">
        <f t="shared" si="49"/>
        <v>13398.197350736431</v>
      </c>
      <c r="AZ374" s="33">
        <f t="shared" si="50"/>
        <v>-0.72472872619999951</v>
      </c>
      <c r="BA374" s="34">
        <f t="shared" si="51"/>
        <v>14042.497818113339</v>
      </c>
      <c r="BC374" s="46">
        <f t="shared" si="52"/>
        <v>-8.9387609199999885E-2</v>
      </c>
      <c r="BD374" s="47">
        <f t="shared" si="53"/>
        <v>15037.944815513678</v>
      </c>
      <c r="BF374" s="48">
        <f t="shared" si="46"/>
        <v>-1.7397974127999998</v>
      </c>
      <c r="BG374" s="49">
        <f t="shared" si="47"/>
        <v>-1376.2604085200007</v>
      </c>
    </row>
    <row r="375" spans="1:59">
      <c r="A375">
        <v>66</v>
      </c>
      <c r="B375" t="s">
        <v>486</v>
      </c>
      <c r="C375" s="2">
        <v>44720.808240740742</v>
      </c>
      <c r="D375">
        <v>48</v>
      </c>
      <c r="E375" t="s">
        <v>76</v>
      </c>
      <c r="F375">
        <v>0</v>
      </c>
      <c r="G375">
        <v>6.0140000000000002</v>
      </c>
      <c r="H375" s="26">
        <v>4991</v>
      </c>
      <c r="I375">
        <v>5.0000000000000001E-3</v>
      </c>
      <c r="J375" t="s">
        <v>77</v>
      </c>
      <c r="K375" t="s">
        <v>77</v>
      </c>
      <c r="L375" t="s">
        <v>77</v>
      </c>
      <c r="M375" t="s">
        <v>77</v>
      </c>
      <c r="O375">
        <v>66</v>
      </c>
      <c r="P375" t="s">
        <v>486</v>
      </c>
      <c r="Q375" s="2">
        <v>44720.808240740742</v>
      </c>
      <c r="R375">
        <v>48</v>
      </c>
      <c r="S375" t="s">
        <v>76</v>
      </c>
      <c r="T375">
        <v>0</v>
      </c>
      <c r="U375" t="s">
        <v>77</v>
      </c>
      <c r="V375" t="s">
        <v>77</v>
      </c>
      <c r="W375" t="s">
        <v>77</v>
      </c>
      <c r="X375" t="s">
        <v>77</v>
      </c>
      <c r="Y375" t="s">
        <v>77</v>
      </c>
      <c r="Z375" t="s">
        <v>77</v>
      </c>
      <c r="AA375" t="s">
        <v>77</v>
      </c>
      <c r="AC375">
        <v>66</v>
      </c>
      <c r="AD375" t="s">
        <v>486</v>
      </c>
      <c r="AE375" s="2">
        <v>44720.808240740742</v>
      </c>
      <c r="AF375">
        <v>48</v>
      </c>
      <c r="AG375" t="s">
        <v>76</v>
      </c>
      <c r="AH375">
        <v>0</v>
      </c>
      <c r="AI375">
        <v>12.134</v>
      </c>
      <c r="AJ375" s="26">
        <v>14980</v>
      </c>
      <c r="AK375">
        <v>3.1019999999999999</v>
      </c>
      <c r="AL375" t="s">
        <v>77</v>
      </c>
      <c r="AM375" t="s">
        <v>77</v>
      </c>
      <c r="AN375" t="s">
        <v>77</v>
      </c>
      <c r="AO375" t="s">
        <v>77</v>
      </c>
      <c r="AQ375">
        <v>1</v>
      </c>
      <c r="AS375">
        <v>66</v>
      </c>
      <c r="AT375" s="46">
        <f t="shared" si="58"/>
        <v>5.9814206693000003</v>
      </c>
      <c r="AU375" s="47">
        <f t="shared" si="59"/>
        <v>2986.9393017920002</v>
      </c>
      <c r="AW375" s="27">
        <f t="shared" si="48"/>
        <v>9.6589942212499995</v>
      </c>
      <c r="AX375" s="28">
        <f t="shared" si="49"/>
        <v>2798.0363868919999</v>
      </c>
      <c r="AZ375" s="33">
        <f t="shared" si="50"/>
        <v>10.922053806050002</v>
      </c>
      <c r="BA375" s="34">
        <f t="shared" si="51"/>
        <v>2856.6692494959998</v>
      </c>
      <c r="BC375" s="46">
        <f t="shared" si="52"/>
        <v>5.9814206693000003</v>
      </c>
      <c r="BD375" s="47">
        <f t="shared" si="53"/>
        <v>2986.9393017920002</v>
      </c>
      <c r="BF375" s="48">
        <f t="shared" ref="BF375:BF438" si="60">IF(H375&lt;100000,((0.0000000152*H375^2)+(0.0014347*H375)+(-4.08313)),((0.00000295*V375^2)+(0.083061*V375)+(133)))</f>
        <v>3.4560909312000003</v>
      </c>
      <c r="BG375" s="49">
        <f t="shared" ref="BG375:BG438" si="61">(-0.00000172*AJ375^2)+(0.108838*AJ375)+(-21.89)</f>
        <v>1222.5345520000001</v>
      </c>
    </row>
    <row r="376" spans="1:59">
      <c r="A376">
        <v>67</v>
      </c>
      <c r="B376" t="s">
        <v>487</v>
      </c>
      <c r="C376" s="2">
        <v>44720.829444444447</v>
      </c>
      <c r="D376" t="s">
        <v>488</v>
      </c>
      <c r="E376" t="s">
        <v>76</v>
      </c>
      <c r="F376">
        <v>0</v>
      </c>
      <c r="G376">
        <v>6.0069999999999997</v>
      </c>
      <c r="H376" s="26">
        <v>27437</v>
      </c>
      <c r="I376">
        <v>5.0999999999999997E-2</v>
      </c>
      <c r="J376" t="s">
        <v>77</v>
      </c>
      <c r="K376" t="s">
        <v>77</v>
      </c>
      <c r="L376" t="s">
        <v>77</v>
      </c>
      <c r="M376" t="s">
        <v>77</v>
      </c>
      <c r="O376">
        <v>67</v>
      </c>
      <c r="P376" t="s">
        <v>487</v>
      </c>
      <c r="Q376" s="2">
        <v>44720.829444444447</v>
      </c>
      <c r="R376" t="s">
        <v>488</v>
      </c>
      <c r="S376" t="s">
        <v>76</v>
      </c>
      <c r="T376">
        <v>0</v>
      </c>
      <c r="U376" t="s">
        <v>77</v>
      </c>
      <c r="V376" t="s">
        <v>77</v>
      </c>
      <c r="W376" t="s">
        <v>77</v>
      </c>
      <c r="X376" t="s">
        <v>77</v>
      </c>
      <c r="Y376" t="s">
        <v>77</v>
      </c>
      <c r="Z376" t="s">
        <v>77</v>
      </c>
      <c r="AA376" t="s">
        <v>77</v>
      </c>
      <c r="AC376">
        <v>67</v>
      </c>
      <c r="AD376" t="s">
        <v>487</v>
      </c>
      <c r="AE376" s="2">
        <v>44720.829444444447</v>
      </c>
      <c r="AF376" t="s">
        <v>488</v>
      </c>
      <c r="AG376" t="s">
        <v>76</v>
      </c>
      <c r="AH376">
        <v>0</v>
      </c>
      <c r="AI376">
        <v>12.148999999999999</v>
      </c>
      <c r="AJ376" s="26">
        <v>5723</v>
      </c>
      <c r="AK376">
        <v>1.139</v>
      </c>
      <c r="AL376" t="s">
        <v>77</v>
      </c>
      <c r="AM376" t="s">
        <v>77</v>
      </c>
      <c r="AN376" t="s">
        <v>77</v>
      </c>
      <c r="AO376" t="s">
        <v>77</v>
      </c>
      <c r="AQ376">
        <v>1</v>
      </c>
      <c r="AS376">
        <v>67</v>
      </c>
      <c r="AT376" s="46">
        <f t="shared" si="58"/>
        <v>61.891446376436733</v>
      </c>
      <c r="AU376" s="47">
        <f t="shared" si="59"/>
        <v>1078.4082503559198</v>
      </c>
      <c r="AW376" s="27">
        <f t="shared" si="48"/>
        <v>86.035390643502211</v>
      </c>
      <c r="AX376" s="28">
        <f t="shared" si="49"/>
        <v>1093.81831120067</v>
      </c>
      <c r="AZ376" s="33">
        <f t="shared" si="50"/>
        <v>71.7943828136479</v>
      </c>
      <c r="BA376" s="34">
        <f t="shared" si="51"/>
        <v>1089.8470406264603</v>
      </c>
      <c r="BC376" s="46">
        <f t="shared" si="52"/>
        <v>61.891446376436733</v>
      </c>
      <c r="BD376" s="47">
        <f t="shared" si="53"/>
        <v>1078.4082503559198</v>
      </c>
      <c r="BF376" s="48">
        <f t="shared" si="60"/>
        <v>46.723126228799998</v>
      </c>
      <c r="BG376" s="49">
        <f t="shared" si="61"/>
        <v>544.65518011999995</v>
      </c>
    </row>
    <row r="377" spans="1:59">
      <c r="A377">
        <v>68</v>
      </c>
      <c r="B377" t="s">
        <v>489</v>
      </c>
      <c r="C377" s="2">
        <v>44720.850659722222</v>
      </c>
      <c r="D377">
        <v>113</v>
      </c>
      <c r="E377" t="s">
        <v>76</v>
      </c>
      <c r="F377">
        <v>0</v>
      </c>
      <c r="G377">
        <v>5.9980000000000002</v>
      </c>
      <c r="H377" s="26">
        <v>47082</v>
      </c>
      <c r="I377">
        <v>0.09</v>
      </c>
      <c r="J377" t="s">
        <v>77</v>
      </c>
      <c r="K377" t="s">
        <v>77</v>
      </c>
      <c r="L377" t="s">
        <v>77</v>
      </c>
      <c r="M377" t="s">
        <v>77</v>
      </c>
      <c r="O377">
        <v>68</v>
      </c>
      <c r="P377" t="s">
        <v>489</v>
      </c>
      <c r="Q377" s="2">
        <v>44720.850659722222</v>
      </c>
      <c r="R377">
        <v>113</v>
      </c>
      <c r="S377" t="s">
        <v>76</v>
      </c>
      <c r="T377">
        <v>0</v>
      </c>
      <c r="U377" t="s">
        <v>77</v>
      </c>
      <c r="V377" t="s">
        <v>77</v>
      </c>
      <c r="W377" t="s">
        <v>77</v>
      </c>
      <c r="X377" t="s">
        <v>77</v>
      </c>
      <c r="Y377" t="s">
        <v>77</v>
      </c>
      <c r="Z377" t="s">
        <v>77</v>
      </c>
      <c r="AA377" t="s">
        <v>77</v>
      </c>
      <c r="AC377">
        <v>68</v>
      </c>
      <c r="AD377" t="s">
        <v>489</v>
      </c>
      <c r="AE377" s="2">
        <v>44720.850659722222</v>
      </c>
      <c r="AF377">
        <v>113</v>
      </c>
      <c r="AG377" t="s">
        <v>76</v>
      </c>
      <c r="AH377">
        <v>0</v>
      </c>
      <c r="AI377" t="s">
        <v>77</v>
      </c>
      <c r="AJ377" t="s">
        <v>77</v>
      </c>
      <c r="AK377" t="s">
        <v>77</v>
      </c>
      <c r="AL377" t="s">
        <v>77</v>
      </c>
      <c r="AM377" t="s">
        <v>77</v>
      </c>
      <c r="AN377" t="s">
        <v>77</v>
      </c>
      <c r="AO377" t="s">
        <v>77</v>
      </c>
      <c r="AQ377">
        <v>1</v>
      </c>
      <c r="AS377">
        <v>68</v>
      </c>
      <c r="AT377" s="46">
        <f t="shared" si="58"/>
        <v>107.90000179612905</v>
      </c>
      <c r="AU377" s="47" t="e">
        <f t="shared" si="59"/>
        <v>#VALUE!</v>
      </c>
      <c r="AW377" s="27">
        <f t="shared" si="48"/>
        <v>146.54547944227122</v>
      </c>
      <c r="AX377" s="28" t="e">
        <f t="shared" si="49"/>
        <v>#VALUE!</v>
      </c>
      <c r="AZ377" s="33">
        <f t="shared" si="50"/>
        <v>123.38196918986841</v>
      </c>
      <c r="BA377" s="34" t="e">
        <f t="shared" si="51"/>
        <v>#VALUE!</v>
      </c>
      <c r="BC377" s="46">
        <f t="shared" si="52"/>
        <v>107.90000179612905</v>
      </c>
      <c r="BD377" s="47" t="e">
        <f t="shared" si="53"/>
        <v>#VALUE!</v>
      </c>
      <c r="BF377" s="48">
        <f t="shared" si="60"/>
        <v>97.159479204800007</v>
      </c>
      <c r="BG377" s="49" t="e">
        <f t="shared" si="61"/>
        <v>#VALUE!</v>
      </c>
    </row>
    <row r="378" spans="1:59">
      <c r="A378">
        <v>69</v>
      </c>
      <c r="B378" t="s">
        <v>490</v>
      </c>
      <c r="C378" s="2">
        <v>44720.871874999997</v>
      </c>
      <c r="D378">
        <v>72</v>
      </c>
      <c r="E378" t="s">
        <v>76</v>
      </c>
      <c r="F378">
        <v>0</v>
      </c>
      <c r="G378">
        <v>6.0090000000000003</v>
      </c>
      <c r="H378" s="26">
        <v>23874</v>
      </c>
      <c r="I378">
        <v>4.2999999999999997E-2</v>
      </c>
      <c r="J378" t="s">
        <v>77</v>
      </c>
      <c r="K378" t="s">
        <v>77</v>
      </c>
      <c r="L378" t="s">
        <v>77</v>
      </c>
      <c r="M378" t="s">
        <v>77</v>
      </c>
      <c r="O378">
        <v>69</v>
      </c>
      <c r="P378" t="s">
        <v>490</v>
      </c>
      <c r="Q378" s="2">
        <v>44720.871874999997</v>
      </c>
      <c r="R378">
        <v>72</v>
      </c>
      <c r="S378" t="s">
        <v>76</v>
      </c>
      <c r="T378">
        <v>0</v>
      </c>
      <c r="U378" t="s">
        <v>77</v>
      </c>
      <c r="V378" t="s">
        <v>77</v>
      </c>
      <c r="W378" t="s">
        <v>77</v>
      </c>
      <c r="X378" t="s">
        <v>77</v>
      </c>
      <c r="Y378" t="s">
        <v>77</v>
      </c>
      <c r="Z378" t="s">
        <v>77</v>
      </c>
      <c r="AA378" t="s">
        <v>77</v>
      </c>
      <c r="AC378">
        <v>69</v>
      </c>
      <c r="AD378" t="s">
        <v>490</v>
      </c>
      <c r="AE378" s="2">
        <v>44720.871874999997</v>
      </c>
      <c r="AF378">
        <v>72</v>
      </c>
      <c r="AG378" t="s">
        <v>76</v>
      </c>
      <c r="AH378">
        <v>0</v>
      </c>
      <c r="AI378" t="s">
        <v>77</v>
      </c>
      <c r="AJ378" t="s">
        <v>77</v>
      </c>
      <c r="AK378" t="s">
        <v>77</v>
      </c>
      <c r="AL378" t="s">
        <v>77</v>
      </c>
      <c r="AM378" t="s">
        <v>77</v>
      </c>
      <c r="AN378" t="s">
        <v>77</v>
      </c>
      <c r="AO378" t="s">
        <v>77</v>
      </c>
      <c r="AQ378">
        <v>1</v>
      </c>
      <c r="AS378">
        <v>69</v>
      </c>
      <c r="AT378" s="46">
        <f t="shared" si="58"/>
        <v>53.540246787266959</v>
      </c>
      <c r="AU378" s="47" t="e">
        <f t="shared" si="59"/>
        <v>#VALUE!</v>
      </c>
      <c r="AW378" s="27">
        <f t="shared" si="48"/>
        <v>74.993226219608815</v>
      </c>
      <c r="AX378" s="28" t="e">
        <f t="shared" si="49"/>
        <v>#VALUE!</v>
      </c>
      <c r="AZ378" s="33">
        <f t="shared" si="50"/>
        <v>62.427980883791605</v>
      </c>
      <c r="BA378" s="34" t="e">
        <f t="shared" si="51"/>
        <v>#VALUE!</v>
      </c>
      <c r="BC378" s="46">
        <f t="shared" si="52"/>
        <v>53.540246787266959</v>
      </c>
      <c r="BD378" s="47" t="e">
        <f t="shared" si="53"/>
        <v>#VALUE!</v>
      </c>
      <c r="BF378" s="48">
        <f t="shared" si="60"/>
        <v>38.832409515200006</v>
      </c>
      <c r="BG378" s="49" t="e">
        <f t="shared" si="61"/>
        <v>#VALUE!</v>
      </c>
    </row>
    <row r="379" spans="1:59">
      <c r="A379">
        <v>70</v>
      </c>
      <c r="B379" t="s">
        <v>491</v>
      </c>
      <c r="C379" s="2">
        <v>44720.893067129633</v>
      </c>
      <c r="D379">
        <v>68</v>
      </c>
      <c r="E379" t="s">
        <v>76</v>
      </c>
      <c r="F379">
        <v>0</v>
      </c>
      <c r="G379">
        <v>5.9429999999999996</v>
      </c>
      <c r="H379" s="26">
        <v>23722991</v>
      </c>
      <c r="I379">
        <v>49.792000000000002</v>
      </c>
      <c r="J379" t="s">
        <v>77</v>
      </c>
      <c r="K379" t="s">
        <v>77</v>
      </c>
      <c r="L379" t="s">
        <v>77</v>
      </c>
      <c r="M379" t="s">
        <v>77</v>
      </c>
      <c r="O379">
        <v>70</v>
      </c>
      <c r="P379" t="s">
        <v>491</v>
      </c>
      <c r="Q379" s="2">
        <v>44720.893067129633</v>
      </c>
      <c r="R379">
        <v>68</v>
      </c>
      <c r="S379" t="s">
        <v>76</v>
      </c>
      <c r="T379">
        <v>0</v>
      </c>
      <c r="U379">
        <v>5.8979999999999997</v>
      </c>
      <c r="V379" s="26">
        <v>179346</v>
      </c>
      <c r="W379">
        <v>43.387</v>
      </c>
      <c r="X379" t="s">
        <v>77</v>
      </c>
      <c r="Y379" t="s">
        <v>77</v>
      </c>
      <c r="Z379" t="s">
        <v>77</v>
      </c>
      <c r="AA379" t="s">
        <v>77</v>
      </c>
      <c r="AC379">
        <v>70</v>
      </c>
      <c r="AD379" t="s">
        <v>491</v>
      </c>
      <c r="AE379" s="2">
        <v>44720.893067129633</v>
      </c>
      <c r="AF379">
        <v>68</v>
      </c>
      <c r="AG379" t="s">
        <v>76</v>
      </c>
      <c r="AH379">
        <v>0</v>
      </c>
      <c r="AI379">
        <v>12.087999999999999</v>
      </c>
      <c r="AJ379" s="26">
        <v>60320</v>
      </c>
      <c r="AK379">
        <v>12.581</v>
      </c>
      <c r="AL379" t="s">
        <v>77</v>
      </c>
      <c r="AM379" t="s">
        <v>77</v>
      </c>
      <c r="AN379" t="s">
        <v>77</v>
      </c>
      <c r="AO379" t="s">
        <v>77</v>
      </c>
      <c r="AQ379">
        <v>1</v>
      </c>
      <c r="AS379">
        <v>70</v>
      </c>
      <c r="AT379" s="46">
        <f t="shared" si="58"/>
        <v>43919.839138063922</v>
      </c>
      <c r="AU379" s="47">
        <f t="shared" si="59"/>
        <v>12271.589418751999</v>
      </c>
      <c r="AW379" s="27">
        <f t="shared" ref="AW379:AW442" si="62">IF(H379&lt;15000,((0.00000002125*H379^2)+(0.002705*H379)+(-4.371)),(IF(H379&lt;700000,((-0.0000000008162*H379^2)+(0.003141*H379)+(0.4702)), ((0.000000003285*V379^2)+(0.1899*V379)+(559.5)))))</f>
        <v>34722.967384647061</v>
      </c>
      <c r="AX379" s="28">
        <f t="shared" ref="AX379:AX442" si="63">((-0.00000006277*AJ379^2)+(0.1854*AJ379)+(34.83))</f>
        <v>10989.769204352002</v>
      </c>
      <c r="AZ379" s="33">
        <f t="shared" ref="AZ379:AZ442" si="64">IF(H379&lt;10000,((-0.00000005795*H379^2)+(0.003823*H379)+(-6.715)),(IF(H379&lt;700000,((-0.0000000001209*H379^2)+(0.002635*H379)+(-0.4111)), ((-0.00000002007*V379^2)+(0.2564*V379)+(286.1)))))</f>
        <v>45624.863096539884</v>
      </c>
      <c r="BA379" s="34">
        <f t="shared" ref="BA379:BA442" si="65">(-0.00000001626*AJ379^2)+(0.1912*AJ379)+(-3.858)</f>
        <v>11470.163950976001</v>
      </c>
      <c r="BC379" s="46">
        <f t="shared" ref="BC379:BC442" si="66">IF(H379&lt;10000,((0.0000001453*H379^2)+(0.0008349*H379)+(-1.805)),(IF(H379&lt;700000,((-0.00000000008054*H379^2)+(0.002348*H379)+(-2.47)), ((-0.00000001938*V379^2)+(0.2471*V379)+(226.8)))))</f>
        <v>43919.839138063922</v>
      </c>
      <c r="BD379" s="47">
        <f t="shared" ref="BD379:BD442" si="67">(-0.00000002552*AJ379^2)+(0.2067*AJ379)+(-103.7)</f>
        <v>12271.589418751999</v>
      </c>
      <c r="BF379" s="48">
        <f t="shared" si="60"/>
        <v>109916.3718682</v>
      </c>
      <c r="BG379" s="49">
        <f t="shared" si="61"/>
        <v>284.99403200000086</v>
      </c>
    </row>
    <row r="380" spans="1:59">
      <c r="A380">
        <v>71</v>
      </c>
      <c r="B380" t="s">
        <v>492</v>
      </c>
      <c r="C380" s="2">
        <v>44720.914305555554</v>
      </c>
      <c r="D380">
        <v>148</v>
      </c>
      <c r="E380" t="s">
        <v>76</v>
      </c>
      <c r="F380">
        <v>0</v>
      </c>
      <c r="G380">
        <v>6.0439999999999996</v>
      </c>
      <c r="H380" s="26">
        <v>1870</v>
      </c>
      <c r="I380">
        <v>-1E-3</v>
      </c>
      <c r="J380" t="s">
        <v>77</v>
      </c>
      <c r="K380" t="s">
        <v>77</v>
      </c>
      <c r="L380" t="s">
        <v>77</v>
      </c>
      <c r="M380" t="s">
        <v>77</v>
      </c>
      <c r="O380">
        <v>71</v>
      </c>
      <c r="P380" t="s">
        <v>492</v>
      </c>
      <c r="Q380" s="2">
        <v>44720.914305555554</v>
      </c>
      <c r="R380">
        <v>148</v>
      </c>
      <c r="S380" t="s">
        <v>76</v>
      </c>
      <c r="T380">
        <v>0</v>
      </c>
      <c r="U380" t="s">
        <v>77</v>
      </c>
      <c r="V380" t="s">
        <v>77</v>
      </c>
      <c r="W380" t="s">
        <v>77</v>
      </c>
      <c r="X380" t="s">
        <v>77</v>
      </c>
      <c r="Y380" t="s">
        <v>77</v>
      </c>
      <c r="Z380" t="s">
        <v>77</v>
      </c>
      <c r="AA380" t="s">
        <v>77</v>
      </c>
      <c r="AC380">
        <v>71</v>
      </c>
      <c r="AD380" t="s">
        <v>492</v>
      </c>
      <c r="AE380" s="2">
        <v>44720.914305555554</v>
      </c>
      <c r="AF380">
        <v>148</v>
      </c>
      <c r="AG380" t="s">
        <v>76</v>
      </c>
      <c r="AH380">
        <v>0</v>
      </c>
      <c r="AI380">
        <v>12.087</v>
      </c>
      <c r="AJ380" s="26">
        <v>66917</v>
      </c>
      <c r="AK380">
        <v>13.943</v>
      </c>
      <c r="AL380" t="s">
        <v>77</v>
      </c>
      <c r="AM380" t="s">
        <v>77</v>
      </c>
      <c r="AN380" t="s">
        <v>77</v>
      </c>
      <c r="AO380" t="s">
        <v>77</v>
      </c>
      <c r="AQ380">
        <v>1</v>
      </c>
      <c r="AS380">
        <v>71</v>
      </c>
      <c r="AT380" s="46">
        <f t="shared" si="58"/>
        <v>0.26436257000000007</v>
      </c>
      <c r="AU380" s="47">
        <f t="shared" si="59"/>
        <v>13613.768277632718</v>
      </c>
      <c r="AW380" s="27">
        <f t="shared" si="62"/>
        <v>0.76165912499999955</v>
      </c>
      <c r="AX380" s="28">
        <f t="shared" si="63"/>
        <v>12160.16496551747</v>
      </c>
      <c r="AZ380" s="33">
        <f t="shared" si="64"/>
        <v>0.2313646450000002</v>
      </c>
      <c r="BA380" s="34">
        <f t="shared" si="65"/>
        <v>12717.861991704862</v>
      </c>
      <c r="BC380" s="46">
        <f t="shared" si="66"/>
        <v>0.26436257000000007</v>
      </c>
      <c r="BD380" s="47">
        <f t="shared" si="67"/>
        <v>13613.768277632718</v>
      </c>
      <c r="BF380" s="48">
        <f t="shared" si="60"/>
        <v>-1.34708812</v>
      </c>
      <c r="BG380" s="49">
        <f t="shared" si="61"/>
        <v>-440.73956307999981</v>
      </c>
    </row>
    <row r="381" spans="1:59">
      <c r="A381">
        <v>72</v>
      </c>
      <c r="B381" t="s">
        <v>493</v>
      </c>
      <c r="C381" s="2">
        <v>44720.935520833336</v>
      </c>
      <c r="D381">
        <v>10</v>
      </c>
      <c r="E381" t="s">
        <v>76</v>
      </c>
      <c r="F381">
        <v>0</v>
      </c>
      <c r="G381">
        <v>6.032</v>
      </c>
      <c r="H381" s="26">
        <v>1645</v>
      </c>
      <c r="I381">
        <v>-1E-3</v>
      </c>
      <c r="J381" t="s">
        <v>77</v>
      </c>
      <c r="K381" t="s">
        <v>77</v>
      </c>
      <c r="L381" t="s">
        <v>77</v>
      </c>
      <c r="M381" t="s">
        <v>77</v>
      </c>
      <c r="O381">
        <v>72</v>
      </c>
      <c r="P381" t="s">
        <v>493</v>
      </c>
      <c r="Q381" s="2">
        <v>44720.935520833336</v>
      </c>
      <c r="R381">
        <v>10</v>
      </c>
      <c r="S381" t="s">
        <v>76</v>
      </c>
      <c r="T381">
        <v>0</v>
      </c>
      <c r="U381" t="s">
        <v>77</v>
      </c>
      <c r="V381" t="s">
        <v>77</v>
      </c>
      <c r="W381" t="s">
        <v>77</v>
      </c>
      <c r="X381" t="s">
        <v>77</v>
      </c>
      <c r="Y381" t="s">
        <v>77</v>
      </c>
      <c r="Z381" t="s">
        <v>77</v>
      </c>
      <c r="AA381" t="s">
        <v>77</v>
      </c>
      <c r="AC381">
        <v>72</v>
      </c>
      <c r="AD381" t="s">
        <v>493</v>
      </c>
      <c r="AE381" s="2">
        <v>44720.935520833336</v>
      </c>
      <c r="AF381">
        <v>10</v>
      </c>
      <c r="AG381" t="s">
        <v>76</v>
      </c>
      <c r="AH381">
        <v>0</v>
      </c>
      <c r="AI381">
        <v>12.055</v>
      </c>
      <c r="AJ381" s="26">
        <v>79147</v>
      </c>
      <c r="AK381">
        <v>16.454999999999998</v>
      </c>
      <c r="AL381" t="s">
        <v>77</v>
      </c>
      <c r="AM381" t="s">
        <v>77</v>
      </c>
      <c r="AN381" t="s">
        <v>77</v>
      </c>
      <c r="AO381" t="s">
        <v>77</v>
      </c>
      <c r="AQ381">
        <v>1</v>
      </c>
      <c r="AS381">
        <v>72</v>
      </c>
      <c r="AT381" s="46">
        <f t="shared" si="58"/>
        <v>-3.8404067499999917E-2</v>
      </c>
      <c r="AU381" s="47">
        <f t="shared" si="59"/>
        <v>16096.12130101832</v>
      </c>
      <c r="AW381" s="27">
        <f t="shared" si="62"/>
        <v>0.13622803124999905</v>
      </c>
      <c r="AX381" s="28">
        <f t="shared" si="63"/>
        <v>14315.47697758307</v>
      </c>
      <c r="AZ381" s="33">
        <f t="shared" si="64"/>
        <v>-0.58297914874999979</v>
      </c>
      <c r="BA381" s="34">
        <f t="shared" si="65"/>
        <v>15027.19173387766</v>
      </c>
      <c r="BC381" s="46">
        <f t="shared" si="66"/>
        <v>-3.8404067499999917E-2</v>
      </c>
      <c r="BD381" s="47">
        <f t="shared" si="67"/>
        <v>16096.12130101832</v>
      </c>
      <c r="BF381" s="48">
        <f t="shared" si="60"/>
        <v>-1.6819169199999999</v>
      </c>
      <c r="BG381" s="49">
        <f t="shared" si="61"/>
        <v>-2182.1947014799994</v>
      </c>
    </row>
    <row r="382" spans="1:59">
      <c r="A382">
        <v>73</v>
      </c>
      <c r="B382" t="s">
        <v>494</v>
      </c>
      <c r="C382" s="2">
        <v>44720.956736111111</v>
      </c>
      <c r="D382">
        <v>27</v>
      </c>
      <c r="E382" t="s">
        <v>76</v>
      </c>
      <c r="F382">
        <v>0</v>
      </c>
      <c r="G382">
        <v>6.0250000000000004</v>
      </c>
      <c r="H382" s="26">
        <v>2865</v>
      </c>
      <c r="I382">
        <v>1E-3</v>
      </c>
      <c r="J382" t="s">
        <v>77</v>
      </c>
      <c r="K382" t="s">
        <v>77</v>
      </c>
      <c r="L382" t="s">
        <v>77</v>
      </c>
      <c r="M382" t="s">
        <v>77</v>
      </c>
      <c r="O382">
        <v>73</v>
      </c>
      <c r="P382" t="s">
        <v>494</v>
      </c>
      <c r="Q382" s="2">
        <v>44720.956736111111</v>
      </c>
      <c r="R382">
        <v>27</v>
      </c>
      <c r="S382" t="s">
        <v>76</v>
      </c>
      <c r="T382">
        <v>0</v>
      </c>
      <c r="U382" t="s">
        <v>77</v>
      </c>
      <c r="V382" t="s">
        <v>77</v>
      </c>
      <c r="W382" t="s">
        <v>77</v>
      </c>
      <c r="X382" t="s">
        <v>77</v>
      </c>
      <c r="Y382" t="s">
        <v>77</v>
      </c>
      <c r="Z382" t="s">
        <v>77</v>
      </c>
      <c r="AA382" t="s">
        <v>77</v>
      </c>
      <c r="AC382">
        <v>73</v>
      </c>
      <c r="AD382" t="s">
        <v>494</v>
      </c>
      <c r="AE382" s="2">
        <v>44720.956736111111</v>
      </c>
      <c r="AF382">
        <v>27</v>
      </c>
      <c r="AG382" t="s">
        <v>76</v>
      </c>
      <c r="AH382">
        <v>0</v>
      </c>
      <c r="AI382">
        <v>12.159000000000001</v>
      </c>
      <c r="AJ382" s="26">
        <v>5631</v>
      </c>
      <c r="AK382">
        <v>1.1200000000000001</v>
      </c>
      <c r="AL382" t="s">
        <v>77</v>
      </c>
      <c r="AM382" t="s">
        <v>77</v>
      </c>
      <c r="AN382" t="s">
        <v>77</v>
      </c>
      <c r="AO382" t="s">
        <v>77</v>
      </c>
      <c r="AQ382">
        <v>1</v>
      </c>
      <c r="AS382">
        <v>73</v>
      </c>
      <c r="AT382" s="46">
        <f t="shared" si="58"/>
        <v>1.7796435925</v>
      </c>
      <c r="AU382" s="47">
        <f t="shared" si="59"/>
        <v>1059.41850773128</v>
      </c>
      <c r="AW382" s="27">
        <f t="shared" si="62"/>
        <v>3.553249781249999</v>
      </c>
      <c r="AX382" s="28">
        <f t="shared" si="63"/>
        <v>1076.82707873403</v>
      </c>
      <c r="AZ382" s="33">
        <f t="shared" si="64"/>
        <v>3.7622283612499992</v>
      </c>
      <c r="BA382" s="34">
        <f t="shared" si="65"/>
        <v>1072.2736253021401</v>
      </c>
      <c r="BC382" s="46">
        <f t="shared" si="66"/>
        <v>1.7796435925</v>
      </c>
      <c r="BD382" s="47">
        <f t="shared" si="67"/>
        <v>1059.41850773128</v>
      </c>
      <c r="BF382" s="48">
        <f t="shared" si="60"/>
        <v>0.15205051999999952</v>
      </c>
      <c r="BG382" s="49">
        <f t="shared" si="61"/>
        <v>536.43874108000011</v>
      </c>
    </row>
    <row r="383" spans="1:59">
      <c r="A383">
        <v>74</v>
      </c>
      <c r="B383" t="s">
        <v>495</v>
      </c>
      <c r="C383" s="2">
        <v>44720.977951388886</v>
      </c>
      <c r="D383">
        <v>123</v>
      </c>
      <c r="E383" t="s">
        <v>76</v>
      </c>
      <c r="F383">
        <v>0</v>
      </c>
      <c r="G383">
        <v>6.024</v>
      </c>
      <c r="H383" s="26">
        <v>4063</v>
      </c>
      <c r="I383">
        <v>3.0000000000000001E-3</v>
      </c>
      <c r="J383" t="s">
        <v>77</v>
      </c>
      <c r="K383" t="s">
        <v>77</v>
      </c>
      <c r="L383" t="s">
        <v>77</v>
      </c>
      <c r="M383" t="s">
        <v>77</v>
      </c>
      <c r="O383">
        <v>74</v>
      </c>
      <c r="P383" t="s">
        <v>495</v>
      </c>
      <c r="Q383" s="2">
        <v>44720.977951388886</v>
      </c>
      <c r="R383">
        <v>123</v>
      </c>
      <c r="S383" t="s">
        <v>76</v>
      </c>
      <c r="T383">
        <v>0</v>
      </c>
      <c r="U383" t="s">
        <v>77</v>
      </c>
      <c r="V383" t="s">
        <v>77</v>
      </c>
      <c r="W383" t="s">
        <v>77</v>
      </c>
      <c r="X383" t="s">
        <v>77</v>
      </c>
      <c r="Y383" t="s">
        <v>77</v>
      </c>
      <c r="Z383" t="s">
        <v>77</v>
      </c>
      <c r="AA383" t="s">
        <v>77</v>
      </c>
      <c r="AC383">
        <v>74</v>
      </c>
      <c r="AD383" t="s">
        <v>495</v>
      </c>
      <c r="AE383" s="2">
        <v>44720.977951388886</v>
      </c>
      <c r="AF383">
        <v>123</v>
      </c>
      <c r="AG383" t="s">
        <v>76</v>
      </c>
      <c r="AH383">
        <v>0</v>
      </c>
      <c r="AI383">
        <v>12.093999999999999</v>
      </c>
      <c r="AJ383" s="26">
        <v>58633</v>
      </c>
      <c r="AK383">
        <v>12.231999999999999</v>
      </c>
      <c r="AL383" t="s">
        <v>77</v>
      </c>
      <c r="AM383" t="s">
        <v>77</v>
      </c>
      <c r="AN383" t="s">
        <v>77</v>
      </c>
      <c r="AO383" t="s">
        <v>77</v>
      </c>
      <c r="AQ383">
        <v>1</v>
      </c>
      <c r="AS383">
        <v>74</v>
      </c>
      <c r="AT383" s="46">
        <f t="shared" si="58"/>
        <v>3.9858065956999997</v>
      </c>
      <c r="AU383" s="47">
        <f t="shared" si="59"/>
        <v>11928.007711856719</v>
      </c>
      <c r="AW383" s="27">
        <f t="shared" si="62"/>
        <v>6.9702093412499995</v>
      </c>
      <c r="AX383" s="28">
        <f t="shared" si="63"/>
        <v>10689.595693191472</v>
      </c>
      <c r="AZ383" s="33">
        <f t="shared" si="64"/>
        <v>7.8612121964500012</v>
      </c>
      <c r="BA383" s="34">
        <f t="shared" si="65"/>
        <v>11150.87250551686</v>
      </c>
      <c r="BC383" s="46">
        <f t="shared" si="66"/>
        <v>3.9858065956999997</v>
      </c>
      <c r="BD383" s="47">
        <f t="shared" si="67"/>
        <v>11928.007711856719</v>
      </c>
      <c r="BF383" s="48">
        <f t="shared" si="60"/>
        <v>1.9969772287999996</v>
      </c>
      <c r="BG383" s="49">
        <f t="shared" si="61"/>
        <v>446.54310892000046</v>
      </c>
    </row>
    <row r="384" spans="1:59">
      <c r="A384">
        <v>75</v>
      </c>
      <c r="B384" t="s">
        <v>496</v>
      </c>
      <c r="C384" s="2">
        <v>44720.999178240738</v>
      </c>
      <c r="D384">
        <v>104</v>
      </c>
      <c r="E384" t="s">
        <v>76</v>
      </c>
      <c r="F384">
        <v>0</v>
      </c>
      <c r="G384">
        <v>6.0350000000000001</v>
      </c>
      <c r="H384" s="26">
        <v>1823</v>
      </c>
      <c r="I384">
        <v>-1E-3</v>
      </c>
      <c r="J384" t="s">
        <v>77</v>
      </c>
      <c r="K384" t="s">
        <v>77</v>
      </c>
      <c r="L384" t="s">
        <v>77</v>
      </c>
      <c r="M384" t="s">
        <v>77</v>
      </c>
      <c r="O384">
        <v>75</v>
      </c>
      <c r="P384" t="s">
        <v>496</v>
      </c>
      <c r="Q384" s="2">
        <v>44720.999178240738</v>
      </c>
      <c r="R384">
        <v>104</v>
      </c>
      <c r="S384" t="s">
        <v>76</v>
      </c>
      <c r="T384">
        <v>0</v>
      </c>
      <c r="U384" t="s">
        <v>77</v>
      </c>
      <c r="V384" t="s">
        <v>77</v>
      </c>
      <c r="W384" t="s">
        <v>77</v>
      </c>
      <c r="X384" t="s">
        <v>77</v>
      </c>
      <c r="Y384" t="s">
        <v>77</v>
      </c>
      <c r="Z384" t="s">
        <v>77</v>
      </c>
      <c r="AA384" t="s">
        <v>77</v>
      </c>
      <c r="AC384">
        <v>75</v>
      </c>
      <c r="AD384" t="s">
        <v>496</v>
      </c>
      <c r="AE384" s="2">
        <v>44720.999178240738</v>
      </c>
      <c r="AF384">
        <v>104</v>
      </c>
      <c r="AG384" t="s">
        <v>76</v>
      </c>
      <c r="AH384">
        <v>0</v>
      </c>
      <c r="AI384">
        <v>12.068</v>
      </c>
      <c r="AJ384" s="26">
        <v>75263</v>
      </c>
      <c r="AK384">
        <v>15.659000000000001</v>
      </c>
      <c r="AL384" t="s">
        <v>77</v>
      </c>
      <c r="AM384" t="s">
        <v>77</v>
      </c>
      <c r="AN384" t="s">
        <v>77</v>
      </c>
      <c r="AO384" t="s">
        <v>77</v>
      </c>
      <c r="AQ384">
        <v>1</v>
      </c>
      <c r="AS384">
        <v>75</v>
      </c>
      <c r="AT384" s="46">
        <f t="shared" si="58"/>
        <v>0.19990240370000012</v>
      </c>
      <c r="AU384" s="47">
        <f t="shared" si="59"/>
        <v>15308.603570807119</v>
      </c>
      <c r="AW384" s="27">
        <f t="shared" si="62"/>
        <v>0.63083574124999942</v>
      </c>
      <c r="AX384" s="28">
        <f t="shared" si="63"/>
        <v>13633.028331761871</v>
      </c>
      <c r="AZ384" s="33">
        <f t="shared" si="64"/>
        <v>6.1742084450000512E-2</v>
      </c>
      <c r="BA384" s="34">
        <f t="shared" si="65"/>
        <v>14294.322518312061</v>
      </c>
      <c r="BC384" s="46">
        <f t="shared" si="66"/>
        <v>0.19990240370000012</v>
      </c>
      <c r="BD384" s="47">
        <f t="shared" si="67"/>
        <v>15308.603570807119</v>
      </c>
      <c r="BF384" s="48">
        <f t="shared" si="60"/>
        <v>-1.4171572991999999</v>
      </c>
      <c r="BG384" s="49">
        <f t="shared" si="61"/>
        <v>-1573.3885766800001</v>
      </c>
    </row>
    <row r="385" spans="1:73">
      <c r="A385">
        <v>76</v>
      </c>
      <c r="B385" t="s">
        <v>497</v>
      </c>
      <c r="C385" s="2">
        <v>44721.02039351852</v>
      </c>
      <c r="D385">
        <v>12</v>
      </c>
      <c r="E385" t="s">
        <v>76</v>
      </c>
      <c r="F385">
        <v>0</v>
      </c>
      <c r="G385">
        <v>5.9969999999999999</v>
      </c>
      <c r="H385" s="26">
        <v>57174</v>
      </c>
      <c r="I385">
        <v>0.111</v>
      </c>
      <c r="J385" t="s">
        <v>77</v>
      </c>
      <c r="K385" t="s">
        <v>77</v>
      </c>
      <c r="L385" t="s">
        <v>77</v>
      </c>
      <c r="M385" t="s">
        <v>77</v>
      </c>
      <c r="O385">
        <v>76</v>
      </c>
      <c r="P385" t="s">
        <v>497</v>
      </c>
      <c r="Q385" s="2">
        <v>44721.02039351852</v>
      </c>
      <c r="R385">
        <v>12</v>
      </c>
      <c r="S385" t="s">
        <v>76</v>
      </c>
      <c r="T385">
        <v>0</v>
      </c>
      <c r="U385" t="s">
        <v>77</v>
      </c>
      <c r="V385" t="s">
        <v>77</v>
      </c>
      <c r="W385" t="s">
        <v>77</v>
      </c>
      <c r="X385" t="s">
        <v>77</v>
      </c>
      <c r="Y385" t="s">
        <v>77</v>
      </c>
      <c r="Z385" t="s">
        <v>77</v>
      </c>
      <c r="AA385" t="s">
        <v>77</v>
      </c>
      <c r="AC385">
        <v>76</v>
      </c>
      <c r="AD385" t="s">
        <v>497</v>
      </c>
      <c r="AE385" s="2">
        <v>44721.02039351852</v>
      </c>
      <c r="AF385">
        <v>12</v>
      </c>
      <c r="AG385" t="s">
        <v>76</v>
      </c>
      <c r="AH385">
        <v>0</v>
      </c>
      <c r="AI385" t="s">
        <v>77</v>
      </c>
      <c r="AJ385" t="s">
        <v>77</v>
      </c>
      <c r="AK385" t="s">
        <v>77</v>
      </c>
      <c r="AL385" t="s">
        <v>77</v>
      </c>
      <c r="AM385" t="s">
        <v>77</v>
      </c>
      <c r="AN385" t="s">
        <v>77</v>
      </c>
      <c r="AO385" t="s">
        <v>77</v>
      </c>
      <c r="AQ385">
        <v>1</v>
      </c>
      <c r="AS385">
        <v>76</v>
      </c>
      <c r="AT385" s="46">
        <f t="shared" si="58"/>
        <v>131.51127751013095</v>
      </c>
      <c r="AU385" s="47" t="e">
        <f t="shared" si="59"/>
        <v>#VALUE!</v>
      </c>
      <c r="AW385" s="27">
        <f t="shared" si="62"/>
        <v>177.38568534552883</v>
      </c>
      <c r="AX385" s="28" t="e">
        <f t="shared" si="63"/>
        <v>#VALUE!</v>
      </c>
      <c r="AZ385" s="33">
        <f t="shared" si="64"/>
        <v>149.84718406723161</v>
      </c>
      <c r="BA385" s="34" t="e">
        <f t="shared" si="65"/>
        <v>#VALUE!</v>
      </c>
      <c r="BC385" s="46">
        <f t="shared" si="66"/>
        <v>131.51127751013095</v>
      </c>
      <c r="BD385" s="47" t="e">
        <f t="shared" si="67"/>
        <v>#VALUE!</v>
      </c>
      <c r="BF385" s="48">
        <f t="shared" si="60"/>
        <v>127.63117519519999</v>
      </c>
      <c r="BG385" s="49" t="e">
        <f t="shared" si="61"/>
        <v>#VALUE!</v>
      </c>
    </row>
    <row r="386" spans="1:73">
      <c r="A386">
        <v>77</v>
      </c>
      <c r="B386" t="s">
        <v>498</v>
      </c>
      <c r="C386" s="2">
        <v>44721.041620370372</v>
      </c>
      <c r="D386">
        <v>215</v>
      </c>
      <c r="E386" t="s">
        <v>76</v>
      </c>
      <c r="F386">
        <v>0</v>
      </c>
      <c r="G386">
        <v>6.0060000000000002</v>
      </c>
      <c r="H386" s="26">
        <v>46871</v>
      </c>
      <c r="I386">
        <v>0.09</v>
      </c>
      <c r="J386" t="s">
        <v>77</v>
      </c>
      <c r="K386" t="s">
        <v>77</v>
      </c>
      <c r="L386" t="s">
        <v>77</v>
      </c>
      <c r="M386" t="s">
        <v>77</v>
      </c>
      <c r="O386">
        <v>77</v>
      </c>
      <c r="P386" t="s">
        <v>498</v>
      </c>
      <c r="Q386" s="2">
        <v>44721.041620370372</v>
      </c>
      <c r="R386">
        <v>215</v>
      </c>
      <c r="S386" t="s">
        <v>76</v>
      </c>
      <c r="T386">
        <v>0</v>
      </c>
      <c r="U386">
        <v>5.9669999999999996</v>
      </c>
      <c r="V386">
        <v>539</v>
      </c>
      <c r="W386">
        <v>0.28199999999999997</v>
      </c>
      <c r="X386" t="s">
        <v>77</v>
      </c>
      <c r="Y386" t="s">
        <v>77</v>
      </c>
      <c r="Z386" t="s">
        <v>77</v>
      </c>
      <c r="AA386" t="s">
        <v>77</v>
      </c>
      <c r="AC386">
        <v>77</v>
      </c>
      <c r="AD386" t="s">
        <v>498</v>
      </c>
      <c r="AE386" s="2">
        <v>44721.041620370372</v>
      </c>
      <c r="AF386">
        <v>215</v>
      </c>
      <c r="AG386" t="s">
        <v>76</v>
      </c>
      <c r="AH386">
        <v>0</v>
      </c>
      <c r="AI386" t="s">
        <v>77</v>
      </c>
      <c r="AJ386" t="s">
        <v>77</v>
      </c>
      <c r="AK386" t="s">
        <v>77</v>
      </c>
      <c r="AL386" t="s">
        <v>77</v>
      </c>
      <c r="AM386" t="s">
        <v>77</v>
      </c>
      <c r="AN386" t="s">
        <v>77</v>
      </c>
      <c r="AO386" t="s">
        <v>77</v>
      </c>
      <c r="AQ386">
        <v>1</v>
      </c>
      <c r="AS386">
        <v>77</v>
      </c>
      <c r="AT386" s="46">
        <f t="shared" si="58"/>
        <v>107.40617042777386</v>
      </c>
      <c r="AU386" s="47" t="e">
        <f t="shared" si="59"/>
        <v>#VALUE!</v>
      </c>
      <c r="AW386" s="27">
        <f t="shared" si="62"/>
        <v>145.89890885881582</v>
      </c>
      <c r="AX386" s="28" t="e">
        <f t="shared" si="63"/>
        <v>#VALUE!</v>
      </c>
      <c r="AZ386" s="33">
        <f t="shared" si="64"/>
        <v>122.8283809215031</v>
      </c>
      <c r="BA386" s="34" t="e">
        <f t="shared" si="65"/>
        <v>#VALUE!</v>
      </c>
      <c r="BC386" s="46">
        <f t="shared" si="66"/>
        <v>107.40617042777386</v>
      </c>
      <c r="BD386" s="47" t="e">
        <f t="shared" si="67"/>
        <v>#VALUE!</v>
      </c>
      <c r="BF386" s="48">
        <f t="shared" si="60"/>
        <v>96.555431443200007</v>
      </c>
      <c r="BG386" s="49" t="e">
        <f t="shared" si="61"/>
        <v>#VALUE!</v>
      </c>
    </row>
    <row r="387" spans="1:73">
      <c r="A387">
        <v>78</v>
      </c>
      <c r="B387" t="s">
        <v>499</v>
      </c>
      <c r="C387" s="2">
        <v>44721.062824074077</v>
      </c>
      <c r="D387">
        <v>145</v>
      </c>
      <c r="E387" t="s">
        <v>76</v>
      </c>
      <c r="F387">
        <v>0</v>
      </c>
      <c r="G387">
        <v>5.9450000000000003</v>
      </c>
      <c r="H387" s="26">
        <v>22942191</v>
      </c>
      <c r="I387">
        <v>48.088000000000001</v>
      </c>
      <c r="J387" t="s">
        <v>77</v>
      </c>
      <c r="K387" t="s">
        <v>77</v>
      </c>
      <c r="L387" t="s">
        <v>77</v>
      </c>
      <c r="M387" t="s">
        <v>77</v>
      </c>
      <c r="O387">
        <v>78</v>
      </c>
      <c r="P387" t="s">
        <v>499</v>
      </c>
      <c r="Q387" s="2">
        <v>44721.062824074077</v>
      </c>
      <c r="R387">
        <v>145</v>
      </c>
      <c r="S387" t="s">
        <v>76</v>
      </c>
      <c r="T387">
        <v>0</v>
      </c>
      <c r="U387">
        <v>5.9</v>
      </c>
      <c r="V387" s="26">
        <v>175106</v>
      </c>
      <c r="W387">
        <v>42.381999999999998</v>
      </c>
      <c r="X387" t="s">
        <v>77</v>
      </c>
      <c r="Y387" t="s">
        <v>77</v>
      </c>
      <c r="Z387" t="s">
        <v>77</v>
      </c>
      <c r="AA387" t="s">
        <v>77</v>
      </c>
      <c r="AC387">
        <v>78</v>
      </c>
      <c r="AD387" t="s">
        <v>499</v>
      </c>
      <c r="AE387" s="2">
        <v>44721.062824074077</v>
      </c>
      <c r="AF387">
        <v>145</v>
      </c>
      <c r="AG387" t="s">
        <v>76</v>
      </c>
      <c r="AH387">
        <v>0</v>
      </c>
      <c r="AI387">
        <v>12.067</v>
      </c>
      <c r="AJ387" s="26">
        <v>87350</v>
      </c>
      <c r="AK387">
        <v>18.132000000000001</v>
      </c>
      <c r="AL387" t="s">
        <v>77</v>
      </c>
      <c r="AM387" t="s">
        <v>77</v>
      </c>
      <c r="AN387" t="s">
        <v>77</v>
      </c>
      <c r="AO387" t="s">
        <v>77</v>
      </c>
      <c r="AQ387">
        <v>1</v>
      </c>
      <c r="AS387">
        <v>78</v>
      </c>
      <c r="AT387" s="46">
        <f t="shared" si="58"/>
        <v>42901.260884246316</v>
      </c>
      <c r="AU387" s="47">
        <f t="shared" si="59"/>
        <v>17756.826825799999</v>
      </c>
      <c r="AW387" s="27">
        <f t="shared" si="62"/>
        <v>33912.854435410263</v>
      </c>
      <c r="AX387" s="28">
        <f t="shared" si="63"/>
        <v>15750.583487675</v>
      </c>
      <c r="AZ387" s="33">
        <f t="shared" si="64"/>
        <v>44567.889827493484</v>
      </c>
      <c r="BA387" s="34">
        <f t="shared" si="65"/>
        <v>16573.397834150001</v>
      </c>
      <c r="BC387" s="46">
        <f t="shared" si="66"/>
        <v>42901.260884246316</v>
      </c>
      <c r="BD387" s="47">
        <f t="shared" si="67"/>
        <v>17756.826825799999</v>
      </c>
      <c r="BF387" s="48">
        <f t="shared" si="60"/>
        <v>105130.70761220001</v>
      </c>
      <c r="BG387" s="49">
        <f t="shared" si="61"/>
        <v>-3638.5293999999999</v>
      </c>
    </row>
    <row r="388" spans="1:73">
      <c r="A388">
        <v>79</v>
      </c>
      <c r="B388" t="s">
        <v>500</v>
      </c>
      <c r="C388" s="2">
        <v>44721.084050925929</v>
      </c>
      <c r="D388">
        <v>26</v>
      </c>
      <c r="E388" t="s">
        <v>76</v>
      </c>
      <c r="F388">
        <v>0</v>
      </c>
      <c r="G388">
        <v>6.0209999999999999</v>
      </c>
      <c r="H388" s="26">
        <v>4479</v>
      </c>
      <c r="I388">
        <v>4.0000000000000001E-3</v>
      </c>
      <c r="J388" t="s">
        <v>77</v>
      </c>
      <c r="K388" t="s">
        <v>77</v>
      </c>
      <c r="L388" t="s">
        <v>77</v>
      </c>
      <c r="M388" t="s">
        <v>77</v>
      </c>
      <c r="O388">
        <v>79</v>
      </c>
      <c r="P388" t="s">
        <v>500</v>
      </c>
      <c r="Q388" s="2">
        <v>44721.084050925929</v>
      </c>
      <c r="R388">
        <v>26</v>
      </c>
      <c r="S388" t="s">
        <v>76</v>
      </c>
      <c r="T388">
        <v>0</v>
      </c>
      <c r="U388" t="s">
        <v>77</v>
      </c>
      <c r="V388" t="s">
        <v>77</v>
      </c>
      <c r="W388" t="s">
        <v>77</v>
      </c>
      <c r="X388" t="s">
        <v>77</v>
      </c>
      <c r="Y388" t="s">
        <v>77</v>
      </c>
      <c r="Z388" t="s">
        <v>77</v>
      </c>
      <c r="AA388" t="s">
        <v>77</v>
      </c>
      <c r="AC388">
        <v>79</v>
      </c>
      <c r="AD388" t="s">
        <v>500</v>
      </c>
      <c r="AE388" s="2">
        <v>44721.084050925929</v>
      </c>
      <c r="AF388">
        <v>26</v>
      </c>
      <c r="AG388" t="s">
        <v>76</v>
      </c>
      <c r="AH388">
        <v>0</v>
      </c>
      <c r="AI388">
        <v>12.092000000000001</v>
      </c>
      <c r="AJ388" s="26">
        <v>60974</v>
      </c>
      <c r="AK388">
        <v>12.715999999999999</v>
      </c>
      <c r="AL388" t="s">
        <v>77</v>
      </c>
      <c r="AM388" t="s">
        <v>77</v>
      </c>
      <c r="AN388" t="s">
        <v>77</v>
      </c>
      <c r="AO388" t="s">
        <v>77</v>
      </c>
      <c r="AQ388">
        <v>1</v>
      </c>
      <c r="AS388">
        <v>79</v>
      </c>
      <c r="AT388" s="46">
        <f t="shared" si="58"/>
        <v>4.8494444773000005</v>
      </c>
      <c r="AU388" s="47">
        <f t="shared" si="59"/>
        <v>12404.746812188479</v>
      </c>
      <c r="AW388" s="27">
        <f t="shared" si="62"/>
        <v>8.1710006212500002</v>
      </c>
      <c r="AX388" s="28">
        <f t="shared" si="63"/>
        <v>11106.041494007481</v>
      </c>
      <c r="AZ388" s="33">
        <f t="shared" si="64"/>
        <v>9.2456564940500012</v>
      </c>
      <c r="BA388" s="34">
        <f t="shared" si="65"/>
        <v>11593.91890572824</v>
      </c>
      <c r="BC388" s="46">
        <f t="shared" si="66"/>
        <v>4.8494444773000005</v>
      </c>
      <c r="BD388" s="47">
        <f t="shared" si="67"/>
        <v>12404.746812188479</v>
      </c>
      <c r="BF388" s="48">
        <f t="shared" si="60"/>
        <v>2.6478252032</v>
      </c>
      <c r="BG388" s="49">
        <f t="shared" si="61"/>
        <v>219.73288927999999</v>
      </c>
    </row>
    <row r="389" spans="1:73">
      <c r="A389">
        <v>80</v>
      </c>
      <c r="B389" t="s">
        <v>501</v>
      </c>
      <c r="C389" s="2">
        <v>44721.10527777778</v>
      </c>
      <c r="D389">
        <v>30</v>
      </c>
      <c r="E389" t="s">
        <v>76</v>
      </c>
      <c r="F389">
        <v>0</v>
      </c>
      <c r="G389">
        <v>6.0069999999999997</v>
      </c>
      <c r="H389" s="26">
        <v>28057</v>
      </c>
      <c r="I389">
        <v>5.1999999999999998E-2</v>
      </c>
      <c r="J389" t="s">
        <v>77</v>
      </c>
      <c r="K389" t="s">
        <v>77</v>
      </c>
      <c r="L389" t="s">
        <v>77</v>
      </c>
      <c r="M389" t="s">
        <v>77</v>
      </c>
      <c r="O389">
        <v>80</v>
      </c>
      <c r="P389" t="s">
        <v>501</v>
      </c>
      <c r="Q389" s="2">
        <v>44721.10527777778</v>
      </c>
      <c r="R389">
        <v>30</v>
      </c>
      <c r="S389" t="s">
        <v>76</v>
      </c>
      <c r="T389">
        <v>0</v>
      </c>
      <c r="U389" t="s">
        <v>77</v>
      </c>
      <c r="V389" t="s">
        <v>77</v>
      </c>
      <c r="W389" t="s">
        <v>77</v>
      </c>
      <c r="X389" t="s">
        <v>77</v>
      </c>
      <c r="Y389" t="s">
        <v>77</v>
      </c>
      <c r="Z389" t="s">
        <v>77</v>
      </c>
      <c r="AA389" t="s">
        <v>77</v>
      </c>
      <c r="AC389">
        <v>80</v>
      </c>
      <c r="AD389" t="s">
        <v>501</v>
      </c>
      <c r="AE389" s="2">
        <v>44721.10527777778</v>
      </c>
      <c r="AF389">
        <v>30</v>
      </c>
      <c r="AG389" t="s">
        <v>76</v>
      </c>
      <c r="AH389">
        <v>0</v>
      </c>
      <c r="AI389">
        <v>12.151999999999999</v>
      </c>
      <c r="AJ389" s="26">
        <v>2700</v>
      </c>
      <c r="AK389">
        <v>0.497</v>
      </c>
      <c r="AL389" t="s">
        <v>77</v>
      </c>
      <c r="AM389" t="s">
        <v>77</v>
      </c>
      <c r="AN389" t="s">
        <v>77</v>
      </c>
      <c r="AO389" t="s">
        <v>77</v>
      </c>
      <c r="AQ389">
        <v>1</v>
      </c>
      <c r="AS389">
        <v>80</v>
      </c>
      <c r="AT389" s="46">
        <f t="shared" si="58"/>
        <v>63.34443529464555</v>
      </c>
      <c r="AU389" s="47">
        <f t="shared" si="59"/>
        <v>454.20395920000004</v>
      </c>
      <c r="AW389" s="27">
        <f t="shared" si="62"/>
        <v>87.954728237766204</v>
      </c>
      <c r="AX389" s="28">
        <f t="shared" si="63"/>
        <v>534.9524067000001</v>
      </c>
      <c r="AZ389" s="33">
        <f t="shared" si="64"/>
        <v>73.423923094395903</v>
      </c>
      <c r="BA389" s="34">
        <f t="shared" si="65"/>
        <v>512.26346460000002</v>
      </c>
      <c r="BC389" s="46">
        <f t="shared" si="66"/>
        <v>63.34443529464555</v>
      </c>
      <c r="BD389" s="47">
        <f t="shared" si="67"/>
        <v>454.20395920000004</v>
      </c>
      <c r="BF389" s="48">
        <f t="shared" si="60"/>
        <v>48.135615684800001</v>
      </c>
      <c r="BG389" s="49">
        <f t="shared" si="61"/>
        <v>259.43380000000002</v>
      </c>
    </row>
    <row r="390" spans="1:73">
      <c r="A390">
        <v>81</v>
      </c>
      <c r="B390" t="s">
        <v>502</v>
      </c>
      <c r="C390" s="2">
        <v>44721.126504629632</v>
      </c>
      <c r="D390">
        <v>128</v>
      </c>
      <c r="E390" t="s">
        <v>76</v>
      </c>
      <c r="F390">
        <v>0</v>
      </c>
      <c r="G390">
        <v>6.0090000000000003</v>
      </c>
      <c r="H390" s="26">
        <v>11742</v>
      </c>
      <c r="I390">
        <v>1.9E-2</v>
      </c>
      <c r="J390" t="s">
        <v>77</v>
      </c>
      <c r="K390" t="s">
        <v>77</v>
      </c>
      <c r="L390" t="s">
        <v>77</v>
      </c>
      <c r="M390" t="s">
        <v>77</v>
      </c>
      <c r="O390">
        <v>81</v>
      </c>
      <c r="P390" t="s">
        <v>502</v>
      </c>
      <c r="Q390" s="2">
        <v>44721.126504629632</v>
      </c>
      <c r="R390">
        <v>128</v>
      </c>
      <c r="S390" t="s">
        <v>76</v>
      </c>
      <c r="T390">
        <v>0</v>
      </c>
      <c r="U390" t="s">
        <v>77</v>
      </c>
      <c r="V390" t="s">
        <v>77</v>
      </c>
      <c r="W390" t="s">
        <v>77</v>
      </c>
      <c r="X390" t="s">
        <v>77</v>
      </c>
      <c r="Y390" t="s">
        <v>77</v>
      </c>
      <c r="Z390" t="s">
        <v>77</v>
      </c>
      <c r="AA390" t="s">
        <v>77</v>
      </c>
      <c r="AC390">
        <v>81</v>
      </c>
      <c r="AD390" t="s">
        <v>502</v>
      </c>
      <c r="AE390" s="2">
        <v>44721.126504629632</v>
      </c>
      <c r="AF390">
        <v>128</v>
      </c>
      <c r="AG390" t="s">
        <v>76</v>
      </c>
      <c r="AH390">
        <v>0</v>
      </c>
      <c r="AI390">
        <v>12.109</v>
      </c>
      <c r="AJ390" s="26">
        <v>45618</v>
      </c>
      <c r="AK390">
        <v>9.5310000000000006</v>
      </c>
      <c r="AL390" t="s">
        <v>77</v>
      </c>
      <c r="AM390" t="s">
        <v>77</v>
      </c>
      <c r="AN390" t="s">
        <v>77</v>
      </c>
      <c r="AO390" t="s">
        <v>77</v>
      </c>
      <c r="AQ390">
        <v>1</v>
      </c>
      <c r="AS390">
        <v>81</v>
      </c>
      <c r="AT390" s="46">
        <f t="shared" si="58"/>
        <v>25.089111582615441</v>
      </c>
      <c r="AU390" s="47">
        <f t="shared" si="59"/>
        <v>9272.4334308995185</v>
      </c>
      <c r="AW390" s="27">
        <f t="shared" si="62"/>
        <v>30.320944484999998</v>
      </c>
      <c r="AX390" s="28">
        <f t="shared" si="63"/>
        <v>8361.7827092305197</v>
      </c>
      <c r="AZ390" s="33">
        <f t="shared" si="64"/>
        <v>30.5124009652124</v>
      </c>
      <c r="BA390" s="34">
        <f t="shared" si="65"/>
        <v>8684.4665087157609</v>
      </c>
      <c r="BC390" s="46">
        <f t="shared" si="66"/>
        <v>25.089111582615441</v>
      </c>
      <c r="BD390" s="47">
        <f t="shared" si="67"/>
        <v>9272.4334308995185</v>
      </c>
      <c r="BF390" s="48">
        <f t="shared" si="60"/>
        <v>14.858810772799998</v>
      </c>
      <c r="BG390" s="49">
        <f t="shared" si="61"/>
        <v>1363.7585747200003</v>
      </c>
    </row>
    <row r="391" spans="1:73">
      <c r="A391">
        <v>49</v>
      </c>
      <c r="B391" t="s">
        <v>504</v>
      </c>
      <c r="C391" s="2">
        <v>44831.476574074077</v>
      </c>
      <c r="D391" t="s">
        <v>75</v>
      </c>
      <c r="E391" t="s">
        <v>76</v>
      </c>
      <c r="F391">
        <v>0</v>
      </c>
      <c r="G391">
        <v>6.0650000000000004</v>
      </c>
      <c r="H391" s="26">
        <v>2122</v>
      </c>
      <c r="I391">
        <v>-1E-3</v>
      </c>
      <c r="J391" t="s">
        <v>77</v>
      </c>
      <c r="K391" t="s">
        <v>77</v>
      </c>
      <c r="L391" t="s">
        <v>77</v>
      </c>
      <c r="M391" t="s">
        <v>77</v>
      </c>
      <c r="O391">
        <v>49</v>
      </c>
      <c r="P391" t="s">
        <v>504</v>
      </c>
      <c r="Q391" s="2">
        <v>44831.476574074077</v>
      </c>
      <c r="R391" t="s">
        <v>75</v>
      </c>
      <c r="S391" t="s">
        <v>76</v>
      </c>
      <c r="T391">
        <v>0</v>
      </c>
      <c r="U391" t="s">
        <v>77</v>
      </c>
      <c r="V391" s="26" t="s">
        <v>77</v>
      </c>
      <c r="W391" t="s">
        <v>77</v>
      </c>
      <c r="X391" t="s">
        <v>77</v>
      </c>
      <c r="Y391" t="s">
        <v>77</v>
      </c>
      <c r="Z391" t="s">
        <v>77</v>
      </c>
      <c r="AA391" t="s">
        <v>77</v>
      </c>
      <c r="AC391">
        <v>49</v>
      </c>
      <c r="AD391" t="s">
        <v>504</v>
      </c>
      <c r="AE391" s="2">
        <v>44831.476574074077</v>
      </c>
      <c r="AF391" t="s">
        <v>75</v>
      </c>
      <c r="AG391" t="s">
        <v>76</v>
      </c>
      <c r="AH391">
        <v>0</v>
      </c>
      <c r="AI391">
        <v>12.247999999999999</v>
      </c>
      <c r="AJ391" s="26">
        <v>4356</v>
      </c>
      <c r="AK391">
        <v>0.84899999999999998</v>
      </c>
      <c r="AL391" t="s">
        <v>77</v>
      </c>
      <c r="AM391" t="s">
        <v>77</v>
      </c>
      <c r="AN391" t="s">
        <v>77</v>
      </c>
      <c r="AO391" t="s">
        <v>77</v>
      </c>
      <c r="AQ391">
        <v>1</v>
      </c>
      <c r="AS391">
        <v>49</v>
      </c>
      <c r="AT391" s="46">
        <f t="shared" si="58"/>
        <v>0.62092684519999986</v>
      </c>
      <c r="AU391" s="47">
        <f t="shared" si="59"/>
        <v>796.20096473727995</v>
      </c>
      <c r="AW391" s="27">
        <f t="shared" si="62"/>
        <v>1.4646962849999996</v>
      </c>
      <c r="AX391" s="28">
        <f t="shared" si="63"/>
        <v>841.24135582128008</v>
      </c>
      <c r="AZ391" s="33">
        <f t="shared" si="64"/>
        <v>1.1364638722000002</v>
      </c>
      <c r="BA391" s="34">
        <f t="shared" si="65"/>
        <v>828.70067079264004</v>
      </c>
      <c r="BC391" s="46">
        <f t="shared" si="66"/>
        <v>0.62092684519999986</v>
      </c>
      <c r="BD391" s="47">
        <f t="shared" si="67"/>
        <v>796.20096473727995</v>
      </c>
      <c r="BF391" s="48">
        <f t="shared" si="60"/>
        <v>-0.97025276319999954</v>
      </c>
      <c r="BG391" s="49">
        <f t="shared" si="61"/>
        <v>419.57178208000005</v>
      </c>
      <c r="BI391">
        <v>49</v>
      </c>
      <c r="BJ391" t="s">
        <v>504</v>
      </c>
      <c r="BK391" s="2">
        <v>44831.476574074077</v>
      </c>
      <c r="BL391" t="s">
        <v>75</v>
      </c>
      <c r="BM391" t="s">
        <v>76</v>
      </c>
      <c r="BN391">
        <v>0</v>
      </c>
      <c r="BO391">
        <v>2.698</v>
      </c>
      <c r="BP391" s="26">
        <v>5444156</v>
      </c>
      <c r="BQ391">
        <v>960.48800000000006</v>
      </c>
      <c r="BR391" t="s">
        <v>77</v>
      </c>
      <c r="BS391" t="s">
        <v>77</v>
      </c>
      <c r="BT391" t="s">
        <v>77</v>
      </c>
      <c r="BU391" t="s">
        <v>77</v>
      </c>
    </row>
    <row r="392" spans="1:73">
      <c r="A392">
        <v>50</v>
      </c>
      <c r="B392" t="s">
        <v>505</v>
      </c>
      <c r="C392" s="2">
        <v>44831.497777777775</v>
      </c>
      <c r="D392" t="s">
        <v>79</v>
      </c>
      <c r="E392" t="s">
        <v>76</v>
      </c>
      <c r="F392">
        <v>0</v>
      </c>
      <c r="G392">
        <v>6.0170000000000003</v>
      </c>
      <c r="H392" s="26">
        <v>1169900</v>
      </c>
      <c r="I392">
        <v>2.3620000000000001</v>
      </c>
      <c r="J392" t="s">
        <v>77</v>
      </c>
      <c r="K392" t="s">
        <v>77</v>
      </c>
      <c r="L392" t="s">
        <v>77</v>
      </c>
      <c r="M392" t="s">
        <v>77</v>
      </c>
      <c r="O392">
        <v>50</v>
      </c>
      <c r="P392" t="s">
        <v>505</v>
      </c>
      <c r="Q392" s="2">
        <v>44831.497777777775</v>
      </c>
      <c r="R392" t="s">
        <v>79</v>
      </c>
      <c r="S392" t="s">
        <v>76</v>
      </c>
      <c r="T392">
        <v>0</v>
      </c>
      <c r="U392">
        <v>5.9710000000000001</v>
      </c>
      <c r="V392" s="26">
        <v>9400</v>
      </c>
      <c r="W392">
        <v>2.456</v>
      </c>
      <c r="X392" t="s">
        <v>77</v>
      </c>
      <c r="Y392" t="s">
        <v>77</v>
      </c>
      <c r="Z392" t="s">
        <v>77</v>
      </c>
      <c r="AA392" t="s">
        <v>77</v>
      </c>
      <c r="AC392">
        <v>50</v>
      </c>
      <c r="AD392" t="s">
        <v>505</v>
      </c>
      <c r="AE392" s="2">
        <v>44831.497777777775</v>
      </c>
      <c r="AF392" t="s">
        <v>79</v>
      </c>
      <c r="AG392" t="s">
        <v>76</v>
      </c>
      <c r="AH392">
        <v>0</v>
      </c>
      <c r="AI392">
        <v>12.217000000000001</v>
      </c>
      <c r="AJ392" s="26">
        <v>8783</v>
      </c>
      <c r="AK392">
        <v>1.7889999999999999</v>
      </c>
      <c r="AL392" t="s">
        <v>77</v>
      </c>
      <c r="AM392" t="s">
        <v>77</v>
      </c>
      <c r="AN392" t="s">
        <v>77</v>
      </c>
      <c r="AO392" t="s">
        <v>77</v>
      </c>
      <c r="AQ392">
        <v>1</v>
      </c>
      <c r="AS392">
        <v>50</v>
      </c>
      <c r="AT392" s="46">
        <f t="shared" si="58"/>
        <v>2547.8275831999999</v>
      </c>
      <c r="AU392" s="47">
        <f t="shared" si="59"/>
        <v>1709.7774594087198</v>
      </c>
      <c r="AW392" s="27">
        <f t="shared" si="62"/>
        <v>2344.8502626</v>
      </c>
      <c r="AX392" s="28">
        <f t="shared" si="63"/>
        <v>1658.3560538434701</v>
      </c>
      <c r="AZ392" s="33">
        <f t="shared" si="64"/>
        <v>2694.4866148000001</v>
      </c>
      <c r="BA392" s="34">
        <f t="shared" si="65"/>
        <v>1674.19728589286</v>
      </c>
      <c r="BC392" s="46">
        <f t="shared" si="66"/>
        <v>2547.8275831999999</v>
      </c>
      <c r="BD392" s="47">
        <f t="shared" si="67"/>
        <v>1709.7774594087198</v>
      </c>
      <c r="BF392" s="48">
        <f t="shared" si="60"/>
        <v>1174.4353999999998</v>
      </c>
      <c r="BG392" s="49">
        <f t="shared" si="61"/>
        <v>801.35148092000009</v>
      </c>
      <c r="BI392">
        <v>50</v>
      </c>
      <c r="BJ392" t="s">
        <v>505</v>
      </c>
      <c r="BK392" s="2">
        <v>44831.497777777775</v>
      </c>
      <c r="BL392" t="s">
        <v>79</v>
      </c>
      <c r="BM392" t="s">
        <v>76</v>
      </c>
      <c r="BN392">
        <v>0</v>
      </c>
      <c r="BO392">
        <v>2.7120000000000002</v>
      </c>
      <c r="BP392" s="26">
        <v>5197024</v>
      </c>
      <c r="BQ392">
        <v>958.78800000000001</v>
      </c>
      <c r="BR392" t="s">
        <v>77</v>
      </c>
      <c r="BS392" t="s">
        <v>77</v>
      </c>
      <c r="BT392" t="s">
        <v>77</v>
      </c>
      <c r="BU392" t="s">
        <v>77</v>
      </c>
    </row>
    <row r="393" spans="1:73">
      <c r="A393">
        <v>51</v>
      </c>
      <c r="B393" t="s">
        <v>506</v>
      </c>
      <c r="C393" s="2">
        <v>44831.519004629627</v>
      </c>
      <c r="D393" t="s">
        <v>507</v>
      </c>
      <c r="E393" t="s">
        <v>76</v>
      </c>
      <c r="F393">
        <v>0</v>
      </c>
      <c r="G393">
        <v>6.0419999999999998</v>
      </c>
      <c r="H393" s="26">
        <v>3511</v>
      </c>
      <c r="I393">
        <v>2E-3</v>
      </c>
      <c r="J393" t="s">
        <v>77</v>
      </c>
      <c r="K393" t="s">
        <v>77</v>
      </c>
      <c r="L393" t="s">
        <v>77</v>
      </c>
      <c r="M393" t="s">
        <v>77</v>
      </c>
      <c r="O393">
        <v>51</v>
      </c>
      <c r="P393" t="s">
        <v>506</v>
      </c>
      <c r="Q393" s="2">
        <v>44831.519004629627</v>
      </c>
      <c r="R393" t="s">
        <v>507</v>
      </c>
      <c r="S393" t="s">
        <v>76</v>
      </c>
      <c r="T393">
        <v>0</v>
      </c>
      <c r="U393" t="s">
        <v>77</v>
      </c>
      <c r="V393" s="26" t="s">
        <v>77</v>
      </c>
      <c r="W393" t="s">
        <v>77</v>
      </c>
      <c r="X393" t="s">
        <v>77</v>
      </c>
      <c r="Y393" t="s">
        <v>77</v>
      </c>
      <c r="Z393" t="s">
        <v>77</v>
      </c>
      <c r="AA393" t="s">
        <v>77</v>
      </c>
      <c r="AC393">
        <v>51</v>
      </c>
      <c r="AD393" t="s">
        <v>506</v>
      </c>
      <c r="AE393" s="2">
        <v>44831.519004629627</v>
      </c>
      <c r="AF393" t="s">
        <v>507</v>
      </c>
      <c r="AG393" t="s">
        <v>76</v>
      </c>
      <c r="AH393">
        <v>0</v>
      </c>
      <c r="AI393">
        <v>12.228999999999999</v>
      </c>
      <c r="AJ393" s="26">
        <v>1702</v>
      </c>
      <c r="AK393">
        <v>0.28399999999999997</v>
      </c>
      <c r="AL393" t="s">
        <v>77</v>
      </c>
      <c r="AM393" t="s">
        <v>77</v>
      </c>
      <c r="AN393" t="s">
        <v>77</v>
      </c>
      <c r="AO393" t="s">
        <v>77</v>
      </c>
      <c r="AQ393">
        <v>1</v>
      </c>
      <c r="AS393">
        <v>51</v>
      </c>
      <c r="AT393" s="46">
        <f t="shared" si="58"/>
        <v>2.9174645813</v>
      </c>
      <c r="AU393" s="47">
        <f t="shared" si="59"/>
        <v>248.02947356192004</v>
      </c>
      <c r="AW393" s="27">
        <f t="shared" si="62"/>
        <v>5.3882063212499993</v>
      </c>
      <c r="AX393" s="28">
        <f t="shared" si="63"/>
        <v>350.19896761292</v>
      </c>
      <c r="AZ393" s="33">
        <f t="shared" si="64"/>
        <v>5.9931963380500015</v>
      </c>
      <c r="BA393" s="34">
        <f t="shared" si="65"/>
        <v>321.51729796696003</v>
      </c>
      <c r="BC393" s="46">
        <f t="shared" si="66"/>
        <v>2.9174645813</v>
      </c>
      <c r="BD393" s="47">
        <f t="shared" si="67"/>
        <v>248.02947356192004</v>
      </c>
      <c r="BF393" s="48">
        <f t="shared" si="60"/>
        <v>1.1414739392</v>
      </c>
      <c r="BG393" s="49">
        <f t="shared" si="61"/>
        <v>158.36977311999999</v>
      </c>
      <c r="BI393">
        <v>51</v>
      </c>
      <c r="BJ393" t="s">
        <v>506</v>
      </c>
      <c r="BK393" s="2">
        <v>44831.519004629627</v>
      </c>
      <c r="BL393" t="s">
        <v>507</v>
      </c>
      <c r="BM393" t="s">
        <v>76</v>
      </c>
      <c r="BN393">
        <v>0</v>
      </c>
      <c r="BO393">
        <v>2.7080000000000002</v>
      </c>
      <c r="BP393" s="26">
        <v>5386357</v>
      </c>
      <c r="BQ393">
        <v>960.11400000000003</v>
      </c>
      <c r="BR393" t="s">
        <v>77</v>
      </c>
      <c r="BS393" t="s">
        <v>77</v>
      </c>
      <c r="BT393" t="s">
        <v>77</v>
      </c>
      <c r="BU393" t="s">
        <v>77</v>
      </c>
    </row>
    <row r="394" spans="1:73">
      <c r="A394">
        <v>52</v>
      </c>
      <c r="B394" t="s">
        <v>508</v>
      </c>
      <c r="C394" s="2">
        <v>44831.540219907409</v>
      </c>
      <c r="D394" t="s">
        <v>507</v>
      </c>
      <c r="E394" t="s">
        <v>76</v>
      </c>
      <c r="F394">
        <v>0</v>
      </c>
      <c r="G394">
        <v>6.032</v>
      </c>
      <c r="H394" s="26">
        <v>3883</v>
      </c>
      <c r="I394">
        <v>3.0000000000000001E-3</v>
      </c>
      <c r="J394" t="s">
        <v>77</v>
      </c>
      <c r="K394" t="s">
        <v>77</v>
      </c>
      <c r="L394" t="s">
        <v>77</v>
      </c>
      <c r="M394" t="s">
        <v>77</v>
      </c>
      <c r="O394">
        <v>52</v>
      </c>
      <c r="P394" t="s">
        <v>508</v>
      </c>
      <c r="Q394" s="2">
        <v>44831.540219907409</v>
      </c>
      <c r="R394" t="s">
        <v>507</v>
      </c>
      <c r="S394" t="s">
        <v>76</v>
      </c>
      <c r="T394">
        <v>0</v>
      </c>
      <c r="U394" t="s">
        <v>77</v>
      </c>
      <c r="V394" s="26" t="s">
        <v>77</v>
      </c>
      <c r="W394" t="s">
        <v>77</v>
      </c>
      <c r="X394" t="s">
        <v>77</v>
      </c>
      <c r="Y394" t="s">
        <v>77</v>
      </c>
      <c r="Z394" t="s">
        <v>77</v>
      </c>
      <c r="AA394" t="s">
        <v>77</v>
      </c>
      <c r="AC394">
        <v>52</v>
      </c>
      <c r="AD394" t="s">
        <v>508</v>
      </c>
      <c r="AE394" s="2">
        <v>44831.540219907409</v>
      </c>
      <c r="AF394" t="s">
        <v>507</v>
      </c>
      <c r="AG394" t="s">
        <v>76</v>
      </c>
      <c r="AH394">
        <v>0</v>
      </c>
      <c r="AI394">
        <v>12.23</v>
      </c>
      <c r="AJ394" s="26">
        <v>2326</v>
      </c>
      <c r="AK394">
        <v>0.41699999999999998</v>
      </c>
      <c r="AL394" t="s">
        <v>77</v>
      </c>
      <c r="AM394" t="s">
        <v>77</v>
      </c>
      <c r="AN394" t="s">
        <v>77</v>
      </c>
      <c r="AO394" t="s">
        <v>77</v>
      </c>
      <c r="AQ394">
        <v>1</v>
      </c>
      <c r="AS394">
        <v>52</v>
      </c>
      <c r="AT394" s="46">
        <f t="shared" si="58"/>
        <v>3.6277049117000004</v>
      </c>
      <c r="AU394" s="47">
        <f t="shared" si="59"/>
        <v>376.94612975647999</v>
      </c>
      <c r="AW394" s="27">
        <f t="shared" si="62"/>
        <v>6.4529158912499991</v>
      </c>
      <c r="AX394" s="28">
        <f t="shared" si="63"/>
        <v>465.73079697548002</v>
      </c>
      <c r="AZ394" s="33">
        <f t="shared" si="64"/>
        <v>7.2559569224500002</v>
      </c>
      <c r="BA394" s="34">
        <f t="shared" si="65"/>
        <v>440.78522891223997</v>
      </c>
      <c r="BC394" s="46">
        <f t="shared" si="66"/>
        <v>3.6277049117000004</v>
      </c>
      <c r="BD394" s="47">
        <f t="shared" si="67"/>
        <v>376.94612975647999</v>
      </c>
      <c r="BF394" s="48">
        <f t="shared" si="60"/>
        <v>1.7169909727999997</v>
      </c>
      <c r="BG394" s="49">
        <f t="shared" si="61"/>
        <v>221.96151328000002</v>
      </c>
      <c r="BI394">
        <v>52</v>
      </c>
      <c r="BJ394" t="s">
        <v>508</v>
      </c>
      <c r="BK394" s="2">
        <v>44831.540219907409</v>
      </c>
      <c r="BL394" t="s">
        <v>507</v>
      </c>
      <c r="BM394" t="s">
        <v>76</v>
      </c>
      <c r="BN394">
        <v>0</v>
      </c>
      <c r="BO394">
        <v>2.6949999999999998</v>
      </c>
      <c r="BP394" s="26">
        <v>5535982</v>
      </c>
      <c r="BQ394">
        <v>961.05799999999999</v>
      </c>
      <c r="BR394" t="s">
        <v>77</v>
      </c>
      <c r="BS394" t="s">
        <v>77</v>
      </c>
      <c r="BT394" t="s">
        <v>77</v>
      </c>
      <c r="BU394" t="s">
        <v>77</v>
      </c>
    </row>
    <row r="395" spans="1:73">
      <c r="A395">
        <v>53</v>
      </c>
      <c r="B395" t="s">
        <v>509</v>
      </c>
      <c r="C395" s="2">
        <v>44831.561435185184</v>
      </c>
      <c r="D395" t="s">
        <v>510</v>
      </c>
      <c r="E395" t="s">
        <v>76</v>
      </c>
      <c r="F395">
        <v>0</v>
      </c>
      <c r="G395">
        <v>6.032</v>
      </c>
      <c r="H395" s="26">
        <v>7636</v>
      </c>
      <c r="I395">
        <v>1.0999999999999999E-2</v>
      </c>
      <c r="J395" t="s">
        <v>77</v>
      </c>
      <c r="K395" t="s">
        <v>77</v>
      </c>
      <c r="L395" t="s">
        <v>77</v>
      </c>
      <c r="M395" t="s">
        <v>77</v>
      </c>
      <c r="O395">
        <v>53</v>
      </c>
      <c r="P395" t="s">
        <v>509</v>
      </c>
      <c r="Q395" s="2">
        <v>44831.561435185184</v>
      </c>
      <c r="R395" t="s">
        <v>510</v>
      </c>
      <c r="S395" t="s">
        <v>76</v>
      </c>
      <c r="T395">
        <v>0</v>
      </c>
      <c r="U395" t="s">
        <v>77</v>
      </c>
      <c r="V395" s="26" t="s">
        <v>77</v>
      </c>
      <c r="W395" t="s">
        <v>77</v>
      </c>
      <c r="X395" t="s">
        <v>77</v>
      </c>
      <c r="Y395" t="s">
        <v>77</v>
      </c>
      <c r="Z395" t="s">
        <v>77</v>
      </c>
      <c r="AA395" t="s">
        <v>77</v>
      </c>
      <c r="AC395">
        <v>53</v>
      </c>
      <c r="AD395" t="s">
        <v>509</v>
      </c>
      <c r="AE395" s="2">
        <v>44831.561435185184</v>
      </c>
      <c r="AF395" t="s">
        <v>510</v>
      </c>
      <c r="AG395" t="s">
        <v>76</v>
      </c>
      <c r="AH395">
        <v>0</v>
      </c>
      <c r="AI395">
        <v>12.192</v>
      </c>
      <c r="AJ395" s="26">
        <v>12411</v>
      </c>
      <c r="AK395">
        <v>2.5579999999999998</v>
      </c>
      <c r="AL395" t="s">
        <v>77</v>
      </c>
      <c r="AM395" t="s">
        <v>77</v>
      </c>
      <c r="AN395" t="s">
        <v>77</v>
      </c>
      <c r="AO395" t="s">
        <v>77</v>
      </c>
      <c r="AQ395">
        <v>3</v>
      </c>
      <c r="AR395" t="s">
        <v>511</v>
      </c>
      <c r="AS395">
        <v>53</v>
      </c>
      <c r="AT395" s="46">
        <f t="shared" si="58"/>
        <v>13.0425208688</v>
      </c>
      <c r="AU395" s="47">
        <f t="shared" si="59"/>
        <v>2457.7227798560803</v>
      </c>
      <c r="AW395" s="27">
        <f t="shared" si="62"/>
        <v>17.523435540000001</v>
      </c>
      <c r="AX395" s="28">
        <f t="shared" si="63"/>
        <v>2326.1607535488301</v>
      </c>
      <c r="AZ395" s="33">
        <f t="shared" si="64"/>
        <v>19.098450656800001</v>
      </c>
      <c r="BA395" s="34">
        <f t="shared" si="65"/>
        <v>2366.6206247045398</v>
      </c>
      <c r="BC395" s="46">
        <f t="shared" si="66"/>
        <v>13.0425208688</v>
      </c>
      <c r="BD395" s="47">
        <f t="shared" si="67"/>
        <v>2457.7227798560803</v>
      </c>
      <c r="BF395" s="48">
        <f t="shared" si="60"/>
        <v>7.7585283392000006</v>
      </c>
      <c r="BG395" s="49">
        <f t="shared" si="61"/>
        <v>1063.96179388</v>
      </c>
      <c r="BI395">
        <v>53</v>
      </c>
      <c r="BJ395" t="s">
        <v>509</v>
      </c>
      <c r="BK395" s="2">
        <v>44831.561435185184</v>
      </c>
      <c r="BL395" t="s">
        <v>510</v>
      </c>
      <c r="BM395" t="s">
        <v>76</v>
      </c>
      <c r="BN395">
        <v>0</v>
      </c>
      <c r="BO395">
        <v>2.8</v>
      </c>
      <c r="BP395" s="26">
        <v>2343878</v>
      </c>
      <c r="BQ395">
        <v>0</v>
      </c>
      <c r="BR395" t="s">
        <v>77</v>
      </c>
      <c r="BS395" t="s">
        <v>77</v>
      </c>
      <c r="BT395" t="s">
        <v>77</v>
      </c>
      <c r="BU395" t="s">
        <v>77</v>
      </c>
    </row>
    <row r="396" spans="1:73">
      <c r="A396">
        <v>54</v>
      </c>
      <c r="B396" t="s">
        <v>512</v>
      </c>
      <c r="C396" s="2">
        <v>44831.582662037035</v>
      </c>
      <c r="D396">
        <v>369</v>
      </c>
      <c r="E396" t="s">
        <v>76</v>
      </c>
      <c r="F396">
        <v>0</v>
      </c>
      <c r="G396">
        <v>6.0190000000000001</v>
      </c>
      <c r="H396" s="26">
        <v>68352</v>
      </c>
      <c r="I396">
        <v>0.13300000000000001</v>
      </c>
      <c r="J396" t="s">
        <v>77</v>
      </c>
      <c r="K396" t="s">
        <v>77</v>
      </c>
      <c r="L396" t="s">
        <v>77</v>
      </c>
      <c r="M396" t="s">
        <v>77</v>
      </c>
      <c r="O396">
        <v>54</v>
      </c>
      <c r="P396" t="s">
        <v>512</v>
      </c>
      <c r="Q396" s="2">
        <v>44831.582662037035</v>
      </c>
      <c r="R396">
        <v>369</v>
      </c>
      <c r="S396" t="s">
        <v>76</v>
      </c>
      <c r="T396">
        <v>0</v>
      </c>
      <c r="U396" t="s">
        <v>77</v>
      </c>
      <c r="V396" s="26" t="s">
        <v>77</v>
      </c>
      <c r="W396" t="s">
        <v>77</v>
      </c>
      <c r="X396" t="s">
        <v>77</v>
      </c>
      <c r="Y396" t="s">
        <v>77</v>
      </c>
      <c r="Z396" t="s">
        <v>77</v>
      </c>
      <c r="AA396" t="s">
        <v>77</v>
      </c>
      <c r="AC396">
        <v>54</v>
      </c>
      <c r="AD396" t="s">
        <v>512</v>
      </c>
      <c r="AE396" s="2">
        <v>44831.582662037035</v>
      </c>
      <c r="AF396">
        <v>369</v>
      </c>
      <c r="AG396" t="s">
        <v>76</v>
      </c>
      <c r="AH396">
        <v>0</v>
      </c>
      <c r="AI396">
        <v>12.183999999999999</v>
      </c>
      <c r="AJ396" s="26">
        <v>6436</v>
      </c>
      <c r="AK396">
        <v>1.2909999999999999</v>
      </c>
      <c r="AL396" t="s">
        <v>77</v>
      </c>
      <c r="AM396" t="s">
        <v>77</v>
      </c>
      <c r="AN396" t="s">
        <v>77</v>
      </c>
      <c r="AO396" t="s">
        <v>77</v>
      </c>
      <c r="AQ396">
        <v>1</v>
      </c>
      <c r="AS396">
        <v>54</v>
      </c>
      <c r="AT396" s="46">
        <f t="shared" si="58"/>
        <v>157.64421344989182</v>
      </c>
      <c r="AU396" s="47">
        <f t="shared" si="59"/>
        <v>1225.5641081100798</v>
      </c>
      <c r="AW396" s="27">
        <f t="shared" si="62"/>
        <v>211.35054894315522</v>
      </c>
      <c r="AX396" s="28">
        <f t="shared" si="63"/>
        <v>1225.46433503408</v>
      </c>
      <c r="AZ396" s="33">
        <f t="shared" si="64"/>
        <v>179.13157569520641</v>
      </c>
      <c r="BA396" s="34">
        <f t="shared" si="65"/>
        <v>1226.0316767190402</v>
      </c>
      <c r="BC396" s="46">
        <f t="shared" si="66"/>
        <v>157.64421344989182</v>
      </c>
      <c r="BD396" s="47">
        <f t="shared" si="67"/>
        <v>1225.5641081100798</v>
      </c>
      <c r="BF396" s="48">
        <f t="shared" si="60"/>
        <v>164.99582214079999</v>
      </c>
      <c r="BG396" s="49">
        <f t="shared" si="61"/>
        <v>607.34536287999993</v>
      </c>
      <c r="BI396">
        <v>54</v>
      </c>
      <c r="BJ396" t="s">
        <v>512</v>
      </c>
      <c r="BK396" s="2">
        <v>44831.582662037035</v>
      </c>
      <c r="BL396">
        <v>369</v>
      </c>
      <c r="BM396" t="s">
        <v>76</v>
      </c>
      <c r="BN396">
        <v>0</v>
      </c>
      <c r="BO396">
        <v>2.8639999999999999</v>
      </c>
      <c r="BP396" s="26">
        <v>854587</v>
      </c>
      <c r="BQ396">
        <v>0</v>
      </c>
      <c r="BR396" t="s">
        <v>77</v>
      </c>
      <c r="BS396" t="s">
        <v>77</v>
      </c>
      <c r="BT396" t="s">
        <v>77</v>
      </c>
      <c r="BU396" t="s">
        <v>77</v>
      </c>
    </row>
    <row r="397" spans="1:73">
      <c r="A397">
        <v>55</v>
      </c>
      <c r="B397" t="s">
        <v>513</v>
      </c>
      <c r="C397" s="2">
        <v>44831.603865740741</v>
      </c>
      <c r="D397">
        <v>279</v>
      </c>
      <c r="E397" t="s">
        <v>76</v>
      </c>
      <c r="F397">
        <v>0</v>
      </c>
      <c r="G397">
        <v>6.0060000000000002</v>
      </c>
      <c r="H397" s="26">
        <v>5230282</v>
      </c>
      <c r="I397">
        <v>10.641999999999999</v>
      </c>
      <c r="J397" t="s">
        <v>77</v>
      </c>
      <c r="K397" t="s">
        <v>77</v>
      </c>
      <c r="L397" t="s">
        <v>77</v>
      </c>
      <c r="M397" t="s">
        <v>77</v>
      </c>
      <c r="O397">
        <v>55</v>
      </c>
      <c r="P397" t="s">
        <v>513</v>
      </c>
      <c r="Q397" s="2">
        <v>44831.603865740741</v>
      </c>
      <c r="R397">
        <v>279</v>
      </c>
      <c r="S397" t="s">
        <v>76</v>
      </c>
      <c r="T397">
        <v>0</v>
      </c>
      <c r="U397">
        <v>5.9589999999999996</v>
      </c>
      <c r="V397" s="26">
        <v>38874</v>
      </c>
      <c r="W397">
        <v>9.6590000000000007</v>
      </c>
      <c r="X397" t="s">
        <v>77</v>
      </c>
      <c r="Y397" t="s">
        <v>77</v>
      </c>
      <c r="Z397" t="s">
        <v>77</v>
      </c>
      <c r="AA397" t="s">
        <v>77</v>
      </c>
      <c r="AC397">
        <v>55</v>
      </c>
      <c r="AD397" t="s">
        <v>513</v>
      </c>
      <c r="AE397" s="2">
        <v>44831.603865740741</v>
      </c>
      <c r="AF397">
        <v>279</v>
      </c>
      <c r="AG397" t="s">
        <v>76</v>
      </c>
      <c r="AH397">
        <v>0</v>
      </c>
      <c r="AI397">
        <v>12.006</v>
      </c>
      <c r="AJ397" s="26">
        <v>206113</v>
      </c>
      <c r="AK397">
        <v>41.710999999999999</v>
      </c>
      <c r="AL397" t="s">
        <v>77</v>
      </c>
      <c r="AM397" t="s">
        <v>77</v>
      </c>
      <c r="AN397" t="s">
        <v>77</v>
      </c>
      <c r="AO397" t="s">
        <v>77</v>
      </c>
      <c r="AQ397">
        <v>1</v>
      </c>
      <c r="AS397">
        <v>55</v>
      </c>
      <c r="AT397" s="46">
        <f t="shared" si="58"/>
        <v>9803.2785789631198</v>
      </c>
      <c r="AU397" s="47">
        <f t="shared" si="59"/>
        <v>41415.70194501512</v>
      </c>
      <c r="AW397" s="27">
        <f t="shared" si="62"/>
        <v>7946.6368521726608</v>
      </c>
      <c r="AX397" s="28">
        <f t="shared" si="63"/>
        <v>35581.54935836987</v>
      </c>
      <c r="AZ397" s="33">
        <f t="shared" si="64"/>
        <v>10223.064059328681</v>
      </c>
      <c r="BA397" s="34">
        <f t="shared" si="65"/>
        <v>38714.181031816057</v>
      </c>
      <c r="BC397" s="46">
        <f t="shared" si="66"/>
        <v>9803.2785789631198</v>
      </c>
      <c r="BD397" s="47">
        <f t="shared" si="67"/>
        <v>41415.70194501512</v>
      </c>
      <c r="BF397" s="48">
        <f t="shared" si="60"/>
        <v>7819.917548200001</v>
      </c>
      <c r="BG397" s="49">
        <f t="shared" si="61"/>
        <v>-50658.981588679999</v>
      </c>
      <c r="BI397">
        <v>55</v>
      </c>
      <c r="BJ397" t="s">
        <v>513</v>
      </c>
      <c r="BK397" s="2">
        <v>44831.603865740741</v>
      </c>
      <c r="BL397">
        <v>279</v>
      </c>
      <c r="BM397" t="s">
        <v>76</v>
      </c>
      <c r="BN397">
        <v>0</v>
      </c>
      <c r="BO397">
        <v>2.8719999999999999</v>
      </c>
      <c r="BP397" s="26">
        <v>742488</v>
      </c>
      <c r="BQ397">
        <v>0</v>
      </c>
      <c r="BR397" t="s">
        <v>77</v>
      </c>
      <c r="BS397" t="s">
        <v>77</v>
      </c>
      <c r="BT397" t="s">
        <v>77</v>
      </c>
      <c r="BU397" t="s">
        <v>77</v>
      </c>
    </row>
    <row r="398" spans="1:73">
      <c r="A398">
        <v>56</v>
      </c>
      <c r="B398" t="s">
        <v>514</v>
      </c>
      <c r="C398" s="2">
        <v>44831.625104166669</v>
      </c>
      <c r="D398">
        <v>203</v>
      </c>
      <c r="E398" t="s">
        <v>76</v>
      </c>
      <c r="F398">
        <v>0</v>
      </c>
      <c r="G398">
        <v>6.0220000000000002</v>
      </c>
      <c r="H398" s="26">
        <v>9717</v>
      </c>
      <c r="I398">
        <v>1.4999999999999999E-2</v>
      </c>
      <c r="J398" t="s">
        <v>77</v>
      </c>
      <c r="K398" t="s">
        <v>77</v>
      </c>
      <c r="L398" t="s">
        <v>77</v>
      </c>
      <c r="M398" t="s">
        <v>77</v>
      </c>
      <c r="O398">
        <v>56</v>
      </c>
      <c r="P398" t="s">
        <v>514</v>
      </c>
      <c r="Q398" s="2">
        <v>44831.625104166669</v>
      </c>
      <c r="R398">
        <v>203</v>
      </c>
      <c r="S398" t="s">
        <v>76</v>
      </c>
      <c r="T398">
        <v>0</v>
      </c>
      <c r="U398" t="s">
        <v>77</v>
      </c>
      <c r="V398" s="26" t="s">
        <v>77</v>
      </c>
      <c r="W398" t="s">
        <v>77</v>
      </c>
      <c r="X398" t="s">
        <v>77</v>
      </c>
      <c r="Y398" t="s">
        <v>77</v>
      </c>
      <c r="Z398" t="s">
        <v>77</v>
      </c>
      <c r="AA398" t="s">
        <v>77</v>
      </c>
      <c r="AC398">
        <v>56</v>
      </c>
      <c r="AD398" t="s">
        <v>514</v>
      </c>
      <c r="AE398" s="2">
        <v>44831.625104166669</v>
      </c>
      <c r="AF398">
        <v>203</v>
      </c>
      <c r="AG398" t="s">
        <v>76</v>
      </c>
      <c r="AH398">
        <v>0</v>
      </c>
      <c r="AI398">
        <v>12.173</v>
      </c>
      <c r="AJ398" s="26">
        <v>13174</v>
      </c>
      <c r="AK398">
        <v>2.72</v>
      </c>
      <c r="AL398" t="s">
        <v>77</v>
      </c>
      <c r="AM398" t="s">
        <v>77</v>
      </c>
      <c r="AN398" t="s">
        <v>77</v>
      </c>
      <c r="AO398" t="s">
        <v>77</v>
      </c>
      <c r="AQ398">
        <v>1</v>
      </c>
      <c r="AS398">
        <v>56</v>
      </c>
      <c r="AT398" s="46">
        <f t="shared" si="58"/>
        <v>20.026962231700001</v>
      </c>
      <c r="AU398" s="47">
        <f t="shared" si="59"/>
        <v>2614.93669487648</v>
      </c>
      <c r="AW398" s="27">
        <f t="shared" si="62"/>
        <v>23.919911891250003</v>
      </c>
      <c r="AX398" s="28">
        <f t="shared" si="63"/>
        <v>2466.3955980954802</v>
      </c>
      <c r="AZ398" s="33">
        <f t="shared" si="64"/>
        <v>24.961446842450002</v>
      </c>
      <c r="BA398" s="34">
        <f t="shared" si="65"/>
        <v>2512.1888074722401</v>
      </c>
      <c r="BC398" s="46">
        <f t="shared" si="66"/>
        <v>20.026962231700001</v>
      </c>
      <c r="BD398" s="47">
        <f t="shared" si="67"/>
        <v>2614.93669487648</v>
      </c>
      <c r="BF398" s="48">
        <f t="shared" si="60"/>
        <v>11.293035252799999</v>
      </c>
      <c r="BG398" s="49">
        <f t="shared" si="61"/>
        <v>1113.42845728</v>
      </c>
      <c r="BI398">
        <v>56</v>
      </c>
      <c r="BJ398" t="s">
        <v>514</v>
      </c>
      <c r="BK398" s="2">
        <v>44831.625104166669</v>
      </c>
      <c r="BL398">
        <v>203</v>
      </c>
      <c r="BM398" t="s">
        <v>76</v>
      </c>
      <c r="BN398">
        <v>0</v>
      </c>
      <c r="BO398">
        <v>2.839</v>
      </c>
      <c r="BP398" s="26">
        <v>1238545</v>
      </c>
      <c r="BQ398">
        <v>0</v>
      </c>
      <c r="BR398" t="s">
        <v>77</v>
      </c>
      <c r="BS398" t="s">
        <v>77</v>
      </c>
      <c r="BT398" t="s">
        <v>77</v>
      </c>
      <c r="BU398" t="s">
        <v>77</v>
      </c>
    </row>
    <row r="399" spans="1:73">
      <c r="A399">
        <v>57</v>
      </c>
      <c r="B399" t="s">
        <v>515</v>
      </c>
      <c r="C399" s="2">
        <v>44831.646331018521</v>
      </c>
      <c r="D399">
        <v>366</v>
      </c>
      <c r="E399" t="s">
        <v>76</v>
      </c>
      <c r="F399">
        <v>0</v>
      </c>
      <c r="G399">
        <v>6.0010000000000003</v>
      </c>
      <c r="H399" s="26">
        <v>3769675</v>
      </c>
      <c r="I399">
        <v>7.6509999999999998</v>
      </c>
      <c r="J399" t="s">
        <v>77</v>
      </c>
      <c r="K399" t="s">
        <v>77</v>
      </c>
      <c r="L399" t="s">
        <v>77</v>
      </c>
      <c r="M399" t="s">
        <v>77</v>
      </c>
      <c r="O399">
        <v>57</v>
      </c>
      <c r="P399" t="s">
        <v>515</v>
      </c>
      <c r="Q399" s="2">
        <v>44831.646331018521</v>
      </c>
      <c r="R399">
        <v>366</v>
      </c>
      <c r="S399" t="s">
        <v>76</v>
      </c>
      <c r="T399">
        <v>0</v>
      </c>
      <c r="U399">
        <v>5.9539999999999997</v>
      </c>
      <c r="V399" s="26">
        <v>28619</v>
      </c>
      <c r="W399">
        <v>7.1580000000000004</v>
      </c>
      <c r="X399" t="s">
        <v>77</v>
      </c>
      <c r="Y399" t="s">
        <v>77</v>
      </c>
      <c r="Z399" t="s">
        <v>77</v>
      </c>
      <c r="AA399" t="s">
        <v>77</v>
      </c>
      <c r="AC399">
        <v>57</v>
      </c>
      <c r="AD399" t="s">
        <v>515</v>
      </c>
      <c r="AE399" s="2">
        <v>44831.646331018521</v>
      </c>
      <c r="AF399">
        <v>366</v>
      </c>
      <c r="AG399" t="s">
        <v>76</v>
      </c>
      <c r="AH399">
        <v>0</v>
      </c>
      <c r="AI399">
        <v>11.987</v>
      </c>
      <c r="AJ399" s="26">
        <v>212329</v>
      </c>
      <c r="AK399">
        <v>42.911999999999999</v>
      </c>
      <c r="AL399" t="s">
        <v>77</v>
      </c>
      <c r="AM399" t="s">
        <v>77</v>
      </c>
      <c r="AN399" t="s">
        <v>77</v>
      </c>
      <c r="AO399" t="s">
        <v>77</v>
      </c>
      <c r="AQ399">
        <v>1</v>
      </c>
      <c r="AS399">
        <v>57</v>
      </c>
      <c r="AT399" s="46">
        <f t="shared" si="58"/>
        <v>7282.6817660198203</v>
      </c>
      <c r="AU399" s="47">
        <f t="shared" si="59"/>
        <v>42634.170719769681</v>
      </c>
      <c r="AW399" s="27">
        <f t="shared" si="62"/>
        <v>5996.9386699238858</v>
      </c>
      <c r="AX399" s="28">
        <f t="shared" si="63"/>
        <v>36570.72876179243</v>
      </c>
      <c r="AZ399" s="33">
        <f t="shared" si="64"/>
        <v>7607.5733234787303</v>
      </c>
      <c r="BA399" s="34">
        <f t="shared" si="65"/>
        <v>39860.387395041347</v>
      </c>
      <c r="BC399" s="46">
        <f t="shared" si="66"/>
        <v>7282.6817660198203</v>
      </c>
      <c r="BD399" s="47">
        <f t="shared" si="67"/>
        <v>42634.170719769681</v>
      </c>
      <c r="BF399" s="48">
        <f t="shared" si="60"/>
        <v>4926.3118839500003</v>
      </c>
      <c r="BG399" s="49">
        <f t="shared" si="61"/>
        <v>-54456.225592520008</v>
      </c>
      <c r="BI399">
        <v>57</v>
      </c>
      <c r="BJ399" t="s">
        <v>515</v>
      </c>
      <c r="BK399" s="2">
        <v>44831.646331018521</v>
      </c>
      <c r="BL399">
        <v>366</v>
      </c>
      <c r="BM399" t="s">
        <v>76</v>
      </c>
      <c r="BN399">
        <v>0</v>
      </c>
      <c r="BO399">
        <v>2.859</v>
      </c>
      <c r="BP399" s="26">
        <v>805271</v>
      </c>
      <c r="BQ399">
        <v>0</v>
      </c>
      <c r="BR399" t="s">
        <v>77</v>
      </c>
      <c r="BS399" t="s">
        <v>77</v>
      </c>
      <c r="BT399" t="s">
        <v>77</v>
      </c>
      <c r="BU399" t="s">
        <v>77</v>
      </c>
    </row>
    <row r="400" spans="1:73">
      <c r="A400">
        <v>58</v>
      </c>
      <c r="B400" t="s">
        <v>516</v>
      </c>
      <c r="C400" s="2">
        <v>44831.667557870373</v>
      </c>
      <c r="D400">
        <v>204</v>
      </c>
      <c r="E400" t="s">
        <v>76</v>
      </c>
      <c r="F400">
        <v>0</v>
      </c>
      <c r="G400">
        <v>6.0339999999999998</v>
      </c>
      <c r="H400" s="26">
        <v>6661</v>
      </c>
      <c r="I400">
        <v>8.9999999999999993E-3</v>
      </c>
      <c r="J400" t="s">
        <v>77</v>
      </c>
      <c r="K400" t="s">
        <v>77</v>
      </c>
      <c r="L400" t="s">
        <v>77</v>
      </c>
      <c r="M400" t="s">
        <v>77</v>
      </c>
      <c r="O400">
        <v>58</v>
      </c>
      <c r="P400" t="s">
        <v>516</v>
      </c>
      <c r="Q400" s="2">
        <v>44831.667557870373</v>
      </c>
      <c r="R400">
        <v>204</v>
      </c>
      <c r="S400" t="s">
        <v>76</v>
      </c>
      <c r="T400">
        <v>0</v>
      </c>
      <c r="U400" t="s">
        <v>77</v>
      </c>
      <c r="V400" s="26" t="s">
        <v>77</v>
      </c>
      <c r="W400" t="s">
        <v>77</v>
      </c>
      <c r="X400" t="s">
        <v>77</v>
      </c>
      <c r="Y400" t="s">
        <v>77</v>
      </c>
      <c r="Z400" t="s">
        <v>77</v>
      </c>
      <c r="AA400" t="s">
        <v>77</v>
      </c>
      <c r="AC400">
        <v>58</v>
      </c>
      <c r="AD400" t="s">
        <v>516</v>
      </c>
      <c r="AE400" s="2">
        <v>44831.667557870373</v>
      </c>
      <c r="AF400">
        <v>204</v>
      </c>
      <c r="AG400" t="s">
        <v>76</v>
      </c>
      <c r="AH400">
        <v>0</v>
      </c>
      <c r="AI400">
        <v>12.19</v>
      </c>
      <c r="AJ400" s="26">
        <v>11143</v>
      </c>
      <c r="AK400">
        <v>2.29</v>
      </c>
      <c r="AL400" t="s">
        <v>77</v>
      </c>
      <c r="AM400" t="s">
        <v>77</v>
      </c>
      <c r="AN400" t="s">
        <v>77</v>
      </c>
      <c r="AO400" t="s">
        <v>77</v>
      </c>
      <c r="AQ400">
        <v>1</v>
      </c>
      <c r="AS400">
        <v>58</v>
      </c>
      <c r="AT400" s="46">
        <f t="shared" si="58"/>
        <v>10.203073121300001</v>
      </c>
      <c r="AU400" s="47">
        <f t="shared" si="59"/>
        <v>2196.3893722215203</v>
      </c>
      <c r="AW400" s="27">
        <f t="shared" si="62"/>
        <v>14.58984457125</v>
      </c>
      <c r="AX400" s="28">
        <f t="shared" si="63"/>
        <v>2092.9482719962703</v>
      </c>
      <c r="AZ400" s="33">
        <f t="shared" si="64"/>
        <v>16.178824028049998</v>
      </c>
      <c r="BA400" s="34">
        <f t="shared" si="65"/>
        <v>2124.6646535392597</v>
      </c>
      <c r="BC400" s="46">
        <f t="shared" si="66"/>
        <v>10.203073121300001</v>
      </c>
      <c r="BD400" s="47">
        <f t="shared" si="67"/>
        <v>2196.3893722215203</v>
      </c>
      <c r="BF400" s="48">
        <f t="shared" si="60"/>
        <v>6.1478142991999993</v>
      </c>
      <c r="BG400" s="49">
        <f t="shared" si="61"/>
        <v>977.32554172000016</v>
      </c>
      <c r="BI400">
        <v>58</v>
      </c>
      <c r="BJ400" t="s">
        <v>516</v>
      </c>
      <c r="BK400" s="2">
        <v>44831.667557870373</v>
      </c>
      <c r="BL400">
        <v>204</v>
      </c>
      <c r="BM400" t="s">
        <v>76</v>
      </c>
      <c r="BN400">
        <v>0</v>
      </c>
      <c r="BO400">
        <v>2.8540000000000001</v>
      </c>
      <c r="BP400" s="26">
        <v>1106456</v>
      </c>
      <c r="BQ400">
        <v>0</v>
      </c>
      <c r="BR400" t="s">
        <v>77</v>
      </c>
      <c r="BS400" t="s">
        <v>77</v>
      </c>
      <c r="BT400" t="s">
        <v>77</v>
      </c>
      <c r="BU400" t="s">
        <v>77</v>
      </c>
    </row>
    <row r="401" spans="1:73">
      <c r="A401">
        <v>59</v>
      </c>
      <c r="B401" t="s">
        <v>517</v>
      </c>
      <c r="C401" s="2">
        <v>44831.688750000001</v>
      </c>
      <c r="D401">
        <v>243</v>
      </c>
      <c r="E401" t="s">
        <v>76</v>
      </c>
      <c r="F401">
        <v>0</v>
      </c>
      <c r="G401">
        <v>6.0190000000000001</v>
      </c>
      <c r="H401" s="26">
        <v>98943</v>
      </c>
      <c r="I401">
        <v>0.19500000000000001</v>
      </c>
      <c r="J401" t="s">
        <v>77</v>
      </c>
      <c r="K401" t="s">
        <v>77</v>
      </c>
      <c r="L401" t="s">
        <v>77</v>
      </c>
      <c r="M401" t="s">
        <v>77</v>
      </c>
      <c r="O401">
        <v>59</v>
      </c>
      <c r="P401" t="s">
        <v>517</v>
      </c>
      <c r="Q401" s="2">
        <v>44831.688750000001</v>
      </c>
      <c r="R401">
        <v>243</v>
      </c>
      <c r="S401" t="s">
        <v>76</v>
      </c>
      <c r="T401">
        <v>0</v>
      </c>
      <c r="U401" t="s">
        <v>77</v>
      </c>
      <c r="V401" s="26" t="s">
        <v>77</v>
      </c>
      <c r="W401" t="s">
        <v>77</v>
      </c>
      <c r="X401" t="s">
        <v>77</v>
      </c>
      <c r="Y401" t="s">
        <v>77</v>
      </c>
      <c r="Z401" t="s">
        <v>77</v>
      </c>
      <c r="AA401" t="s">
        <v>77</v>
      </c>
      <c r="AC401">
        <v>59</v>
      </c>
      <c r="AD401" t="s">
        <v>517</v>
      </c>
      <c r="AE401" s="2">
        <v>44831.688750000001</v>
      </c>
      <c r="AF401">
        <v>243</v>
      </c>
      <c r="AG401" t="s">
        <v>76</v>
      </c>
      <c r="AH401">
        <v>0</v>
      </c>
      <c r="AI401">
        <v>12.156000000000001</v>
      </c>
      <c r="AJ401" s="26">
        <v>33580</v>
      </c>
      <c r="AK401">
        <v>7.0170000000000003</v>
      </c>
      <c r="AL401" t="s">
        <v>77</v>
      </c>
      <c r="AM401" t="s">
        <v>77</v>
      </c>
      <c r="AN401" t="s">
        <v>77</v>
      </c>
      <c r="AO401" t="s">
        <v>77</v>
      </c>
      <c r="AQ401">
        <v>1</v>
      </c>
      <c r="AS401">
        <v>59</v>
      </c>
      <c r="AT401" s="46">
        <f t="shared" si="58"/>
        <v>229.05970017276553</v>
      </c>
      <c r="AU401" s="47">
        <f t="shared" si="59"/>
        <v>6808.5092294719998</v>
      </c>
      <c r="AW401" s="27">
        <f t="shared" si="62"/>
        <v>303.25979578136617</v>
      </c>
      <c r="AX401" s="28">
        <f t="shared" si="63"/>
        <v>6189.7815185720001</v>
      </c>
      <c r="AZ401" s="33">
        <f t="shared" si="64"/>
        <v>259.12012818459596</v>
      </c>
      <c r="BA401" s="34">
        <f t="shared" si="65"/>
        <v>6398.302957336</v>
      </c>
      <c r="BC401" s="46">
        <f t="shared" si="66"/>
        <v>229.05970017276553</v>
      </c>
      <c r="BD401" s="47">
        <f t="shared" si="67"/>
        <v>6808.5092294719998</v>
      </c>
      <c r="BF401" s="48">
        <f t="shared" si="60"/>
        <v>286.67409428480005</v>
      </c>
      <c r="BG401" s="49">
        <f t="shared" si="61"/>
        <v>1693.3898319999998</v>
      </c>
      <c r="BI401">
        <v>59</v>
      </c>
      <c r="BJ401" t="s">
        <v>517</v>
      </c>
      <c r="BK401" s="2">
        <v>44831.688750000001</v>
      </c>
      <c r="BL401">
        <v>243</v>
      </c>
      <c r="BM401" t="s">
        <v>76</v>
      </c>
      <c r="BN401">
        <v>0</v>
      </c>
      <c r="BO401">
        <v>2.8679999999999999</v>
      </c>
      <c r="BP401" s="26">
        <v>819442</v>
      </c>
      <c r="BQ401">
        <v>0</v>
      </c>
      <c r="BR401" t="s">
        <v>77</v>
      </c>
      <c r="BS401" t="s">
        <v>77</v>
      </c>
      <c r="BT401" t="s">
        <v>77</v>
      </c>
      <c r="BU401" t="s">
        <v>77</v>
      </c>
    </row>
    <row r="402" spans="1:73">
      <c r="A402">
        <v>60</v>
      </c>
      <c r="B402" t="s">
        <v>518</v>
      </c>
      <c r="C402" s="2">
        <v>44831.709976851853</v>
      </c>
      <c r="D402">
        <v>326</v>
      </c>
      <c r="E402" t="s">
        <v>76</v>
      </c>
      <c r="F402">
        <v>0</v>
      </c>
      <c r="G402">
        <v>6.0140000000000002</v>
      </c>
      <c r="H402" s="26">
        <v>77727</v>
      </c>
      <c r="I402">
        <v>0.152</v>
      </c>
      <c r="J402" t="s">
        <v>77</v>
      </c>
      <c r="K402" t="s">
        <v>77</v>
      </c>
      <c r="L402" t="s">
        <v>77</v>
      </c>
      <c r="M402" t="s">
        <v>77</v>
      </c>
      <c r="O402">
        <v>60</v>
      </c>
      <c r="P402" t="s">
        <v>518</v>
      </c>
      <c r="Q402" s="2">
        <v>44831.709976851853</v>
      </c>
      <c r="R402">
        <v>326</v>
      </c>
      <c r="S402" t="s">
        <v>76</v>
      </c>
      <c r="T402">
        <v>0</v>
      </c>
      <c r="U402" t="s">
        <v>77</v>
      </c>
      <c r="V402" s="26" t="s">
        <v>77</v>
      </c>
      <c r="W402" t="s">
        <v>77</v>
      </c>
      <c r="X402" t="s">
        <v>77</v>
      </c>
      <c r="Y402" t="s">
        <v>77</v>
      </c>
      <c r="Z402" t="s">
        <v>77</v>
      </c>
      <c r="AA402" t="s">
        <v>77</v>
      </c>
      <c r="AC402">
        <v>60</v>
      </c>
      <c r="AD402" t="s">
        <v>518</v>
      </c>
      <c r="AE402" s="2">
        <v>44831.709976851853</v>
      </c>
      <c r="AF402">
        <v>326</v>
      </c>
      <c r="AG402" t="s">
        <v>76</v>
      </c>
      <c r="AH402">
        <v>0</v>
      </c>
      <c r="AI402">
        <v>12.175000000000001</v>
      </c>
      <c r="AJ402" s="26">
        <v>8262</v>
      </c>
      <c r="AK402">
        <v>1.679</v>
      </c>
      <c r="AL402" t="s">
        <v>77</v>
      </c>
      <c r="AM402" t="s">
        <v>77</v>
      </c>
      <c r="AN402" t="s">
        <v>77</v>
      </c>
      <c r="AO402" t="s">
        <v>77</v>
      </c>
      <c r="AQ402">
        <v>1</v>
      </c>
      <c r="AS402">
        <v>60</v>
      </c>
      <c r="AT402" s="46">
        <f t="shared" si="58"/>
        <v>179.54641467495435</v>
      </c>
      <c r="AU402" s="47">
        <f t="shared" si="59"/>
        <v>1602.3133883651199</v>
      </c>
      <c r="AW402" s="27">
        <f t="shared" si="62"/>
        <v>239.67964569503022</v>
      </c>
      <c r="AX402" s="28">
        <f t="shared" si="63"/>
        <v>1562.32007937612</v>
      </c>
      <c r="AZ402" s="33">
        <f t="shared" si="64"/>
        <v>203.66912927864391</v>
      </c>
      <c r="BA402" s="34">
        <f t="shared" si="65"/>
        <v>1574.7264819285601</v>
      </c>
      <c r="BC402" s="46">
        <f t="shared" si="66"/>
        <v>179.54641467495435</v>
      </c>
      <c r="BD402" s="47">
        <f t="shared" si="67"/>
        <v>1602.3133883651199</v>
      </c>
      <c r="BF402" s="48">
        <f t="shared" si="60"/>
        <v>199.26239214079999</v>
      </c>
      <c r="BG402" s="49">
        <f t="shared" si="61"/>
        <v>759.92124832000002</v>
      </c>
      <c r="BI402">
        <v>60</v>
      </c>
      <c r="BJ402" t="s">
        <v>518</v>
      </c>
      <c r="BK402" s="2">
        <v>44831.709976851853</v>
      </c>
      <c r="BL402">
        <v>326</v>
      </c>
      <c r="BM402" t="s">
        <v>76</v>
      </c>
      <c r="BN402">
        <v>0</v>
      </c>
      <c r="BO402">
        <v>2.8519999999999999</v>
      </c>
      <c r="BP402" s="26">
        <v>994134</v>
      </c>
      <c r="BQ402">
        <v>0</v>
      </c>
      <c r="BR402" t="s">
        <v>77</v>
      </c>
      <c r="BS402" t="s">
        <v>77</v>
      </c>
      <c r="BT402" t="s">
        <v>77</v>
      </c>
      <c r="BU402" t="s">
        <v>77</v>
      </c>
    </row>
    <row r="403" spans="1:73">
      <c r="A403">
        <v>61</v>
      </c>
      <c r="B403" t="s">
        <v>519</v>
      </c>
      <c r="C403" s="2">
        <v>44831.731215277781</v>
      </c>
      <c r="D403">
        <v>291</v>
      </c>
      <c r="E403" t="s">
        <v>76</v>
      </c>
      <c r="F403">
        <v>0</v>
      </c>
      <c r="G403">
        <v>6</v>
      </c>
      <c r="H403" s="26">
        <v>4164418</v>
      </c>
      <c r="I403">
        <v>8.4580000000000002</v>
      </c>
      <c r="J403" t="s">
        <v>77</v>
      </c>
      <c r="K403" t="s">
        <v>77</v>
      </c>
      <c r="L403" t="s">
        <v>77</v>
      </c>
      <c r="M403" t="s">
        <v>77</v>
      </c>
      <c r="O403">
        <v>61</v>
      </c>
      <c r="P403" t="s">
        <v>519</v>
      </c>
      <c r="Q403" s="2">
        <v>44831.731215277781</v>
      </c>
      <c r="R403">
        <v>291</v>
      </c>
      <c r="S403" t="s">
        <v>76</v>
      </c>
      <c r="T403">
        <v>0</v>
      </c>
      <c r="U403">
        <v>5.9550000000000001</v>
      </c>
      <c r="V403" s="26">
        <v>36504</v>
      </c>
      <c r="W403">
        <v>9.0809999999999995</v>
      </c>
      <c r="X403" t="s">
        <v>77</v>
      </c>
      <c r="Y403" t="s">
        <v>77</v>
      </c>
      <c r="Z403" t="s">
        <v>77</v>
      </c>
      <c r="AA403" t="s">
        <v>77</v>
      </c>
      <c r="AC403">
        <v>61</v>
      </c>
      <c r="AD403" t="s">
        <v>519</v>
      </c>
      <c r="AE403" s="2">
        <v>44831.731215277781</v>
      </c>
      <c r="AF403">
        <v>291</v>
      </c>
      <c r="AG403" t="s">
        <v>76</v>
      </c>
      <c r="AH403">
        <v>0</v>
      </c>
      <c r="AI403">
        <v>12.055</v>
      </c>
      <c r="AJ403" s="26">
        <v>130904</v>
      </c>
      <c r="AK403">
        <v>26.928000000000001</v>
      </c>
      <c r="AL403" t="s">
        <v>77</v>
      </c>
      <c r="AM403" t="s">
        <v>77</v>
      </c>
      <c r="AN403" t="s">
        <v>77</v>
      </c>
      <c r="AO403" t="s">
        <v>77</v>
      </c>
      <c r="AQ403">
        <v>1</v>
      </c>
      <c r="AS403">
        <v>61</v>
      </c>
      <c r="AT403" s="46">
        <f t="shared" si="58"/>
        <v>9221.1137357299194</v>
      </c>
      <c r="AU403" s="47">
        <f t="shared" si="59"/>
        <v>26516.849723847678</v>
      </c>
      <c r="AW403" s="27">
        <f t="shared" si="62"/>
        <v>7495.9870005225603</v>
      </c>
      <c r="AX403" s="28">
        <f t="shared" si="63"/>
        <v>23228.813842551685</v>
      </c>
      <c r="AZ403" s="33">
        <f t="shared" si="64"/>
        <v>9618.9814817388815</v>
      </c>
      <c r="BA403" s="34">
        <f t="shared" si="65"/>
        <v>24746.357761667841</v>
      </c>
      <c r="BC403" s="46">
        <f t="shared" si="66"/>
        <v>9221.1137357299194</v>
      </c>
      <c r="BD403" s="47">
        <f t="shared" si="67"/>
        <v>26516.849723847678</v>
      </c>
      <c r="BF403" s="48">
        <f t="shared" si="60"/>
        <v>7096.0576911999997</v>
      </c>
      <c r="BG403" s="49">
        <f t="shared" si="61"/>
        <v>-15248.23485952</v>
      </c>
      <c r="BI403">
        <v>61</v>
      </c>
      <c r="BJ403" t="s">
        <v>519</v>
      </c>
      <c r="BK403" s="2">
        <v>44831.731215277781</v>
      </c>
      <c r="BL403">
        <v>291</v>
      </c>
      <c r="BM403" t="s">
        <v>76</v>
      </c>
      <c r="BN403">
        <v>0</v>
      </c>
      <c r="BO403">
        <v>2.8540000000000001</v>
      </c>
      <c r="BP403" s="26">
        <v>908720</v>
      </c>
      <c r="BQ403">
        <v>0</v>
      </c>
      <c r="BR403" t="s">
        <v>77</v>
      </c>
      <c r="BS403" t="s">
        <v>77</v>
      </c>
      <c r="BT403" t="s">
        <v>77</v>
      </c>
      <c r="BU403" t="s">
        <v>77</v>
      </c>
    </row>
    <row r="404" spans="1:73">
      <c r="A404">
        <v>62</v>
      </c>
      <c r="B404" t="s">
        <v>520</v>
      </c>
      <c r="C404" s="2">
        <v>44831.752430555556</v>
      </c>
      <c r="D404">
        <v>252</v>
      </c>
      <c r="E404" t="s">
        <v>76</v>
      </c>
      <c r="F404">
        <v>0</v>
      </c>
      <c r="G404">
        <v>6.0449999999999999</v>
      </c>
      <c r="H404" s="26">
        <v>3711</v>
      </c>
      <c r="I404">
        <v>3.0000000000000001E-3</v>
      </c>
      <c r="J404" t="s">
        <v>77</v>
      </c>
      <c r="K404" t="s">
        <v>77</v>
      </c>
      <c r="L404" t="s">
        <v>77</v>
      </c>
      <c r="M404" t="s">
        <v>77</v>
      </c>
      <c r="O404">
        <v>62</v>
      </c>
      <c r="P404" t="s">
        <v>520</v>
      </c>
      <c r="Q404" s="2">
        <v>44831.752430555556</v>
      </c>
      <c r="R404">
        <v>252</v>
      </c>
      <c r="S404" t="s">
        <v>76</v>
      </c>
      <c r="T404">
        <v>0</v>
      </c>
      <c r="U404" t="s">
        <v>77</v>
      </c>
      <c r="V404" s="26" t="s">
        <v>77</v>
      </c>
      <c r="W404" t="s">
        <v>77</v>
      </c>
      <c r="X404" t="s">
        <v>77</v>
      </c>
      <c r="Y404" t="s">
        <v>77</v>
      </c>
      <c r="Z404" t="s">
        <v>77</v>
      </c>
      <c r="AA404" t="s">
        <v>77</v>
      </c>
      <c r="AC404">
        <v>62</v>
      </c>
      <c r="AD404" t="s">
        <v>520</v>
      </c>
      <c r="AE404" s="2">
        <v>44831.752430555556</v>
      </c>
      <c r="AF404">
        <v>252</v>
      </c>
      <c r="AG404" t="s">
        <v>76</v>
      </c>
      <c r="AH404">
        <v>0</v>
      </c>
      <c r="AI404">
        <v>12.166</v>
      </c>
      <c r="AJ404" s="26">
        <v>32735</v>
      </c>
      <c r="AK404">
        <v>6.84</v>
      </c>
      <c r="AL404" t="s">
        <v>77</v>
      </c>
      <c r="AM404" t="s">
        <v>77</v>
      </c>
      <c r="AN404" t="s">
        <v>77</v>
      </c>
      <c r="AO404" t="s">
        <v>77</v>
      </c>
      <c r="AQ404">
        <v>1</v>
      </c>
      <c r="AS404">
        <v>62</v>
      </c>
      <c r="AT404" s="46">
        <f t="shared" si="58"/>
        <v>3.294315901300001</v>
      </c>
      <c r="AU404" s="47">
        <f t="shared" si="59"/>
        <v>6635.2777726579998</v>
      </c>
      <c r="AW404" s="27">
        <f t="shared" si="62"/>
        <v>5.9598998212499996</v>
      </c>
      <c r="AX404" s="28">
        <f t="shared" si="63"/>
        <v>6036.6359092767507</v>
      </c>
      <c r="AZ404" s="33">
        <f t="shared" si="64"/>
        <v>6.6740933580500013</v>
      </c>
      <c r="BA404" s="34">
        <f t="shared" si="65"/>
        <v>6237.6501055415001</v>
      </c>
      <c r="BC404" s="46">
        <f t="shared" si="66"/>
        <v>3.294315901300001</v>
      </c>
      <c r="BD404" s="47">
        <f t="shared" si="67"/>
        <v>6635.2777726579998</v>
      </c>
      <c r="BF404" s="48">
        <f t="shared" si="60"/>
        <v>1.4503688192000004</v>
      </c>
      <c r="BG404" s="49">
        <f t="shared" si="61"/>
        <v>1697.8039430000001</v>
      </c>
      <c r="BI404">
        <v>62</v>
      </c>
      <c r="BJ404" t="s">
        <v>520</v>
      </c>
      <c r="BK404" s="2">
        <v>44831.752430555556</v>
      </c>
      <c r="BL404">
        <v>252</v>
      </c>
      <c r="BM404" t="s">
        <v>76</v>
      </c>
      <c r="BN404">
        <v>0</v>
      </c>
      <c r="BO404">
        <v>2.8679999999999999</v>
      </c>
      <c r="BP404" s="26">
        <v>852583</v>
      </c>
      <c r="BQ404">
        <v>0</v>
      </c>
      <c r="BR404" t="s">
        <v>77</v>
      </c>
      <c r="BS404" t="s">
        <v>77</v>
      </c>
      <c r="BT404" t="s">
        <v>77</v>
      </c>
      <c r="BU404" t="s">
        <v>77</v>
      </c>
    </row>
    <row r="405" spans="1:73">
      <c r="A405">
        <v>63</v>
      </c>
      <c r="B405" t="s">
        <v>521</v>
      </c>
      <c r="C405" s="2">
        <v>44831.773645833331</v>
      </c>
      <c r="D405">
        <v>262</v>
      </c>
      <c r="E405" t="s">
        <v>76</v>
      </c>
      <c r="F405">
        <v>0</v>
      </c>
      <c r="G405">
        <v>6.0129999999999999</v>
      </c>
      <c r="H405" s="26">
        <v>143939</v>
      </c>
      <c r="I405">
        <v>0.28599999999999998</v>
      </c>
      <c r="J405" t="s">
        <v>77</v>
      </c>
      <c r="K405" t="s">
        <v>77</v>
      </c>
      <c r="L405" t="s">
        <v>77</v>
      </c>
      <c r="M405" t="s">
        <v>77</v>
      </c>
      <c r="O405">
        <v>63</v>
      </c>
      <c r="P405" t="s">
        <v>521</v>
      </c>
      <c r="Q405" s="2">
        <v>44831.773645833331</v>
      </c>
      <c r="R405">
        <v>262</v>
      </c>
      <c r="S405" t="s">
        <v>76</v>
      </c>
      <c r="T405">
        <v>0</v>
      </c>
      <c r="U405">
        <v>5.9779999999999998</v>
      </c>
      <c r="V405">
        <v>963</v>
      </c>
      <c r="W405">
        <v>0.38600000000000001</v>
      </c>
      <c r="X405" t="s">
        <v>77</v>
      </c>
      <c r="Y405" t="s">
        <v>77</v>
      </c>
      <c r="Z405" t="s">
        <v>77</v>
      </c>
      <c r="AA405" t="s">
        <v>77</v>
      </c>
      <c r="AC405">
        <v>63</v>
      </c>
      <c r="AD405" t="s">
        <v>521</v>
      </c>
      <c r="AE405" s="2">
        <v>44831.773645833331</v>
      </c>
      <c r="AF405">
        <v>262</v>
      </c>
      <c r="AG405" t="s">
        <v>76</v>
      </c>
      <c r="AH405">
        <v>0</v>
      </c>
      <c r="AI405">
        <v>12.151999999999999</v>
      </c>
      <c r="AJ405" s="26">
        <v>34900</v>
      </c>
      <c r="AK405">
        <v>7.2930000000000001</v>
      </c>
      <c r="AL405" t="s">
        <v>77</v>
      </c>
      <c r="AM405" t="s">
        <v>77</v>
      </c>
      <c r="AN405" t="s">
        <v>77</v>
      </c>
      <c r="AO405" t="s">
        <v>77</v>
      </c>
      <c r="AQ405">
        <v>1</v>
      </c>
      <c r="AS405">
        <v>63</v>
      </c>
      <c r="AT405" s="46">
        <f t="shared" si="58"/>
        <v>333.83010918703064</v>
      </c>
      <c r="AU405" s="47">
        <f t="shared" si="59"/>
        <v>7079.0463847999999</v>
      </c>
      <c r="AW405" s="27">
        <f t="shared" si="62"/>
        <v>435.67221176451983</v>
      </c>
      <c r="AX405" s="28">
        <f t="shared" si="63"/>
        <v>6428.8355123000001</v>
      </c>
      <c r="AZ405" s="33">
        <f t="shared" si="64"/>
        <v>376.36330612133111</v>
      </c>
      <c r="BA405" s="34">
        <f t="shared" si="65"/>
        <v>6649.2171574000004</v>
      </c>
      <c r="BC405" s="46">
        <f t="shared" si="66"/>
        <v>333.83010918703064</v>
      </c>
      <c r="BD405" s="47">
        <f t="shared" si="67"/>
        <v>7079.0463847999999</v>
      </c>
      <c r="BF405" s="48">
        <f t="shared" si="60"/>
        <v>215.72348154999997</v>
      </c>
      <c r="BG405" s="49">
        <f t="shared" si="61"/>
        <v>1681.579</v>
      </c>
      <c r="BI405">
        <v>63</v>
      </c>
      <c r="BJ405" t="s">
        <v>521</v>
      </c>
      <c r="BK405" s="2">
        <v>44831.773645833331</v>
      </c>
      <c r="BL405">
        <v>262</v>
      </c>
      <c r="BM405" t="s">
        <v>76</v>
      </c>
      <c r="BN405">
        <v>0</v>
      </c>
      <c r="BO405">
        <v>2.8540000000000001</v>
      </c>
      <c r="BP405" s="26">
        <v>960199</v>
      </c>
      <c r="BQ405">
        <v>0</v>
      </c>
      <c r="BR405" t="s">
        <v>77</v>
      </c>
      <c r="BS405" t="s">
        <v>77</v>
      </c>
      <c r="BT405" t="s">
        <v>77</v>
      </c>
      <c r="BU405" t="s">
        <v>77</v>
      </c>
    </row>
    <row r="406" spans="1:73">
      <c r="A406">
        <v>64</v>
      </c>
      <c r="B406" t="s">
        <v>522</v>
      </c>
      <c r="C406" s="2">
        <v>44831.794861111113</v>
      </c>
      <c r="D406">
        <v>41</v>
      </c>
      <c r="E406" t="s">
        <v>76</v>
      </c>
      <c r="F406">
        <v>0</v>
      </c>
      <c r="G406">
        <v>6.008</v>
      </c>
      <c r="H406" s="26">
        <v>2191854</v>
      </c>
      <c r="I406">
        <v>4.4359999999999999</v>
      </c>
      <c r="J406" t="s">
        <v>77</v>
      </c>
      <c r="K406" t="s">
        <v>77</v>
      </c>
      <c r="L406" t="s">
        <v>77</v>
      </c>
      <c r="M406" t="s">
        <v>77</v>
      </c>
      <c r="O406">
        <v>64</v>
      </c>
      <c r="P406" t="s">
        <v>522</v>
      </c>
      <c r="Q406" s="2">
        <v>44831.794861111113</v>
      </c>
      <c r="R406">
        <v>41</v>
      </c>
      <c r="S406" t="s">
        <v>76</v>
      </c>
      <c r="T406">
        <v>0</v>
      </c>
      <c r="U406">
        <v>5.9619999999999997</v>
      </c>
      <c r="V406" s="26">
        <v>17067</v>
      </c>
      <c r="W406">
        <v>4.3339999999999996</v>
      </c>
      <c r="X406" t="s">
        <v>77</v>
      </c>
      <c r="Y406" t="s">
        <v>77</v>
      </c>
      <c r="Z406" t="s">
        <v>77</v>
      </c>
      <c r="AA406" t="s">
        <v>77</v>
      </c>
      <c r="AC406">
        <v>64</v>
      </c>
      <c r="AD406" t="s">
        <v>522</v>
      </c>
      <c r="AE406" s="2">
        <v>44831.794861111113</v>
      </c>
      <c r="AF406">
        <v>41</v>
      </c>
      <c r="AG406" t="s">
        <v>76</v>
      </c>
      <c r="AH406">
        <v>0</v>
      </c>
      <c r="AI406">
        <v>12.002000000000001</v>
      </c>
      <c r="AJ406" s="26">
        <v>209555</v>
      </c>
      <c r="AK406">
        <v>42.375999999999998</v>
      </c>
      <c r="AL406" t="s">
        <v>77</v>
      </c>
      <c r="AM406" t="s">
        <v>77</v>
      </c>
      <c r="AN406" t="s">
        <v>77</v>
      </c>
      <c r="AO406" t="s">
        <v>77</v>
      </c>
      <c r="AQ406">
        <v>1</v>
      </c>
      <c r="AS406">
        <v>64</v>
      </c>
      <c r="AT406" s="46">
        <f t="shared" si="58"/>
        <v>4438.4106453631803</v>
      </c>
      <c r="AU406" s="47">
        <f t="shared" si="59"/>
        <v>42090.651134402004</v>
      </c>
      <c r="AW406" s="27">
        <f t="shared" si="62"/>
        <v>3801.4801629763651</v>
      </c>
      <c r="AX406" s="28">
        <f t="shared" si="63"/>
        <v>36129.889282970755</v>
      </c>
      <c r="AZ406" s="33">
        <f t="shared" si="64"/>
        <v>4656.2327604457705</v>
      </c>
      <c r="BA406" s="34">
        <f t="shared" si="65"/>
        <v>39349.027774113507</v>
      </c>
      <c r="BC406" s="46">
        <f t="shared" si="66"/>
        <v>4438.4106453631803</v>
      </c>
      <c r="BD406" s="47">
        <f t="shared" si="67"/>
        <v>42090.651134402004</v>
      </c>
      <c r="BF406" s="48">
        <f t="shared" si="60"/>
        <v>2409.88542955</v>
      </c>
      <c r="BG406" s="49">
        <f t="shared" si="61"/>
        <v>-52745.215512999996</v>
      </c>
      <c r="BI406">
        <v>64</v>
      </c>
      <c r="BJ406" t="s">
        <v>522</v>
      </c>
      <c r="BK406" s="2">
        <v>44831.794861111113</v>
      </c>
      <c r="BL406">
        <v>41</v>
      </c>
      <c r="BM406" t="s">
        <v>76</v>
      </c>
      <c r="BN406">
        <v>0</v>
      </c>
      <c r="BO406">
        <v>2.8620000000000001</v>
      </c>
      <c r="BP406" s="26">
        <v>772169</v>
      </c>
      <c r="BQ406">
        <v>0</v>
      </c>
      <c r="BR406" t="s">
        <v>77</v>
      </c>
      <c r="BS406" t="s">
        <v>77</v>
      </c>
      <c r="BT406" t="s">
        <v>77</v>
      </c>
      <c r="BU406" t="s">
        <v>77</v>
      </c>
    </row>
    <row r="407" spans="1:73">
      <c r="A407">
        <v>65</v>
      </c>
      <c r="B407" t="s">
        <v>523</v>
      </c>
      <c r="C407" s="2">
        <v>44831.816087962965</v>
      </c>
      <c r="D407">
        <v>247</v>
      </c>
      <c r="E407" t="s">
        <v>76</v>
      </c>
      <c r="F407">
        <v>0</v>
      </c>
      <c r="G407">
        <v>6.0119999999999996</v>
      </c>
      <c r="H407" s="26">
        <v>189476</v>
      </c>
      <c r="I407">
        <v>0.378</v>
      </c>
      <c r="J407" t="s">
        <v>77</v>
      </c>
      <c r="K407" t="s">
        <v>77</v>
      </c>
      <c r="L407" t="s">
        <v>77</v>
      </c>
      <c r="M407" t="s">
        <v>77</v>
      </c>
      <c r="O407">
        <v>65</v>
      </c>
      <c r="P407" t="s">
        <v>523</v>
      </c>
      <c r="Q407" s="2">
        <v>44831.816087962965</v>
      </c>
      <c r="R407">
        <v>247</v>
      </c>
      <c r="S407" t="s">
        <v>76</v>
      </c>
      <c r="T407">
        <v>0</v>
      </c>
      <c r="U407">
        <v>5.9669999999999996</v>
      </c>
      <c r="V407" s="26">
        <v>1310</v>
      </c>
      <c r="W407">
        <v>0.47099999999999997</v>
      </c>
      <c r="X407" t="s">
        <v>77</v>
      </c>
      <c r="Y407" t="s">
        <v>77</v>
      </c>
      <c r="Z407" t="s">
        <v>77</v>
      </c>
      <c r="AA407" t="s">
        <v>77</v>
      </c>
      <c r="AC407">
        <v>65</v>
      </c>
      <c r="AD407" t="s">
        <v>523</v>
      </c>
      <c r="AE407" s="2">
        <v>44831.816087962965</v>
      </c>
      <c r="AF407">
        <v>247</v>
      </c>
      <c r="AG407" t="s">
        <v>76</v>
      </c>
      <c r="AH407">
        <v>0</v>
      </c>
      <c r="AI407">
        <v>11.99</v>
      </c>
      <c r="AJ407" s="26">
        <v>209024</v>
      </c>
      <c r="AK407">
        <v>42.274000000000001</v>
      </c>
      <c r="AL407" t="s">
        <v>77</v>
      </c>
      <c r="AM407" t="s">
        <v>77</v>
      </c>
      <c r="AN407" t="s">
        <v>77</v>
      </c>
      <c r="AO407" t="s">
        <v>77</v>
      </c>
      <c r="AQ407">
        <v>1</v>
      </c>
      <c r="AS407">
        <v>65</v>
      </c>
      <c r="AT407" s="46">
        <f t="shared" si="58"/>
        <v>439.52816901044889</v>
      </c>
      <c r="AU407" s="47">
        <f t="shared" si="59"/>
        <v>41986.565648660478</v>
      </c>
      <c r="AW407" s="27">
        <f t="shared" si="62"/>
        <v>566.31179363506885</v>
      </c>
      <c r="AX407" s="28">
        <f t="shared" si="63"/>
        <v>36045.393485204477</v>
      </c>
      <c r="AZ407" s="33">
        <f t="shared" si="64"/>
        <v>494.51771041176164</v>
      </c>
      <c r="BA407" s="34" t="s">
        <v>533</v>
      </c>
      <c r="BC407" s="46">
        <f t="shared" si="66"/>
        <v>439.52816901044889</v>
      </c>
      <c r="BD407" s="47">
        <f t="shared" si="67"/>
        <v>41986.565648660478</v>
      </c>
      <c r="BF407" s="48">
        <f t="shared" si="60"/>
        <v>246.87240499999999</v>
      </c>
      <c r="BG407" s="49">
        <f t="shared" si="61"/>
        <v>-52420.711918719993</v>
      </c>
      <c r="BI407">
        <v>65</v>
      </c>
      <c r="BJ407" t="s">
        <v>523</v>
      </c>
      <c r="BK407" s="2">
        <v>44831.816087962965</v>
      </c>
      <c r="BL407">
        <v>247</v>
      </c>
      <c r="BM407" t="s">
        <v>76</v>
      </c>
      <c r="BN407">
        <v>0</v>
      </c>
      <c r="BO407">
        <v>2.8559999999999999</v>
      </c>
      <c r="BP407" s="26">
        <v>866557</v>
      </c>
      <c r="BQ407">
        <v>0</v>
      </c>
      <c r="BR407" t="s">
        <v>77</v>
      </c>
      <c r="BS407" t="s">
        <v>77</v>
      </c>
      <c r="BT407" t="s">
        <v>77</v>
      </c>
      <c r="BU407" t="s">
        <v>77</v>
      </c>
    </row>
    <row r="408" spans="1:73">
      <c r="A408">
        <v>66</v>
      </c>
      <c r="B408" t="s">
        <v>524</v>
      </c>
      <c r="C408" s="2">
        <v>44831.837268518517</v>
      </c>
      <c r="D408">
        <v>284</v>
      </c>
      <c r="E408" t="s">
        <v>76</v>
      </c>
      <c r="F408">
        <v>0</v>
      </c>
      <c r="G408">
        <v>6.0469999999999997</v>
      </c>
      <c r="H408" s="26">
        <v>3920</v>
      </c>
      <c r="I408">
        <v>3.0000000000000001E-3</v>
      </c>
      <c r="J408" t="s">
        <v>77</v>
      </c>
      <c r="K408" t="s">
        <v>77</v>
      </c>
      <c r="L408" t="s">
        <v>77</v>
      </c>
      <c r="M408" t="s">
        <v>77</v>
      </c>
      <c r="O408">
        <v>66</v>
      </c>
      <c r="P408" t="s">
        <v>524</v>
      </c>
      <c r="Q408" s="2">
        <v>44831.837268518517</v>
      </c>
      <c r="R408">
        <v>284</v>
      </c>
      <c r="S408" t="s">
        <v>76</v>
      </c>
      <c r="T408">
        <v>0</v>
      </c>
      <c r="U408" t="s">
        <v>77</v>
      </c>
      <c r="V408" s="26" t="s">
        <v>77</v>
      </c>
      <c r="W408" t="s">
        <v>77</v>
      </c>
      <c r="X408" t="s">
        <v>77</v>
      </c>
      <c r="Y408" t="s">
        <v>77</v>
      </c>
      <c r="Z408" t="s">
        <v>77</v>
      </c>
      <c r="AA408" t="s">
        <v>77</v>
      </c>
      <c r="AC408">
        <v>66</v>
      </c>
      <c r="AD408" t="s">
        <v>524</v>
      </c>
      <c r="AE408" s="2">
        <v>44831.837268518517</v>
      </c>
      <c r="AF408">
        <v>284</v>
      </c>
      <c r="AG408" t="s">
        <v>76</v>
      </c>
      <c r="AH408">
        <v>0</v>
      </c>
      <c r="AI408">
        <v>12.164</v>
      </c>
      <c r="AJ408" s="26">
        <v>33733</v>
      </c>
      <c r="AK408">
        <v>7.0490000000000004</v>
      </c>
      <c r="AL408" t="s">
        <v>77</v>
      </c>
      <c r="AM408" t="s">
        <v>77</v>
      </c>
      <c r="AN408" t="s">
        <v>77</v>
      </c>
      <c r="AO408" t="s">
        <v>77</v>
      </c>
      <c r="AQ408">
        <v>1</v>
      </c>
      <c r="AS408">
        <v>66</v>
      </c>
      <c r="AT408" s="46">
        <f t="shared" si="58"/>
        <v>3.7005459200000006</v>
      </c>
      <c r="AU408" s="47">
        <f t="shared" si="59"/>
        <v>6839.8715018247203</v>
      </c>
      <c r="AW408" s="27">
        <f t="shared" si="62"/>
        <v>6.5591360000000005</v>
      </c>
      <c r="AX408" s="28">
        <f t="shared" si="63"/>
        <v>6217.50125730947</v>
      </c>
      <c r="AZ408" s="33">
        <f t="shared" si="64"/>
        <v>7.3806771199999996</v>
      </c>
      <c r="BA408" s="34">
        <f t="shared" si="65"/>
        <v>6427.38909740086</v>
      </c>
      <c r="BC408" s="46">
        <f t="shared" si="66"/>
        <v>3.7005459200000006</v>
      </c>
      <c r="BD408" s="47">
        <f t="shared" si="67"/>
        <v>6839.8715018247203</v>
      </c>
      <c r="BF408" s="48">
        <f t="shared" si="60"/>
        <v>1.77446328</v>
      </c>
      <c r="BG408" s="49">
        <f t="shared" si="61"/>
        <v>1692.3279569200001</v>
      </c>
      <c r="BI408">
        <v>66</v>
      </c>
      <c r="BJ408" t="s">
        <v>524</v>
      </c>
      <c r="BK408" s="2">
        <v>44831.837268518517</v>
      </c>
      <c r="BL408">
        <v>284</v>
      </c>
      <c r="BM408" t="s">
        <v>76</v>
      </c>
      <c r="BN408">
        <v>0</v>
      </c>
      <c r="BO408">
        <v>2.8660000000000001</v>
      </c>
      <c r="BP408" s="26">
        <v>851824</v>
      </c>
      <c r="BQ408">
        <v>0</v>
      </c>
      <c r="BR408" t="s">
        <v>77</v>
      </c>
      <c r="BS408" t="s">
        <v>77</v>
      </c>
      <c r="BT408" t="s">
        <v>77</v>
      </c>
      <c r="BU408" t="s">
        <v>77</v>
      </c>
    </row>
    <row r="409" spans="1:73">
      <c r="A409">
        <v>67</v>
      </c>
      <c r="B409" t="s">
        <v>525</v>
      </c>
      <c r="C409" s="2">
        <v>44831.858483796299</v>
      </c>
      <c r="D409">
        <v>96</v>
      </c>
      <c r="E409" t="s">
        <v>76</v>
      </c>
      <c r="F409">
        <v>0</v>
      </c>
      <c r="G409">
        <v>6.0170000000000003</v>
      </c>
      <c r="H409" s="26">
        <v>2457046</v>
      </c>
      <c r="I409">
        <v>4.9749999999999996</v>
      </c>
      <c r="J409" t="s">
        <v>77</v>
      </c>
      <c r="K409" t="s">
        <v>77</v>
      </c>
      <c r="L409" t="s">
        <v>77</v>
      </c>
      <c r="M409" t="s">
        <v>77</v>
      </c>
      <c r="O409">
        <v>67</v>
      </c>
      <c r="P409" t="s">
        <v>525</v>
      </c>
      <c r="Q409" s="2">
        <v>44831.858483796299</v>
      </c>
      <c r="R409">
        <v>96</v>
      </c>
      <c r="S409" t="s">
        <v>76</v>
      </c>
      <c r="T409">
        <v>0</v>
      </c>
      <c r="U409">
        <v>5.97</v>
      </c>
      <c r="V409" s="26">
        <v>19285</v>
      </c>
      <c r="W409">
        <v>4.8769999999999998</v>
      </c>
      <c r="X409" t="s">
        <v>77</v>
      </c>
      <c r="Y409" t="s">
        <v>77</v>
      </c>
      <c r="Z409" t="s">
        <v>77</v>
      </c>
      <c r="AA409" t="s">
        <v>77</v>
      </c>
      <c r="AC409">
        <v>67</v>
      </c>
      <c r="AD409" t="s">
        <v>525</v>
      </c>
      <c r="AE409" s="2">
        <v>44831.858483796299</v>
      </c>
      <c r="AF409">
        <v>96</v>
      </c>
      <c r="AG409" t="s">
        <v>76</v>
      </c>
      <c r="AH409">
        <v>0</v>
      </c>
      <c r="AI409">
        <v>12.016999999999999</v>
      </c>
      <c r="AJ409" s="26">
        <v>199375</v>
      </c>
      <c r="AK409">
        <v>40.406999999999996</v>
      </c>
      <c r="AL409" t="s">
        <v>77</v>
      </c>
      <c r="AM409" t="s">
        <v>77</v>
      </c>
      <c r="AN409" t="s">
        <v>77</v>
      </c>
      <c r="AO409" t="s">
        <v>77</v>
      </c>
      <c r="AQ409">
        <v>1</v>
      </c>
      <c r="AS409">
        <v>67</v>
      </c>
      <c r="AT409" s="46">
        <f t="shared" si="58"/>
        <v>4984.9158604594995</v>
      </c>
      <c r="AU409" s="47">
        <f t="shared" si="59"/>
        <v>40092.68253125</v>
      </c>
      <c r="AW409" s="27">
        <f t="shared" si="62"/>
        <v>4222.9432283741253</v>
      </c>
      <c r="AX409" s="28">
        <f t="shared" si="63"/>
        <v>34503.822980468751</v>
      </c>
      <c r="AZ409" s="33">
        <f t="shared" si="64"/>
        <v>5223.3097417142508</v>
      </c>
      <c r="BA409" s="34">
        <f t="shared" si="65"/>
        <v>37470.3006484375</v>
      </c>
      <c r="BC409" s="46">
        <f t="shared" si="66"/>
        <v>4984.9158604594995</v>
      </c>
      <c r="BD409" s="47">
        <f t="shared" si="67"/>
        <v>40092.68253125</v>
      </c>
      <c r="BF409" s="48">
        <f t="shared" si="60"/>
        <v>2831.9694987499997</v>
      </c>
      <c r="BG409" s="49">
        <f t="shared" si="61"/>
        <v>-46692.985625000001</v>
      </c>
      <c r="BI409">
        <v>67</v>
      </c>
      <c r="BJ409" t="s">
        <v>525</v>
      </c>
      <c r="BK409" s="2">
        <v>44831.858483796299</v>
      </c>
      <c r="BL409">
        <v>96</v>
      </c>
      <c r="BM409" t="s">
        <v>76</v>
      </c>
      <c r="BN409">
        <v>0</v>
      </c>
      <c r="BO409">
        <v>2.87</v>
      </c>
      <c r="BP409" s="26">
        <v>821832</v>
      </c>
      <c r="BQ409">
        <v>0</v>
      </c>
      <c r="BR409" t="s">
        <v>77</v>
      </c>
      <c r="BS409" t="s">
        <v>77</v>
      </c>
      <c r="BT409" t="s">
        <v>77</v>
      </c>
      <c r="BU409" t="s">
        <v>77</v>
      </c>
    </row>
    <row r="410" spans="1:73">
      <c r="A410">
        <v>68</v>
      </c>
      <c r="B410" t="s">
        <v>526</v>
      </c>
      <c r="C410" s="2">
        <v>44831.879699074074</v>
      </c>
      <c r="D410">
        <v>241</v>
      </c>
      <c r="E410" t="s">
        <v>76</v>
      </c>
      <c r="F410">
        <v>0</v>
      </c>
      <c r="G410">
        <v>6</v>
      </c>
      <c r="H410" s="26">
        <v>4742298</v>
      </c>
      <c r="I410">
        <v>9.641</v>
      </c>
      <c r="J410" t="s">
        <v>77</v>
      </c>
      <c r="K410" t="s">
        <v>77</v>
      </c>
      <c r="L410" t="s">
        <v>77</v>
      </c>
      <c r="M410" t="s">
        <v>77</v>
      </c>
      <c r="O410">
        <v>68</v>
      </c>
      <c r="P410" t="s">
        <v>526</v>
      </c>
      <c r="Q410" s="2">
        <v>44831.879699074074</v>
      </c>
      <c r="R410">
        <v>241</v>
      </c>
      <c r="S410" t="s">
        <v>76</v>
      </c>
      <c r="T410">
        <v>0</v>
      </c>
      <c r="U410">
        <v>5.9530000000000003</v>
      </c>
      <c r="V410" s="26">
        <v>35601</v>
      </c>
      <c r="W410">
        <v>8.8610000000000007</v>
      </c>
      <c r="X410" t="s">
        <v>77</v>
      </c>
      <c r="Y410" t="s">
        <v>77</v>
      </c>
      <c r="Z410" t="s">
        <v>77</v>
      </c>
      <c r="AA410" t="s">
        <v>77</v>
      </c>
      <c r="AC410">
        <v>68</v>
      </c>
      <c r="AD410" t="s">
        <v>526</v>
      </c>
      <c r="AE410" s="2">
        <v>44831.879699074074</v>
      </c>
      <c r="AF410">
        <v>241</v>
      </c>
      <c r="AG410" t="s">
        <v>76</v>
      </c>
      <c r="AH410">
        <v>0</v>
      </c>
      <c r="AI410">
        <v>11.974</v>
      </c>
      <c r="AJ410" s="26">
        <v>225322</v>
      </c>
      <c r="AK410">
        <v>45.41</v>
      </c>
      <c r="AL410" t="s">
        <v>77</v>
      </c>
      <c r="AM410" t="s">
        <v>77</v>
      </c>
      <c r="AN410" t="s">
        <v>77</v>
      </c>
      <c r="AO410" t="s">
        <v>77</v>
      </c>
      <c r="AQ410">
        <v>1</v>
      </c>
      <c r="AS410">
        <v>68</v>
      </c>
      <c r="AT410" s="46">
        <f t="shared" si="58"/>
        <v>8999.2442833246187</v>
      </c>
      <c r="AU410" s="47">
        <f t="shared" si="59"/>
        <v>45174.70690598432</v>
      </c>
      <c r="AW410" s="27">
        <f t="shared" si="62"/>
        <v>7324.2934114952859</v>
      </c>
      <c r="AX410" s="28">
        <f t="shared" si="63"/>
        <v>38622.695668755325</v>
      </c>
      <c r="AZ410" s="33">
        <f t="shared" si="64"/>
        <v>9388.7590557959302</v>
      </c>
      <c r="BA410" s="34">
        <f t="shared" si="65"/>
        <v>42252.188140098166</v>
      </c>
      <c r="BC410" s="46">
        <f t="shared" si="66"/>
        <v>8999.2442833246187</v>
      </c>
      <c r="BD410" s="47">
        <f t="shared" si="67"/>
        <v>45174.70690598432</v>
      </c>
      <c r="BF410" s="48">
        <f t="shared" si="60"/>
        <v>6828.9767039500002</v>
      </c>
      <c r="BG410" s="49">
        <f t="shared" si="61"/>
        <v>-62822.700500480008</v>
      </c>
      <c r="BI410">
        <v>68</v>
      </c>
      <c r="BJ410" t="s">
        <v>526</v>
      </c>
      <c r="BK410" s="2">
        <v>44831.879699074074</v>
      </c>
      <c r="BL410">
        <v>241</v>
      </c>
      <c r="BM410" t="s">
        <v>76</v>
      </c>
      <c r="BN410">
        <v>0</v>
      </c>
      <c r="BO410">
        <v>2.8540000000000001</v>
      </c>
      <c r="BP410" s="26">
        <v>894304</v>
      </c>
      <c r="BQ410">
        <v>0</v>
      </c>
      <c r="BR410" t="s">
        <v>77</v>
      </c>
      <c r="BS410" t="s">
        <v>77</v>
      </c>
      <c r="BT410" t="s">
        <v>77</v>
      </c>
      <c r="BU410" t="s">
        <v>77</v>
      </c>
    </row>
    <row r="411" spans="1:73">
      <c r="A411">
        <v>69</v>
      </c>
      <c r="B411" t="s">
        <v>527</v>
      </c>
      <c r="C411" s="2">
        <v>44831.900925925926</v>
      </c>
      <c r="D411">
        <v>368</v>
      </c>
      <c r="E411" t="s">
        <v>76</v>
      </c>
      <c r="F411">
        <v>0</v>
      </c>
      <c r="G411">
        <v>6.0359999999999996</v>
      </c>
      <c r="H411" s="26">
        <v>7969</v>
      </c>
      <c r="I411">
        <v>1.0999999999999999E-2</v>
      </c>
      <c r="J411" t="s">
        <v>77</v>
      </c>
      <c r="K411" t="s">
        <v>77</v>
      </c>
      <c r="L411" t="s">
        <v>77</v>
      </c>
      <c r="M411" t="s">
        <v>77</v>
      </c>
      <c r="O411">
        <v>69</v>
      </c>
      <c r="P411" t="s">
        <v>527</v>
      </c>
      <c r="Q411" s="2">
        <v>44831.900925925926</v>
      </c>
      <c r="R411">
        <v>368</v>
      </c>
      <c r="S411" t="s">
        <v>76</v>
      </c>
      <c r="T411">
        <v>0</v>
      </c>
      <c r="U411" t="s">
        <v>77</v>
      </c>
      <c r="V411" s="26" t="s">
        <v>77</v>
      </c>
      <c r="W411" t="s">
        <v>77</v>
      </c>
      <c r="X411" t="s">
        <v>77</v>
      </c>
      <c r="Y411" t="s">
        <v>77</v>
      </c>
      <c r="Z411" t="s">
        <v>77</v>
      </c>
      <c r="AA411" t="s">
        <v>77</v>
      </c>
      <c r="AC411">
        <v>69</v>
      </c>
      <c r="AD411" t="s">
        <v>527</v>
      </c>
      <c r="AE411" s="2">
        <v>44831.900925925926</v>
      </c>
      <c r="AF411">
        <v>368</v>
      </c>
      <c r="AG411" t="s">
        <v>76</v>
      </c>
      <c r="AH411">
        <v>0</v>
      </c>
      <c r="AI411">
        <v>12.196999999999999</v>
      </c>
      <c r="AJ411" s="26">
        <v>13045</v>
      </c>
      <c r="AK411">
        <v>2.6920000000000002</v>
      </c>
      <c r="AL411" t="s">
        <v>77</v>
      </c>
      <c r="AM411" t="s">
        <v>77</v>
      </c>
      <c r="AN411" t="s">
        <v>77</v>
      </c>
      <c r="AO411" t="s">
        <v>77</v>
      </c>
      <c r="AQ411">
        <v>1</v>
      </c>
      <c r="AS411">
        <v>69</v>
      </c>
      <c r="AT411" s="46">
        <f t="shared" si="58"/>
        <v>14.075588933300001</v>
      </c>
      <c r="AU411" s="47">
        <f t="shared" si="59"/>
        <v>2588.3587099220003</v>
      </c>
      <c r="AW411" s="27">
        <f t="shared" si="62"/>
        <v>18.534625421249999</v>
      </c>
      <c r="AX411" s="28">
        <f t="shared" si="63"/>
        <v>2442.6913019907502</v>
      </c>
      <c r="AZ411" s="33">
        <f t="shared" si="64"/>
        <v>20.070374510049998</v>
      </c>
      <c r="BA411" s="34">
        <f t="shared" si="65"/>
        <v>2487.5790028735</v>
      </c>
      <c r="BC411" s="46">
        <f t="shared" si="66"/>
        <v>14.075588933300001</v>
      </c>
      <c r="BD411" s="47">
        <f t="shared" si="67"/>
        <v>2588.3587099220003</v>
      </c>
      <c r="BF411" s="48">
        <f t="shared" si="60"/>
        <v>8.3152697071999988</v>
      </c>
      <c r="BG411" s="49">
        <f t="shared" si="61"/>
        <v>1105.205827</v>
      </c>
      <c r="BI411">
        <v>69</v>
      </c>
      <c r="BJ411" t="s">
        <v>527</v>
      </c>
      <c r="BK411" s="2">
        <v>44831.900925925926</v>
      </c>
      <c r="BL411">
        <v>368</v>
      </c>
      <c r="BM411" t="s">
        <v>76</v>
      </c>
      <c r="BN411">
        <v>0</v>
      </c>
      <c r="BO411">
        <v>2.867</v>
      </c>
      <c r="BP411" s="26">
        <v>889620</v>
      </c>
      <c r="BQ411">
        <v>0</v>
      </c>
      <c r="BR411" t="s">
        <v>77</v>
      </c>
      <c r="BS411" t="s">
        <v>77</v>
      </c>
      <c r="BT411" t="s">
        <v>77</v>
      </c>
      <c r="BU411" t="s">
        <v>77</v>
      </c>
    </row>
    <row r="412" spans="1:73">
      <c r="A412">
        <v>70</v>
      </c>
      <c r="B412" t="s">
        <v>528</v>
      </c>
      <c r="C412" s="2">
        <v>44831.922118055554</v>
      </c>
      <c r="D412">
        <v>88</v>
      </c>
      <c r="E412" t="s">
        <v>76</v>
      </c>
      <c r="F412">
        <v>0</v>
      </c>
      <c r="G412">
        <v>6.0030000000000001</v>
      </c>
      <c r="H412" s="26">
        <v>3548766</v>
      </c>
      <c r="I412">
        <v>7.2</v>
      </c>
      <c r="J412" t="s">
        <v>77</v>
      </c>
      <c r="K412" t="s">
        <v>77</v>
      </c>
      <c r="L412" t="s">
        <v>77</v>
      </c>
      <c r="M412" t="s">
        <v>77</v>
      </c>
      <c r="O412">
        <v>70</v>
      </c>
      <c r="P412" t="s">
        <v>528</v>
      </c>
      <c r="Q412" s="2">
        <v>44831.922118055554</v>
      </c>
      <c r="R412">
        <v>88</v>
      </c>
      <c r="S412" t="s">
        <v>76</v>
      </c>
      <c r="T412">
        <v>0</v>
      </c>
      <c r="U412">
        <v>5.9569999999999999</v>
      </c>
      <c r="V412" s="26">
        <v>26893</v>
      </c>
      <c r="W412">
        <v>6.7359999999999998</v>
      </c>
      <c r="X412" t="s">
        <v>77</v>
      </c>
      <c r="Y412" t="s">
        <v>77</v>
      </c>
      <c r="Z412" t="s">
        <v>77</v>
      </c>
      <c r="AA412" t="s">
        <v>77</v>
      </c>
      <c r="AC412">
        <v>70</v>
      </c>
      <c r="AD412" t="s">
        <v>528</v>
      </c>
      <c r="AE412" s="2">
        <v>44831.922118055554</v>
      </c>
      <c r="AF412">
        <v>88</v>
      </c>
      <c r="AG412" t="s">
        <v>76</v>
      </c>
      <c r="AH412">
        <v>0</v>
      </c>
      <c r="AI412">
        <v>12.051</v>
      </c>
      <c r="AJ412" s="26">
        <v>132177</v>
      </c>
      <c r="AK412">
        <v>27.181999999999999</v>
      </c>
      <c r="AL412" t="s">
        <v>77</v>
      </c>
      <c r="AM412" t="s">
        <v>77</v>
      </c>
      <c r="AN412" t="s">
        <v>77</v>
      </c>
      <c r="AO412" t="s">
        <v>77</v>
      </c>
      <c r="AQ412">
        <v>1</v>
      </c>
      <c r="AS412">
        <v>70</v>
      </c>
      <c r="AT412" s="46">
        <f t="shared" si="58"/>
        <v>6858.0440357583802</v>
      </c>
      <c r="AU412" s="47">
        <f t="shared" si="59"/>
        <v>26771.432121923917</v>
      </c>
      <c r="AW412" s="27">
        <f t="shared" si="62"/>
        <v>5668.8565218799649</v>
      </c>
      <c r="AX412" s="28">
        <f t="shared" si="63"/>
        <v>23443.80623691867</v>
      </c>
      <c r="AZ412" s="33">
        <f t="shared" si="64"/>
        <v>7166.9499046785704</v>
      </c>
      <c r="BA412" s="34">
        <f t="shared" si="65"/>
        <v>24984.309853310464</v>
      </c>
      <c r="BC412" s="46">
        <f t="shared" si="66"/>
        <v>6858.0440357583802</v>
      </c>
      <c r="BD412" s="47">
        <f t="shared" si="67"/>
        <v>26771.432121923917</v>
      </c>
      <c r="BF412" s="48">
        <f t="shared" si="60"/>
        <v>4500.2981475500001</v>
      </c>
      <c r="BG412" s="49">
        <f t="shared" si="61"/>
        <v>-15685.71571988</v>
      </c>
      <c r="BI412">
        <v>70</v>
      </c>
      <c r="BJ412" t="s">
        <v>528</v>
      </c>
      <c r="BK412" s="2">
        <v>44831.922118055554</v>
      </c>
      <c r="BL412">
        <v>88</v>
      </c>
      <c r="BM412" t="s">
        <v>76</v>
      </c>
      <c r="BN412">
        <v>0</v>
      </c>
      <c r="BO412">
        <v>2.8530000000000002</v>
      </c>
      <c r="BP412" s="26">
        <v>921047</v>
      </c>
      <c r="BQ412">
        <v>0</v>
      </c>
      <c r="BR412" t="s">
        <v>77</v>
      </c>
      <c r="BS412" t="s">
        <v>77</v>
      </c>
      <c r="BT412" t="s">
        <v>77</v>
      </c>
      <c r="BU412" t="s">
        <v>77</v>
      </c>
    </row>
    <row r="413" spans="1:73">
      <c r="A413">
        <v>71</v>
      </c>
      <c r="B413" t="s">
        <v>529</v>
      </c>
      <c r="C413" s="2">
        <v>44831.943310185183</v>
      </c>
      <c r="D413" t="s">
        <v>530</v>
      </c>
      <c r="E413" t="s">
        <v>76</v>
      </c>
      <c r="F413">
        <v>0</v>
      </c>
      <c r="G413">
        <v>6.0579999999999998</v>
      </c>
      <c r="H413" s="26">
        <v>1939</v>
      </c>
      <c r="I413">
        <v>-1E-3</v>
      </c>
      <c r="J413" t="s">
        <v>77</v>
      </c>
      <c r="K413" t="s">
        <v>77</v>
      </c>
      <c r="L413" t="s">
        <v>77</v>
      </c>
      <c r="M413" t="s">
        <v>77</v>
      </c>
      <c r="O413">
        <v>71</v>
      </c>
      <c r="P413" t="s">
        <v>529</v>
      </c>
      <c r="Q413" s="2">
        <v>44831.943310185183</v>
      </c>
      <c r="R413" t="s">
        <v>530</v>
      </c>
      <c r="S413" t="s">
        <v>76</v>
      </c>
      <c r="T413">
        <v>0</v>
      </c>
      <c r="U413" t="s">
        <v>77</v>
      </c>
      <c r="V413" s="26" t="s">
        <v>77</v>
      </c>
      <c r="W413" t="s">
        <v>77</v>
      </c>
      <c r="X413" t="s">
        <v>77</v>
      </c>
      <c r="Y413" t="s">
        <v>77</v>
      </c>
      <c r="Z413" t="s">
        <v>77</v>
      </c>
      <c r="AA413" t="s">
        <v>77</v>
      </c>
      <c r="AC413">
        <v>71</v>
      </c>
      <c r="AD413" t="s">
        <v>529</v>
      </c>
      <c r="AE413" s="2">
        <v>44831.943310185183</v>
      </c>
      <c r="AF413" t="s">
        <v>530</v>
      </c>
      <c r="AG413" t="s">
        <v>76</v>
      </c>
      <c r="AH413">
        <v>0</v>
      </c>
      <c r="AI413">
        <v>12.186999999999999</v>
      </c>
      <c r="AJ413" s="26">
        <v>13008</v>
      </c>
      <c r="AK413">
        <v>2.6850000000000001</v>
      </c>
      <c r="AL413" t="s">
        <v>77</v>
      </c>
      <c r="AM413" t="s">
        <v>77</v>
      </c>
      <c r="AN413" t="s">
        <v>77</v>
      </c>
      <c r="AO413" t="s">
        <v>77</v>
      </c>
      <c r="AQ413">
        <v>1</v>
      </c>
      <c r="AS413">
        <v>71</v>
      </c>
      <c r="AT413" s="46">
        <f t="shared" si="58"/>
        <v>0.36015856130000024</v>
      </c>
      <c r="AU413" s="47">
        <f t="shared" si="59"/>
        <v>2580.7354102067202</v>
      </c>
      <c r="AW413" s="27">
        <f t="shared" si="62"/>
        <v>0.95388907124999989</v>
      </c>
      <c r="AX413" s="28">
        <f t="shared" si="63"/>
        <v>2435.89200982272</v>
      </c>
      <c r="AZ413" s="33">
        <f t="shared" si="64"/>
        <v>0.47992116805000062</v>
      </c>
      <c r="BA413" s="34">
        <f t="shared" si="65"/>
        <v>2480.5202768793602</v>
      </c>
      <c r="BC413" s="46">
        <f t="shared" si="66"/>
        <v>0.36015856130000024</v>
      </c>
      <c r="BD413" s="47">
        <f t="shared" si="67"/>
        <v>2580.7354102067202</v>
      </c>
      <c r="BF413" s="48">
        <f t="shared" si="60"/>
        <v>-1.2440989408000003</v>
      </c>
      <c r="BG413" s="49">
        <f t="shared" si="61"/>
        <v>1102.8368339200001</v>
      </c>
      <c r="BI413">
        <v>71</v>
      </c>
      <c r="BJ413" t="s">
        <v>529</v>
      </c>
      <c r="BK413" s="2">
        <v>44831.943310185183</v>
      </c>
      <c r="BL413" t="s">
        <v>530</v>
      </c>
      <c r="BM413" t="s">
        <v>76</v>
      </c>
      <c r="BN413">
        <v>0</v>
      </c>
      <c r="BO413">
        <v>2.8519999999999999</v>
      </c>
      <c r="BP413" s="26">
        <v>1162025</v>
      </c>
      <c r="BQ413">
        <v>0</v>
      </c>
      <c r="BR413" t="s">
        <v>77</v>
      </c>
      <c r="BS413" t="s">
        <v>77</v>
      </c>
      <c r="BT413" t="s">
        <v>77</v>
      </c>
      <c r="BU413" t="s">
        <v>77</v>
      </c>
    </row>
    <row r="414" spans="1:73">
      <c r="A414">
        <v>72</v>
      </c>
      <c r="B414" t="s">
        <v>531</v>
      </c>
      <c r="C414" s="2">
        <v>44831.964537037034</v>
      </c>
      <c r="D414" t="s">
        <v>530</v>
      </c>
      <c r="E414" t="s">
        <v>76</v>
      </c>
      <c r="F414">
        <v>0</v>
      </c>
      <c r="G414">
        <v>6.0620000000000003</v>
      </c>
      <c r="H414" s="26">
        <v>1807</v>
      </c>
      <c r="I414">
        <v>-1E-3</v>
      </c>
      <c r="J414" t="s">
        <v>77</v>
      </c>
      <c r="K414" t="s">
        <v>77</v>
      </c>
      <c r="L414" t="s">
        <v>77</v>
      </c>
      <c r="M414" t="s">
        <v>77</v>
      </c>
      <c r="O414">
        <v>72</v>
      </c>
      <c r="P414" t="s">
        <v>531</v>
      </c>
      <c r="Q414" s="2">
        <v>44831.964537037034</v>
      </c>
      <c r="R414" t="s">
        <v>530</v>
      </c>
      <c r="S414" t="s">
        <v>76</v>
      </c>
      <c r="T414">
        <v>0</v>
      </c>
      <c r="U414" t="s">
        <v>77</v>
      </c>
      <c r="V414" t="s">
        <v>77</v>
      </c>
      <c r="W414" t="s">
        <v>77</v>
      </c>
      <c r="X414" t="s">
        <v>77</v>
      </c>
      <c r="Y414" t="s">
        <v>77</v>
      </c>
      <c r="Z414" t="s">
        <v>77</v>
      </c>
      <c r="AA414" t="s">
        <v>77</v>
      </c>
      <c r="AC414">
        <v>72</v>
      </c>
      <c r="AD414" t="s">
        <v>531</v>
      </c>
      <c r="AE414" s="2">
        <v>44831.964537037034</v>
      </c>
      <c r="AF414" t="s">
        <v>530</v>
      </c>
      <c r="AG414" t="s">
        <v>76</v>
      </c>
      <c r="AH414">
        <v>0</v>
      </c>
      <c r="AI414">
        <v>12.17</v>
      </c>
      <c r="AJ414" s="26">
        <v>13293</v>
      </c>
      <c r="AK414">
        <v>2.7450000000000001</v>
      </c>
      <c r="AL414" t="s">
        <v>77</v>
      </c>
      <c r="AM414" t="s">
        <v>77</v>
      </c>
      <c r="AN414" t="s">
        <v>77</v>
      </c>
      <c r="AO414" t="s">
        <v>77</v>
      </c>
      <c r="AQ414">
        <v>1</v>
      </c>
      <c r="AS414">
        <v>72</v>
      </c>
      <c r="AT414" s="46">
        <f t="shared" si="58"/>
        <v>0.17810497970000005</v>
      </c>
      <c r="AU414" s="47">
        <f t="shared" si="59"/>
        <v>2639.4536177735199</v>
      </c>
      <c r="AW414" s="27">
        <f t="shared" si="62"/>
        <v>0.58632154124999936</v>
      </c>
      <c r="AX414" s="28">
        <f t="shared" si="63"/>
        <v>2488.2604993982704</v>
      </c>
      <c r="AZ414" s="33">
        <f t="shared" si="64"/>
        <v>3.9398204500002976E-3</v>
      </c>
      <c r="BA414" s="34">
        <f t="shared" si="65"/>
        <v>2534.8903954152597</v>
      </c>
      <c r="BC414" s="46">
        <f t="shared" si="66"/>
        <v>0.17810497970000005</v>
      </c>
      <c r="BD414" s="47">
        <f t="shared" si="67"/>
        <v>2639.4536177735199</v>
      </c>
      <c r="BF414" s="48">
        <f t="shared" si="60"/>
        <v>-1.4409953151999999</v>
      </c>
      <c r="BG414" s="49">
        <f t="shared" si="61"/>
        <v>1120.96291372</v>
      </c>
      <c r="BI414">
        <v>72</v>
      </c>
      <c r="BJ414" t="s">
        <v>531</v>
      </c>
      <c r="BK414" s="2">
        <v>44831.964537037034</v>
      </c>
      <c r="BL414" t="s">
        <v>530</v>
      </c>
      <c r="BM414" t="s">
        <v>76</v>
      </c>
      <c r="BN414">
        <v>0</v>
      </c>
      <c r="BO414">
        <v>2.847</v>
      </c>
      <c r="BP414" s="26">
        <v>1070848</v>
      </c>
      <c r="BQ414">
        <v>0</v>
      </c>
      <c r="BR414" t="s">
        <v>77</v>
      </c>
      <c r="BS414" t="s">
        <v>77</v>
      </c>
      <c r="BT414" t="s">
        <v>77</v>
      </c>
      <c r="BU414" t="s">
        <v>77</v>
      </c>
    </row>
    <row r="415" spans="1:73">
      <c r="A415">
        <v>73</v>
      </c>
      <c r="B415" t="s">
        <v>532</v>
      </c>
      <c r="C415" s="2">
        <v>44831.985752314817</v>
      </c>
      <c r="D415" t="s">
        <v>530</v>
      </c>
      <c r="E415" t="s">
        <v>76</v>
      </c>
      <c r="F415">
        <v>0</v>
      </c>
      <c r="G415">
        <v>6.0549999999999997</v>
      </c>
      <c r="H415" s="26">
        <v>1953</v>
      </c>
      <c r="I415">
        <v>-1E-3</v>
      </c>
      <c r="J415" t="s">
        <v>77</v>
      </c>
      <c r="K415" t="s">
        <v>77</v>
      </c>
      <c r="L415" t="s">
        <v>77</v>
      </c>
      <c r="M415" t="s">
        <v>77</v>
      </c>
      <c r="O415">
        <v>73</v>
      </c>
      <c r="P415" t="s">
        <v>532</v>
      </c>
      <c r="Q415" s="2">
        <v>44831.985752314817</v>
      </c>
      <c r="R415" t="s">
        <v>530</v>
      </c>
      <c r="S415" t="s">
        <v>76</v>
      </c>
      <c r="T415">
        <v>0</v>
      </c>
      <c r="U415" t="s">
        <v>77</v>
      </c>
      <c r="V415" s="26" t="s">
        <v>77</v>
      </c>
      <c r="W415" t="s">
        <v>77</v>
      </c>
      <c r="X415" t="s">
        <v>77</v>
      </c>
      <c r="Y415" t="s">
        <v>77</v>
      </c>
      <c r="Z415" t="s">
        <v>77</v>
      </c>
      <c r="AA415" t="s">
        <v>77</v>
      </c>
      <c r="AC415">
        <v>73</v>
      </c>
      <c r="AD415" t="s">
        <v>532</v>
      </c>
      <c r="AE415" s="2">
        <v>44831.985752314817</v>
      </c>
      <c r="AF415" t="s">
        <v>530</v>
      </c>
      <c r="AG415" t="s">
        <v>76</v>
      </c>
      <c r="AH415">
        <v>0</v>
      </c>
      <c r="AI415">
        <v>12.167999999999999</v>
      </c>
      <c r="AJ415" s="26">
        <v>13297</v>
      </c>
      <c r="AK415">
        <v>2.746</v>
      </c>
      <c r="AL415" t="s">
        <v>77</v>
      </c>
      <c r="AM415" t="s">
        <v>77</v>
      </c>
      <c r="AN415" t="s">
        <v>77</v>
      </c>
      <c r="AO415" t="s">
        <v>77</v>
      </c>
      <c r="AQ415">
        <v>1</v>
      </c>
      <c r="AS415">
        <v>73</v>
      </c>
      <c r="AT415" s="46">
        <f t="shared" si="58"/>
        <v>0.37976426769999994</v>
      </c>
      <c r="AU415" s="47">
        <f t="shared" si="59"/>
        <v>2640.2777034663204</v>
      </c>
      <c r="AW415" s="27">
        <f t="shared" si="62"/>
        <v>0.99291694124999985</v>
      </c>
      <c r="AX415" s="28">
        <f t="shared" si="63"/>
        <v>2488.9954231810702</v>
      </c>
      <c r="AZ415" s="33">
        <f t="shared" si="64"/>
        <v>0.53028558845000084</v>
      </c>
      <c r="BA415" s="34">
        <f t="shared" si="65"/>
        <v>2535.65346600166</v>
      </c>
      <c r="BC415" s="46">
        <f t="shared" si="66"/>
        <v>0.37976426769999994</v>
      </c>
      <c r="BD415" s="47">
        <f t="shared" si="67"/>
        <v>2640.2777034663204</v>
      </c>
      <c r="BF415" s="48">
        <f t="shared" si="60"/>
        <v>-1.2231849231999998</v>
      </c>
      <c r="BG415" s="49">
        <f t="shared" si="61"/>
        <v>1121.21532652</v>
      </c>
      <c r="BI415">
        <v>73</v>
      </c>
      <c r="BJ415" t="s">
        <v>532</v>
      </c>
      <c r="BK415" s="2">
        <v>44831.985752314817</v>
      </c>
      <c r="BL415" t="s">
        <v>530</v>
      </c>
      <c r="BM415" t="s">
        <v>76</v>
      </c>
      <c r="BN415">
        <v>0</v>
      </c>
      <c r="BO415">
        <v>2.8340000000000001</v>
      </c>
      <c r="BP415" s="26">
        <v>1331169</v>
      </c>
      <c r="BQ415">
        <v>0</v>
      </c>
      <c r="BR415" t="s">
        <v>77</v>
      </c>
      <c r="BS415" t="s">
        <v>77</v>
      </c>
      <c r="BT415" t="s">
        <v>77</v>
      </c>
      <c r="BU415" t="s">
        <v>77</v>
      </c>
    </row>
    <row r="416" spans="1:73">
      <c r="A416">
        <v>49</v>
      </c>
      <c r="B416" t="s">
        <v>534</v>
      </c>
      <c r="C416" s="2">
        <v>44775.410740740743</v>
      </c>
      <c r="D416" t="s">
        <v>535</v>
      </c>
      <c r="E416" t="s">
        <v>76</v>
      </c>
      <c r="F416">
        <v>0</v>
      </c>
      <c r="G416">
        <v>6.0430000000000001</v>
      </c>
      <c r="H416" s="26">
        <v>964</v>
      </c>
      <c r="I416">
        <v>-3.0000000000000001E-3</v>
      </c>
      <c r="J416" t="s">
        <v>77</v>
      </c>
      <c r="K416" t="s">
        <v>77</v>
      </c>
      <c r="L416" t="s">
        <v>77</v>
      </c>
      <c r="M416" t="s">
        <v>77</v>
      </c>
      <c r="O416">
        <v>49</v>
      </c>
      <c r="P416" t="s">
        <v>534</v>
      </c>
      <c r="Q416" s="2">
        <v>44775.410740740743</v>
      </c>
      <c r="R416" t="s">
        <v>535</v>
      </c>
      <c r="S416" t="s">
        <v>76</v>
      </c>
      <c r="T416">
        <v>0</v>
      </c>
      <c r="U416" t="s">
        <v>77</v>
      </c>
      <c r="V416" t="s">
        <v>77</v>
      </c>
      <c r="W416" t="s">
        <v>77</v>
      </c>
      <c r="X416" t="s">
        <v>77</v>
      </c>
      <c r="Y416" t="s">
        <v>77</v>
      </c>
      <c r="Z416" t="s">
        <v>77</v>
      </c>
      <c r="AA416" t="s">
        <v>77</v>
      </c>
      <c r="AC416">
        <v>49</v>
      </c>
      <c r="AD416" t="s">
        <v>534</v>
      </c>
      <c r="AE416" s="2">
        <v>44775.410740740743</v>
      </c>
      <c r="AF416" t="s">
        <v>535</v>
      </c>
      <c r="AG416" t="s">
        <v>76</v>
      </c>
      <c r="AH416">
        <v>0</v>
      </c>
      <c r="AI416">
        <v>12.225</v>
      </c>
      <c r="AJ416" s="26">
        <v>3124</v>
      </c>
      <c r="AK416">
        <v>0.58699999999999997</v>
      </c>
      <c r="AL416" t="s">
        <v>77</v>
      </c>
      <c r="AM416" t="s">
        <v>77</v>
      </c>
      <c r="AN416" t="s">
        <v>77</v>
      </c>
      <c r="AO416" t="s">
        <v>77</v>
      </c>
      <c r="AQ416">
        <v>1</v>
      </c>
      <c r="AS416">
        <v>83</v>
      </c>
      <c r="AT416" s="46">
        <f t="shared" si="58"/>
        <v>-0.86512969119999994</v>
      </c>
      <c r="AU416" s="47">
        <f t="shared" si="59"/>
        <v>541.78174072447985</v>
      </c>
      <c r="AW416" s="27">
        <f t="shared" si="62"/>
        <v>-1.7436324600000006</v>
      </c>
      <c r="AX416" s="28">
        <f t="shared" si="63"/>
        <v>613.40700396848013</v>
      </c>
      <c r="AZ416" s="33">
        <f t="shared" si="64"/>
        <v>-3.0834807031999998</v>
      </c>
      <c r="BA416" s="34">
        <f t="shared" si="65"/>
        <v>593.29211254624011</v>
      </c>
      <c r="BC416" s="46">
        <f t="shared" si="66"/>
        <v>-0.86512969119999994</v>
      </c>
      <c r="BD416" s="47">
        <f t="shared" si="67"/>
        <v>541.78174072447985</v>
      </c>
      <c r="BF416" s="48">
        <f t="shared" si="60"/>
        <v>-2.6859539007999995</v>
      </c>
      <c r="BG416" s="49">
        <f t="shared" si="61"/>
        <v>301.33378527999997</v>
      </c>
      <c r="BI416">
        <v>49</v>
      </c>
      <c r="BJ416" t="s">
        <v>534</v>
      </c>
      <c r="BK416" s="2">
        <v>44775.410740740743</v>
      </c>
      <c r="BL416" t="s">
        <v>535</v>
      </c>
      <c r="BM416" t="s">
        <v>76</v>
      </c>
      <c r="BN416">
        <v>0</v>
      </c>
      <c r="BO416">
        <v>2.6970000000000001</v>
      </c>
      <c r="BP416" s="26">
        <v>5446211</v>
      </c>
      <c r="BQ416">
        <v>960.50099999999998</v>
      </c>
      <c r="BR416" t="s">
        <v>77</v>
      </c>
      <c r="BS416" t="s">
        <v>77</v>
      </c>
      <c r="BT416" t="s">
        <v>77</v>
      </c>
      <c r="BU416" t="s">
        <v>77</v>
      </c>
    </row>
    <row r="417" spans="1:73">
      <c r="A417">
        <v>50</v>
      </c>
      <c r="B417" t="s">
        <v>536</v>
      </c>
      <c r="C417" s="2">
        <v>44775.432037037041</v>
      </c>
      <c r="D417" t="s">
        <v>537</v>
      </c>
      <c r="E417" t="s">
        <v>76</v>
      </c>
      <c r="F417">
        <v>0</v>
      </c>
      <c r="G417">
        <v>6.0129999999999999</v>
      </c>
      <c r="H417" s="26">
        <v>799117</v>
      </c>
      <c r="I417">
        <v>1.611</v>
      </c>
      <c r="J417" t="s">
        <v>77</v>
      </c>
      <c r="K417" t="s">
        <v>77</v>
      </c>
      <c r="L417" t="s">
        <v>77</v>
      </c>
      <c r="M417" t="s">
        <v>77</v>
      </c>
      <c r="O417">
        <v>50</v>
      </c>
      <c r="P417" t="s">
        <v>536</v>
      </c>
      <c r="Q417" s="2">
        <v>44775.432037037041</v>
      </c>
      <c r="R417" t="s">
        <v>537</v>
      </c>
      <c r="S417" t="s">
        <v>76</v>
      </c>
      <c r="T417">
        <v>0</v>
      </c>
      <c r="U417">
        <v>5.9619999999999997</v>
      </c>
      <c r="V417" s="26">
        <v>7206</v>
      </c>
      <c r="W417">
        <v>1.9179999999999999</v>
      </c>
      <c r="X417" t="s">
        <v>77</v>
      </c>
      <c r="Y417" t="s">
        <v>77</v>
      </c>
      <c r="Z417" t="s">
        <v>77</v>
      </c>
      <c r="AA417" t="s">
        <v>77</v>
      </c>
      <c r="AC417">
        <v>50</v>
      </c>
      <c r="AD417" t="s">
        <v>536</v>
      </c>
      <c r="AE417" s="2">
        <v>44775.432037037041</v>
      </c>
      <c r="AF417" t="s">
        <v>537</v>
      </c>
      <c r="AG417" t="s">
        <v>76</v>
      </c>
      <c r="AH417">
        <v>0</v>
      </c>
      <c r="AI417">
        <v>12.204000000000001</v>
      </c>
      <c r="AJ417" s="26">
        <v>6839</v>
      </c>
      <c r="AK417">
        <v>1.3759999999999999</v>
      </c>
      <c r="AL417" t="s">
        <v>77</v>
      </c>
      <c r="AM417" t="s">
        <v>77</v>
      </c>
      <c r="AN417" t="s">
        <v>77</v>
      </c>
      <c r="AO417" t="s">
        <v>77</v>
      </c>
      <c r="AQ417">
        <v>1</v>
      </c>
      <c r="AS417">
        <v>84</v>
      </c>
      <c r="AT417" s="46">
        <f t="shared" si="58"/>
        <v>2006.39626567032</v>
      </c>
      <c r="AU417" s="47">
        <f t="shared" si="59"/>
        <v>1308.72768057608</v>
      </c>
      <c r="AW417" s="27">
        <f t="shared" si="62"/>
        <v>1928.0899783422599</v>
      </c>
      <c r="AX417" s="28">
        <f t="shared" si="63"/>
        <v>1299.8447265188302</v>
      </c>
      <c r="AZ417" s="33">
        <f t="shared" si="64"/>
        <v>2132.67623642948</v>
      </c>
      <c r="BA417" s="34">
        <f t="shared" si="65"/>
        <v>1302.99828856454</v>
      </c>
      <c r="BC417" s="46">
        <f t="shared" si="66"/>
        <v>2006.39626567032</v>
      </c>
      <c r="BD417" s="47">
        <f t="shared" si="67"/>
        <v>1308.72768057608</v>
      </c>
      <c r="BF417" s="48">
        <f t="shared" si="60"/>
        <v>884.72055219999993</v>
      </c>
      <c r="BG417" s="49">
        <f t="shared" si="61"/>
        <v>642.00537787999997</v>
      </c>
      <c r="BI417">
        <v>50</v>
      </c>
      <c r="BJ417" t="s">
        <v>536</v>
      </c>
      <c r="BK417" s="2">
        <v>44775.432037037041</v>
      </c>
      <c r="BL417" t="s">
        <v>537</v>
      </c>
      <c r="BM417" t="s">
        <v>76</v>
      </c>
      <c r="BN417">
        <v>0</v>
      </c>
      <c r="BO417">
        <v>2.7130000000000001</v>
      </c>
      <c r="BP417" s="26">
        <v>5204457</v>
      </c>
      <c r="BQ417">
        <v>958.84400000000005</v>
      </c>
      <c r="BR417" t="s">
        <v>77</v>
      </c>
      <c r="BS417" t="s">
        <v>77</v>
      </c>
      <c r="BT417" t="s">
        <v>77</v>
      </c>
      <c r="BU417" t="s">
        <v>77</v>
      </c>
    </row>
    <row r="418" spans="1:73">
      <c r="A418">
        <v>51</v>
      </c>
      <c r="B418" t="s">
        <v>538</v>
      </c>
      <c r="C418" s="2">
        <v>44775.453344907408</v>
      </c>
      <c r="D418" t="s">
        <v>507</v>
      </c>
      <c r="E418" t="s">
        <v>76</v>
      </c>
      <c r="F418">
        <v>0</v>
      </c>
      <c r="G418">
        <v>6.0289999999999999</v>
      </c>
      <c r="H418" s="26">
        <v>2457</v>
      </c>
      <c r="I418">
        <v>0</v>
      </c>
      <c r="J418" t="s">
        <v>77</v>
      </c>
      <c r="K418" t="s">
        <v>77</v>
      </c>
      <c r="L418" t="s">
        <v>77</v>
      </c>
      <c r="M418" t="s">
        <v>77</v>
      </c>
      <c r="O418">
        <v>51</v>
      </c>
      <c r="P418" t="s">
        <v>538</v>
      </c>
      <c r="Q418" s="2">
        <v>44775.453344907408</v>
      </c>
      <c r="R418" t="s">
        <v>507</v>
      </c>
      <c r="S418" t="s">
        <v>76</v>
      </c>
      <c r="T418">
        <v>0</v>
      </c>
      <c r="U418" t="s">
        <v>77</v>
      </c>
      <c r="V418" t="s">
        <v>77</v>
      </c>
      <c r="W418" t="s">
        <v>77</v>
      </c>
      <c r="X418" t="s">
        <v>77</v>
      </c>
      <c r="Y418" t="s">
        <v>77</v>
      </c>
      <c r="Z418" t="s">
        <v>77</v>
      </c>
      <c r="AA418" t="s">
        <v>77</v>
      </c>
      <c r="AC418">
        <v>51</v>
      </c>
      <c r="AD418" t="s">
        <v>538</v>
      </c>
      <c r="AE418" s="2">
        <v>44775.453344907408</v>
      </c>
      <c r="AF418" t="s">
        <v>507</v>
      </c>
      <c r="AG418" t="s">
        <v>76</v>
      </c>
      <c r="AH418">
        <v>0</v>
      </c>
      <c r="AI418">
        <v>12.206</v>
      </c>
      <c r="AJ418" s="26">
        <v>1688</v>
      </c>
      <c r="AK418">
        <v>0.28100000000000003</v>
      </c>
      <c r="AL418" t="s">
        <v>77</v>
      </c>
      <c r="AM418" t="s">
        <v>77</v>
      </c>
      <c r="AN418" t="s">
        <v>77</v>
      </c>
      <c r="AO418" t="s">
        <v>77</v>
      </c>
      <c r="AQ418">
        <v>1</v>
      </c>
      <c r="AS418">
        <v>85</v>
      </c>
      <c r="AT418" s="46">
        <f t="shared" si="58"/>
        <v>1.1235034597</v>
      </c>
      <c r="AU418" s="47">
        <f t="shared" si="59"/>
        <v>245.13688474112001</v>
      </c>
      <c r="AW418" s="27">
        <f t="shared" si="62"/>
        <v>2.4034680412499991</v>
      </c>
      <c r="AX418" s="28">
        <f t="shared" si="63"/>
        <v>347.60634667711997</v>
      </c>
      <c r="AZ418" s="33">
        <f t="shared" si="64"/>
        <v>2.3282756004499987</v>
      </c>
      <c r="BA418" s="34">
        <f t="shared" si="65"/>
        <v>318.84126966656004</v>
      </c>
      <c r="BC418" s="46">
        <f t="shared" si="66"/>
        <v>1.1235034597</v>
      </c>
      <c r="BD418" s="47">
        <f t="shared" si="67"/>
        <v>245.13688474112001</v>
      </c>
      <c r="BF418" s="48">
        <f t="shared" si="60"/>
        <v>-0.46631199519999988</v>
      </c>
      <c r="BG418" s="49">
        <f t="shared" si="61"/>
        <v>156.92767232</v>
      </c>
      <c r="BI418">
        <v>51</v>
      </c>
      <c r="BJ418" t="s">
        <v>538</v>
      </c>
      <c r="BK418" s="2">
        <v>44775.453344907408</v>
      </c>
      <c r="BL418" t="s">
        <v>507</v>
      </c>
      <c r="BM418" t="s">
        <v>76</v>
      </c>
      <c r="BN418">
        <v>0</v>
      </c>
      <c r="BO418">
        <v>2.7080000000000002</v>
      </c>
      <c r="BP418" s="26">
        <v>5311409</v>
      </c>
      <c r="BQ418">
        <v>959.60900000000004</v>
      </c>
      <c r="BR418" t="s">
        <v>77</v>
      </c>
      <c r="BS418" t="s">
        <v>77</v>
      </c>
      <c r="BT418" t="s">
        <v>77</v>
      </c>
      <c r="BU418" t="s">
        <v>77</v>
      </c>
    </row>
    <row r="419" spans="1:73">
      <c r="A419">
        <v>52</v>
      </c>
      <c r="B419" t="s">
        <v>539</v>
      </c>
      <c r="C419" s="2">
        <v>44775.474606481483</v>
      </c>
      <c r="D419" t="s">
        <v>507</v>
      </c>
      <c r="E419" t="s">
        <v>76</v>
      </c>
      <c r="F419">
        <v>0</v>
      </c>
      <c r="G419">
        <v>6.032</v>
      </c>
      <c r="H419" s="26">
        <v>2498</v>
      </c>
      <c r="I419">
        <v>0</v>
      </c>
      <c r="J419" t="s">
        <v>77</v>
      </c>
      <c r="K419" t="s">
        <v>77</v>
      </c>
      <c r="L419" t="s">
        <v>77</v>
      </c>
      <c r="M419" t="s">
        <v>77</v>
      </c>
      <c r="O419">
        <v>52</v>
      </c>
      <c r="P419" t="s">
        <v>539</v>
      </c>
      <c r="Q419" s="2">
        <v>44775.474606481483</v>
      </c>
      <c r="R419" t="s">
        <v>507</v>
      </c>
      <c r="S419" t="s">
        <v>76</v>
      </c>
      <c r="T419">
        <v>0</v>
      </c>
      <c r="U419" t="s">
        <v>77</v>
      </c>
      <c r="V419" s="26" t="s">
        <v>77</v>
      </c>
      <c r="W419" t="s">
        <v>77</v>
      </c>
      <c r="X419" t="s">
        <v>77</v>
      </c>
      <c r="Y419" t="s">
        <v>77</v>
      </c>
      <c r="Z419" t="s">
        <v>77</v>
      </c>
      <c r="AA419" t="s">
        <v>77</v>
      </c>
      <c r="AC419">
        <v>52</v>
      </c>
      <c r="AD419" t="s">
        <v>539</v>
      </c>
      <c r="AE419" s="2">
        <v>44775.474606481483</v>
      </c>
      <c r="AF419" t="s">
        <v>507</v>
      </c>
      <c r="AG419" t="s">
        <v>76</v>
      </c>
      <c r="AH419">
        <v>0</v>
      </c>
      <c r="AI419">
        <v>12.204000000000001</v>
      </c>
      <c r="AJ419" s="26">
        <v>2113</v>
      </c>
      <c r="AK419">
        <v>0.372</v>
      </c>
      <c r="AL419" t="s">
        <v>77</v>
      </c>
      <c r="AM419" t="s">
        <v>77</v>
      </c>
      <c r="AN419" t="s">
        <v>77</v>
      </c>
      <c r="AO419" t="s">
        <v>77</v>
      </c>
      <c r="AQ419">
        <v>1</v>
      </c>
      <c r="AS419">
        <v>86</v>
      </c>
      <c r="AT419" s="46">
        <f t="shared" si="58"/>
        <v>1.1872527812</v>
      </c>
      <c r="AU419" s="47">
        <f t="shared" si="59"/>
        <v>332.94315909512</v>
      </c>
      <c r="AW419" s="27">
        <f t="shared" si="62"/>
        <v>2.5186900849999994</v>
      </c>
      <c r="AX419" s="28">
        <f t="shared" si="63"/>
        <v>426.29994644986999</v>
      </c>
      <c r="AZ419" s="33">
        <f t="shared" si="64"/>
        <v>2.4732457682</v>
      </c>
      <c r="BA419" s="34">
        <f t="shared" si="65"/>
        <v>400.07500285606</v>
      </c>
      <c r="BC419" s="46">
        <f t="shared" si="66"/>
        <v>1.1872527812</v>
      </c>
      <c r="BD419" s="47">
        <f t="shared" si="67"/>
        <v>332.94315909512</v>
      </c>
      <c r="BF419" s="48">
        <f t="shared" si="60"/>
        <v>-0.4044013392000001</v>
      </c>
      <c r="BG419" s="49">
        <f t="shared" si="61"/>
        <v>200.40529132</v>
      </c>
      <c r="BI419">
        <v>52</v>
      </c>
      <c r="BJ419" t="s">
        <v>539</v>
      </c>
      <c r="BK419" s="2">
        <v>44775.474606481483</v>
      </c>
      <c r="BL419" t="s">
        <v>507</v>
      </c>
      <c r="BM419" t="s">
        <v>76</v>
      </c>
      <c r="BN419">
        <v>0</v>
      </c>
      <c r="BO419">
        <v>2.7109999999999999</v>
      </c>
      <c r="BP419" s="26">
        <v>5255114</v>
      </c>
      <c r="BQ419">
        <v>959.21400000000006</v>
      </c>
      <c r="BR419" t="s">
        <v>77</v>
      </c>
      <c r="BS419" t="s">
        <v>77</v>
      </c>
      <c r="BT419" t="s">
        <v>77</v>
      </c>
      <c r="BU419" t="s">
        <v>77</v>
      </c>
    </row>
    <row r="420" spans="1:73">
      <c r="A420">
        <v>53</v>
      </c>
      <c r="B420" t="s">
        <v>540</v>
      </c>
      <c r="C420" s="2">
        <v>44775.495937500003</v>
      </c>
      <c r="D420">
        <v>347</v>
      </c>
      <c r="E420" t="s">
        <v>76</v>
      </c>
      <c r="F420">
        <v>0</v>
      </c>
      <c r="G420">
        <v>6.0149999999999997</v>
      </c>
      <c r="H420" s="26">
        <v>16304</v>
      </c>
      <c r="I420">
        <v>2.8000000000000001E-2</v>
      </c>
      <c r="J420" t="s">
        <v>77</v>
      </c>
      <c r="K420" t="s">
        <v>77</v>
      </c>
      <c r="L420" t="s">
        <v>77</v>
      </c>
      <c r="M420" t="s">
        <v>77</v>
      </c>
      <c r="O420">
        <v>53</v>
      </c>
      <c r="P420" t="s">
        <v>540</v>
      </c>
      <c r="Q420" s="2">
        <v>44775.495937500003</v>
      </c>
      <c r="R420">
        <v>347</v>
      </c>
      <c r="S420" t="s">
        <v>76</v>
      </c>
      <c r="T420">
        <v>0</v>
      </c>
      <c r="U420" t="s">
        <v>77</v>
      </c>
      <c r="V420" s="26" t="s">
        <v>77</v>
      </c>
      <c r="W420" t="s">
        <v>77</v>
      </c>
      <c r="X420" t="s">
        <v>77</v>
      </c>
      <c r="Y420" t="s">
        <v>77</v>
      </c>
      <c r="Z420" t="s">
        <v>77</v>
      </c>
      <c r="AA420" t="s">
        <v>77</v>
      </c>
      <c r="AC420">
        <v>53</v>
      </c>
      <c r="AD420" t="s">
        <v>540</v>
      </c>
      <c r="AE420" s="2">
        <v>44775.495937500003</v>
      </c>
      <c r="AF420">
        <v>347</v>
      </c>
      <c r="AG420" t="s">
        <v>76</v>
      </c>
      <c r="AH420">
        <v>0</v>
      </c>
      <c r="AI420">
        <v>12.169</v>
      </c>
      <c r="AJ420" s="26">
        <v>16456</v>
      </c>
      <c r="AK420">
        <v>3.4140000000000001</v>
      </c>
      <c r="AL420" t="s">
        <v>77</v>
      </c>
      <c r="AM420" t="s">
        <v>77</v>
      </c>
      <c r="AN420" t="s">
        <v>77</v>
      </c>
      <c r="AO420" t="s">
        <v>77</v>
      </c>
      <c r="AQ420">
        <v>1</v>
      </c>
      <c r="AS420">
        <v>87</v>
      </c>
      <c r="AT420" s="46">
        <f t="shared" si="58"/>
        <v>35.79038282369536</v>
      </c>
      <c r="AU420" s="47">
        <f t="shared" si="59"/>
        <v>3290.8443856332801</v>
      </c>
      <c r="AW420" s="27">
        <f t="shared" si="62"/>
        <v>51.464101376460796</v>
      </c>
      <c r="AX420" s="28">
        <f t="shared" si="63"/>
        <v>3068.7742880172805</v>
      </c>
      <c r="AZ420" s="33">
        <f t="shared" si="64"/>
        <v>42.517802311705609</v>
      </c>
      <c r="BA420" s="34">
        <f t="shared" si="65"/>
        <v>3138.12599304064</v>
      </c>
      <c r="BC420" s="46">
        <f t="shared" si="66"/>
        <v>35.79038282369536</v>
      </c>
      <c r="BD420" s="47">
        <f t="shared" si="67"/>
        <v>3290.8443856332801</v>
      </c>
      <c r="BF420" s="48">
        <f t="shared" si="60"/>
        <v>23.3486891232</v>
      </c>
      <c r="BG420" s="49">
        <f t="shared" si="61"/>
        <v>1303.37223808</v>
      </c>
      <c r="BI420">
        <v>53</v>
      </c>
      <c r="BJ420" t="s">
        <v>540</v>
      </c>
      <c r="BK420" s="2">
        <v>44775.495937500003</v>
      </c>
      <c r="BL420">
        <v>347</v>
      </c>
      <c r="BM420" t="s">
        <v>76</v>
      </c>
      <c r="BN420">
        <v>0</v>
      </c>
      <c r="BO420">
        <v>2.8519999999999999</v>
      </c>
      <c r="BP420" s="26">
        <v>1070281</v>
      </c>
      <c r="BQ420">
        <v>0</v>
      </c>
      <c r="BR420" t="s">
        <v>77</v>
      </c>
      <c r="BS420" t="s">
        <v>77</v>
      </c>
      <c r="BT420" t="s">
        <v>77</v>
      </c>
      <c r="BU420" t="s">
        <v>77</v>
      </c>
    </row>
    <row r="421" spans="1:73">
      <c r="A421">
        <v>54</v>
      </c>
      <c r="B421" t="s">
        <v>541</v>
      </c>
      <c r="C421" s="2">
        <v>44775.517233796294</v>
      </c>
      <c r="D421">
        <v>24</v>
      </c>
      <c r="E421" t="s">
        <v>76</v>
      </c>
      <c r="F421">
        <v>0</v>
      </c>
      <c r="G421">
        <v>5.9960000000000004</v>
      </c>
      <c r="H421" s="26">
        <v>2503886</v>
      </c>
      <c r="I421">
        <v>5.07</v>
      </c>
      <c r="J421" t="s">
        <v>77</v>
      </c>
      <c r="K421" t="s">
        <v>77</v>
      </c>
      <c r="L421" t="s">
        <v>77</v>
      </c>
      <c r="M421" t="s">
        <v>77</v>
      </c>
      <c r="O421">
        <v>54</v>
      </c>
      <c r="P421" t="s">
        <v>541</v>
      </c>
      <c r="Q421" s="2">
        <v>44775.517233796294</v>
      </c>
      <c r="R421">
        <v>24</v>
      </c>
      <c r="S421" t="s">
        <v>76</v>
      </c>
      <c r="T421">
        <v>0</v>
      </c>
      <c r="U421">
        <v>5.9480000000000004</v>
      </c>
      <c r="V421" s="26">
        <v>20697</v>
      </c>
      <c r="W421">
        <v>5.2220000000000004</v>
      </c>
      <c r="X421" t="s">
        <v>77</v>
      </c>
      <c r="Y421" t="s">
        <v>77</v>
      </c>
      <c r="Z421" t="s">
        <v>77</v>
      </c>
      <c r="AA421" t="s">
        <v>77</v>
      </c>
      <c r="AC421">
        <v>54</v>
      </c>
      <c r="AD421" t="s">
        <v>541</v>
      </c>
      <c r="AE421" s="2">
        <v>44775.517233796294</v>
      </c>
      <c r="AF421">
        <v>24</v>
      </c>
      <c r="AG421" t="s">
        <v>76</v>
      </c>
      <c r="AH421">
        <v>0</v>
      </c>
      <c r="AI421">
        <v>12.053000000000001</v>
      </c>
      <c r="AJ421" s="26">
        <v>110494</v>
      </c>
      <c r="AK421">
        <v>22.827999999999999</v>
      </c>
      <c r="AL421" t="s">
        <v>77</v>
      </c>
      <c r="AM421" t="s">
        <v>77</v>
      </c>
      <c r="AN421" t="s">
        <v>77</v>
      </c>
      <c r="AO421" t="s">
        <v>77</v>
      </c>
      <c r="AQ421">
        <v>1</v>
      </c>
      <c r="AS421">
        <v>88</v>
      </c>
      <c r="AT421" s="46">
        <f t="shared" si="58"/>
        <v>5332.7269706215802</v>
      </c>
      <c r="AU421" s="47">
        <f t="shared" si="59"/>
        <v>22423.838058601279</v>
      </c>
      <c r="AW421" s="27">
        <f t="shared" si="62"/>
        <v>4491.2674816825656</v>
      </c>
      <c r="AX421" s="28">
        <f t="shared" si="63"/>
        <v>19754.063438260284</v>
      </c>
      <c r="AZ421" s="33">
        <f t="shared" si="64"/>
        <v>5584.2134982133712</v>
      </c>
      <c r="BA421" s="34">
        <f t="shared" si="65"/>
        <v>20924.077695174641</v>
      </c>
      <c r="BC421" s="46">
        <f t="shared" si="66"/>
        <v>5332.7269706215802</v>
      </c>
      <c r="BD421" s="47">
        <f t="shared" si="67"/>
        <v>22423.838058601279</v>
      </c>
      <c r="BF421" s="48">
        <f t="shared" si="60"/>
        <v>3115.7926535500001</v>
      </c>
      <c r="BG421" s="49">
        <f t="shared" si="61"/>
        <v>-8995.2933699200003</v>
      </c>
      <c r="BI421">
        <v>54</v>
      </c>
      <c r="BJ421" t="s">
        <v>541</v>
      </c>
      <c r="BK421" s="2">
        <v>44775.517233796294</v>
      </c>
      <c r="BL421">
        <v>24</v>
      </c>
      <c r="BM421" t="s">
        <v>76</v>
      </c>
      <c r="BN421">
        <v>0</v>
      </c>
      <c r="BO421">
        <v>2.8479999999999999</v>
      </c>
      <c r="BP421" s="26">
        <v>927416</v>
      </c>
      <c r="BQ421">
        <v>0</v>
      </c>
      <c r="BR421" t="s">
        <v>77</v>
      </c>
      <c r="BS421" t="s">
        <v>77</v>
      </c>
      <c r="BT421" t="s">
        <v>77</v>
      </c>
      <c r="BU421" t="s">
        <v>77</v>
      </c>
    </row>
    <row r="422" spans="1:73">
      <c r="A422">
        <v>55</v>
      </c>
      <c r="B422" t="s">
        <v>542</v>
      </c>
      <c r="C422" s="2">
        <v>44775.538553240738</v>
      </c>
      <c r="D422">
        <v>371</v>
      </c>
      <c r="E422" t="s">
        <v>76</v>
      </c>
      <c r="F422">
        <v>0</v>
      </c>
      <c r="G422">
        <v>6.01</v>
      </c>
      <c r="H422" s="26">
        <v>2181172</v>
      </c>
      <c r="I422">
        <v>4.4139999999999997</v>
      </c>
      <c r="J422" t="s">
        <v>77</v>
      </c>
      <c r="K422" t="s">
        <v>77</v>
      </c>
      <c r="L422" t="s">
        <v>77</v>
      </c>
      <c r="M422" t="s">
        <v>77</v>
      </c>
      <c r="O422">
        <v>55</v>
      </c>
      <c r="P422" t="s">
        <v>542</v>
      </c>
      <c r="Q422" s="2">
        <v>44775.538553240738</v>
      </c>
      <c r="R422">
        <v>371</v>
      </c>
      <c r="S422" t="s">
        <v>76</v>
      </c>
      <c r="T422">
        <v>0</v>
      </c>
      <c r="U422">
        <v>5.9610000000000003</v>
      </c>
      <c r="V422" s="26">
        <v>19042</v>
      </c>
      <c r="W422">
        <v>4.8170000000000002</v>
      </c>
      <c r="X422" t="s">
        <v>77</v>
      </c>
      <c r="Y422" t="s">
        <v>77</v>
      </c>
      <c r="Z422" t="s">
        <v>77</v>
      </c>
      <c r="AA422" t="s">
        <v>77</v>
      </c>
      <c r="AC422">
        <v>55</v>
      </c>
      <c r="AD422" t="s">
        <v>542</v>
      </c>
      <c r="AE422" s="2">
        <v>44775.538553240738</v>
      </c>
      <c r="AF422">
        <v>371</v>
      </c>
      <c r="AG422" t="s">
        <v>76</v>
      </c>
      <c r="AH422">
        <v>0</v>
      </c>
      <c r="AI422">
        <v>12.069000000000001</v>
      </c>
      <c r="AJ422" s="26">
        <v>112655</v>
      </c>
      <c r="AK422">
        <v>23.263999999999999</v>
      </c>
      <c r="AL422" t="s">
        <v>77</v>
      </c>
      <c r="AM422" t="s">
        <v>77</v>
      </c>
      <c r="AN422" t="s">
        <v>77</v>
      </c>
      <c r="AO422" t="s">
        <v>77</v>
      </c>
      <c r="AQ422">
        <v>1</v>
      </c>
      <c r="AS422">
        <v>89</v>
      </c>
      <c r="AT422" s="46">
        <f t="shared" si="58"/>
        <v>4925.0510553336799</v>
      </c>
      <c r="AU422" s="47">
        <f t="shared" si="59"/>
        <v>22858.210376881998</v>
      </c>
      <c r="AW422" s="27">
        <f t="shared" si="62"/>
        <v>4176.7669336547406</v>
      </c>
      <c r="AX422" s="28">
        <f t="shared" si="63"/>
        <v>20124.443575700752</v>
      </c>
      <c r="AZ422" s="33">
        <f t="shared" si="64"/>
        <v>5161.1914628765207</v>
      </c>
      <c r="BA422" s="34">
        <f t="shared" si="65"/>
        <v>21329.419916853501</v>
      </c>
      <c r="BC422" s="46">
        <f t="shared" si="66"/>
        <v>4925.0510553336799</v>
      </c>
      <c r="BD422" s="47">
        <f t="shared" si="67"/>
        <v>22858.210376881998</v>
      </c>
      <c r="BF422" s="48">
        <f t="shared" si="60"/>
        <v>2784.3109657999998</v>
      </c>
      <c r="BG422" s="49">
        <f t="shared" si="61"/>
        <v>-9589.5214330000017</v>
      </c>
      <c r="BI422">
        <v>55</v>
      </c>
      <c r="BJ422" t="s">
        <v>542</v>
      </c>
      <c r="BK422" s="2">
        <v>44775.538553240738</v>
      </c>
      <c r="BL422">
        <v>371</v>
      </c>
      <c r="BM422" t="s">
        <v>76</v>
      </c>
      <c r="BN422">
        <v>0</v>
      </c>
      <c r="BO422">
        <v>2.859</v>
      </c>
      <c r="BP422" s="26">
        <v>973558</v>
      </c>
      <c r="BQ422">
        <v>0</v>
      </c>
      <c r="BR422" t="s">
        <v>77</v>
      </c>
      <c r="BS422" t="s">
        <v>77</v>
      </c>
      <c r="BT422" t="s">
        <v>77</v>
      </c>
      <c r="BU422" t="s">
        <v>77</v>
      </c>
    </row>
    <row r="423" spans="1:73">
      <c r="A423">
        <v>56</v>
      </c>
      <c r="B423" t="s">
        <v>543</v>
      </c>
      <c r="C423" s="2">
        <v>44775.559861111113</v>
      </c>
      <c r="D423">
        <v>353</v>
      </c>
      <c r="E423" t="s">
        <v>76</v>
      </c>
      <c r="F423">
        <v>0</v>
      </c>
      <c r="G423">
        <v>6.0170000000000003</v>
      </c>
      <c r="H423" s="26">
        <v>71550</v>
      </c>
      <c r="I423">
        <v>0.14000000000000001</v>
      </c>
      <c r="J423" t="s">
        <v>77</v>
      </c>
      <c r="K423" t="s">
        <v>77</v>
      </c>
      <c r="L423" t="s">
        <v>77</v>
      </c>
      <c r="M423" t="s">
        <v>77</v>
      </c>
      <c r="O423">
        <v>56</v>
      </c>
      <c r="P423" t="s">
        <v>543</v>
      </c>
      <c r="Q423" s="2">
        <v>44775.559861111113</v>
      </c>
      <c r="R423">
        <v>353</v>
      </c>
      <c r="S423" t="s">
        <v>76</v>
      </c>
      <c r="T423">
        <v>0</v>
      </c>
      <c r="U423">
        <v>5.9790000000000001</v>
      </c>
      <c r="V423">
        <v>676</v>
      </c>
      <c r="W423">
        <v>0.316</v>
      </c>
      <c r="X423" t="s">
        <v>77</v>
      </c>
      <c r="Y423" t="s">
        <v>77</v>
      </c>
      <c r="Z423" t="s">
        <v>77</v>
      </c>
      <c r="AA423" t="s">
        <v>77</v>
      </c>
      <c r="AC423">
        <v>56</v>
      </c>
      <c r="AD423" t="s">
        <v>543</v>
      </c>
      <c r="AE423" s="2">
        <v>44775.559861111113</v>
      </c>
      <c r="AF423">
        <v>353</v>
      </c>
      <c r="AG423" t="s">
        <v>76</v>
      </c>
      <c r="AH423">
        <v>0</v>
      </c>
      <c r="AI423">
        <v>12.186999999999999</v>
      </c>
      <c r="AJ423" s="26">
        <v>6283</v>
      </c>
      <c r="AK423">
        <v>1.258</v>
      </c>
      <c r="AL423" t="s">
        <v>77</v>
      </c>
      <c r="AM423" t="s">
        <v>77</v>
      </c>
      <c r="AN423" t="s">
        <v>77</v>
      </c>
      <c r="AO423" t="s">
        <v>77</v>
      </c>
      <c r="AQ423">
        <v>1</v>
      </c>
      <c r="AS423">
        <v>90</v>
      </c>
      <c r="AT423" s="46">
        <f t="shared" si="58"/>
        <v>165.11708332264999</v>
      </c>
      <c r="AU423" s="47">
        <f t="shared" si="59"/>
        <v>1193.9886702087199</v>
      </c>
      <c r="AW423" s="27">
        <f t="shared" si="62"/>
        <v>221.03029367950001</v>
      </c>
      <c r="AX423" s="28">
        <f t="shared" si="63"/>
        <v>1197.22028589347</v>
      </c>
      <c r="AZ423" s="33">
        <f t="shared" si="64"/>
        <v>187.50421423775001</v>
      </c>
      <c r="BA423" s="34">
        <f t="shared" si="65"/>
        <v>1196.8097187928602</v>
      </c>
      <c r="BC423" s="46">
        <f t="shared" si="66"/>
        <v>165.11708332264999</v>
      </c>
      <c r="BD423" s="47">
        <f t="shared" si="67"/>
        <v>1193.9886702087199</v>
      </c>
      <c r="BF423" s="48">
        <f t="shared" si="60"/>
        <v>176.38457299999999</v>
      </c>
      <c r="BG423" s="49">
        <f t="shared" si="61"/>
        <v>594.04028091999999</v>
      </c>
      <c r="BI423">
        <v>56</v>
      </c>
      <c r="BJ423" t="s">
        <v>543</v>
      </c>
      <c r="BK423" s="2">
        <v>44775.559861111113</v>
      </c>
      <c r="BL423">
        <v>353</v>
      </c>
      <c r="BM423" t="s">
        <v>76</v>
      </c>
      <c r="BN423">
        <v>0</v>
      </c>
      <c r="BO423">
        <v>2.8540000000000001</v>
      </c>
      <c r="BP423" s="26">
        <v>1109525</v>
      </c>
      <c r="BQ423">
        <v>0</v>
      </c>
      <c r="BR423" t="s">
        <v>77</v>
      </c>
      <c r="BS423" t="s">
        <v>77</v>
      </c>
      <c r="BT423" t="s">
        <v>77</v>
      </c>
      <c r="BU423" t="s">
        <v>77</v>
      </c>
    </row>
    <row r="424" spans="1:73">
      <c r="A424">
        <v>57</v>
      </c>
      <c r="B424" t="s">
        <v>544</v>
      </c>
      <c r="C424" s="2">
        <v>44775.58116898148</v>
      </c>
      <c r="D424">
        <v>143</v>
      </c>
      <c r="E424" t="s">
        <v>76</v>
      </c>
      <c r="F424">
        <v>0</v>
      </c>
      <c r="G424">
        <v>6.0190000000000001</v>
      </c>
      <c r="H424" s="26">
        <v>19166</v>
      </c>
      <c r="I424">
        <v>3.4000000000000002E-2</v>
      </c>
      <c r="J424" t="s">
        <v>77</v>
      </c>
      <c r="K424" t="s">
        <v>77</v>
      </c>
      <c r="L424" t="s">
        <v>77</v>
      </c>
      <c r="M424" t="s">
        <v>77</v>
      </c>
      <c r="O424">
        <v>57</v>
      </c>
      <c r="P424" t="s">
        <v>544</v>
      </c>
      <c r="Q424" s="2">
        <v>44775.58116898148</v>
      </c>
      <c r="R424">
        <v>143</v>
      </c>
      <c r="S424" t="s">
        <v>76</v>
      </c>
      <c r="T424">
        <v>0</v>
      </c>
      <c r="U424" t="s">
        <v>77</v>
      </c>
      <c r="V424" s="26" t="s">
        <v>77</v>
      </c>
      <c r="W424" t="s">
        <v>77</v>
      </c>
      <c r="X424" t="s">
        <v>77</v>
      </c>
      <c r="Y424" t="s">
        <v>77</v>
      </c>
      <c r="Z424" t="s">
        <v>77</v>
      </c>
      <c r="AA424" t="s">
        <v>77</v>
      </c>
      <c r="AC424">
        <v>57</v>
      </c>
      <c r="AD424" t="s">
        <v>544</v>
      </c>
      <c r="AE424" s="2">
        <v>44775.58116898148</v>
      </c>
      <c r="AF424">
        <v>143</v>
      </c>
      <c r="AG424" t="s">
        <v>76</v>
      </c>
      <c r="AH424">
        <v>0</v>
      </c>
      <c r="AI424">
        <v>12.164999999999999</v>
      </c>
      <c r="AJ424" s="26">
        <v>15338</v>
      </c>
      <c r="AK424">
        <v>3.1779999999999999</v>
      </c>
      <c r="AL424" t="s">
        <v>77</v>
      </c>
      <c r="AM424" t="s">
        <v>77</v>
      </c>
      <c r="AN424" t="s">
        <v>77</v>
      </c>
      <c r="AO424" t="s">
        <v>77</v>
      </c>
      <c r="AQ424">
        <v>1</v>
      </c>
      <c r="AS424">
        <v>91</v>
      </c>
      <c r="AT424" s="46">
        <f t="shared" si="58"/>
        <v>42.502182794319758</v>
      </c>
      <c r="AU424" s="47">
        <f t="shared" si="59"/>
        <v>3060.6609116931199</v>
      </c>
      <c r="AW424" s="27">
        <f t="shared" si="62"/>
        <v>60.3707867191928</v>
      </c>
      <c r="AX424" s="28">
        <f t="shared" si="63"/>
        <v>2863.7282911041202</v>
      </c>
      <c r="AZ424" s="33">
        <f t="shared" si="64"/>
        <v>50.046899131279609</v>
      </c>
      <c r="BA424" s="34">
        <f t="shared" si="65"/>
        <v>2924.9423659925601</v>
      </c>
      <c r="BC424" s="46">
        <f t="shared" si="66"/>
        <v>42.502182794319758</v>
      </c>
      <c r="BD424" s="47">
        <f t="shared" si="67"/>
        <v>3060.6609116931199</v>
      </c>
      <c r="BF424" s="48">
        <f t="shared" si="60"/>
        <v>28.997830651200001</v>
      </c>
      <c r="BG424" s="49">
        <f t="shared" si="61"/>
        <v>1242.8299443199999</v>
      </c>
      <c r="BI424">
        <v>57</v>
      </c>
      <c r="BJ424" t="s">
        <v>544</v>
      </c>
      <c r="BK424" s="2">
        <v>44775.58116898148</v>
      </c>
      <c r="BL424">
        <v>143</v>
      </c>
      <c r="BM424" t="s">
        <v>76</v>
      </c>
      <c r="BN424">
        <v>0</v>
      </c>
      <c r="BO424">
        <v>2.851</v>
      </c>
      <c r="BP424" s="26">
        <v>1116297</v>
      </c>
      <c r="BQ424">
        <v>0</v>
      </c>
      <c r="BR424" t="s">
        <v>77</v>
      </c>
      <c r="BS424" t="s">
        <v>77</v>
      </c>
      <c r="BT424" t="s">
        <v>77</v>
      </c>
      <c r="BU424" t="s">
        <v>77</v>
      </c>
    </row>
    <row r="425" spans="1:73">
      <c r="A425">
        <v>58</v>
      </c>
      <c r="B425" t="s">
        <v>545</v>
      </c>
      <c r="C425" s="2">
        <v>44775.602465277778</v>
      </c>
      <c r="D425">
        <v>57</v>
      </c>
      <c r="E425" t="s">
        <v>76</v>
      </c>
      <c r="F425">
        <v>0</v>
      </c>
      <c r="G425">
        <v>6.016</v>
      </c>
      <c r="H425" s="26">
        <v>46635</v>
      </c>
      <c r="I425">
        <v>8.8999999999999996E-2</v>
      </c>
      <c r="J425" t="s">
        <v>77</v>
      </c>
      <c r="K425" t="s">
        <v>77</v>
      </c>
      <c r="L425" t="s">
        <v>77</v>
      </c>
      <c r="M425" t="s">
        <v>77</v>
      </c>
      <c r="O425">
        <v>58</v>
      </c>
      <c r="P425" t="s">
        <v>545</v>
      </c>
      <c r="Q425" s="2">
        <v>44775.602465277778</v>
      </c>
      <c r="R425">
        <v>57</v>
      </c>
      <c r="S425" t="s">
        <v>76</v>
      </c>
      <c r="T425">
        <v>0</v>
      </c>
      <c r="U425">
        <v>5.9880000000000004</v>
      </c>
      <c r="V425" s="26">
        <v>1148</v>
      </c>
      <c r="W425">
        <v>0.43099999999999999</v>
      </c>
      <c r="X425" t="s">
        <v>77</v>
      </c>
      <c r="Y425" t="s">
        <v>77</v>
      </c>
      <c r="Z425" t="s">
        <v>77</v>
      </c>
      <c r="AA425" t="s">
        <v>77</v>
      </c>
      <c r="AC425">
        <v>58</v>
      </c>
      <c r="AD425" t="s">
        <v>545</v>
      </c>
      <c r="AE425" s="2">
        <v>44775.602465277778</v>
      </c>
      <c r="AF425">
        <v>57</v>
      </c>
      <c r="AG425" t="s">
        <v>76</v>
      </c>
      <c r="AH425">
        <v>0</v>
      </c>
      <c r="AI425">
        <v>12.195</v>
      </c>
      <c r="AJ425" s="26">
        <v>1274</v>
      </c>
      <c r="AK425">
        <v>0.193</v>
      </c>
      <c r="AL425" t="s">
        <v>77</v>
      </c>
      <c r="AM425" t="s">
        <v>77</v>
      </c>
      <c r="AN425" t="s">
        <v>77</v>
      </c>
      <c r="AO425" t="s">
        <v>77</v>
      </c>
      <c r="AQ425">
        <v>1</v>
      </c>
      <c r="AS425">
        <v>92</v>
      </c>
      <c r="AT425" s="46">
        <f t="shared" si="58"/>
        <v>106.85381973745849</v>
      </c>
      <c r="AU425" s="47">
        <f t="shared" si="59"/>
        <v>159.59437910048001</v>
      </c>
      <c r="AW425" s="27">
        <f t="shared" si="62"/>
        <v>145.17564428375502</v>
      </c>
      <c r="AX425" s="28">
        <f t="shared" si="63"/>
        <v>270.92771951947998</v>
      </c>
      <c r="AZ425" s="33">
        <f t="shared" si="64"/>
        <v>122.2091888720975</v>
      </c>
      <c r="BA425" s="34">
        <f t="shared" si="65"/>
        <v>239.70440878424003</v>
      </c>
      <c r="BC425" s="46">
        <f t="shared" si="66"/>
        <v>106.85381973745849</v>
      </c>
      <c r="BD425" s="47">
        <f t="shared" si="67"/>
        <v>159.59437910048001</v>
      </c>
      <c r="BF425" s="48">
        <f t="shared" si="60"/>
        <v>95.881417519999999</v>
      </c>
      <c r="BG425" s="49">
        <f t="shared" si="61"/>
        <v>113.97792128000002</v>
      </c>
      <c r="BI425">
        <v>58</v>
      </c>
      <c r="BJ425" t="s">
        <v>545</v>
      </c>
      <c r="BK425" s="2">
        <v>44775.602465277778</v>
      </c>
      <c r="BL425">
        <v>57</v>
      </c>
      <c r="BM425" t="s">
        <v>76</v>
      </c>
      <c r="BN425">
        <v>0</v>
      </c>
      <c r="BO425">
        <v>2.8410000000000002</v>
      </c>
      <c r="BP425" s="26">
        <v>1351990</v>
      </c>
      <c r="BQ425">
        <v>0</v>
      </c>
      <c r="BR425" t="s">
        <v>77</v>
      </c>
      <c r="BS425" t="s">
        <v>77</v>
      </c>
      <c r="BT425" t="s">
        <v>77</v>
      </c>
      <c r="BU425" t="s">
        <v>77</v>
      </c>
    </row>
    <row r="426" spans="1:73">
      <c r="A426">
        <v>59</v>
      </c>
      <c r="B426" t="s">
        <v>546</v>
      </c>
      <c r="C426" s="2">
        <v>44775.623761574076</v>
      </c>
      <c r="D426">
        <v>219</v>
      </c>
      <c r="E426" t="s">
        <v>76</v>
      </c>
      <c r="F426">
        <v>0</v>
      </c>
      <c r="G426">
        <v>6.0170000000000003</v>
      </c>
      <c r="H426" s="26">
        <v>73681</v>
      </c>
      <c r="I426">
        <v>0.14399999999999999</v>
      </c>
      <c r="J426" t="s">
        <v>77</v>
      </c>
      <c r="K426" t="s">
        <v>77</v>
      </c>
      <c r="L426" t="s">
        <v>77</v>
      </c>
      <c r="M426" t="s">
        <v>77</v>
      </c>
      <c r="O426">
        <v>59</v>
      </c>
      <c r="P426" t="s">
        <v>546</v>
      </c>
      <c r="Q426" s="2">
        <v>44775.623761574076</v>
      </c>
      <c r="R426">
        <v>219</v>
      </c>
      <c r="S426" t="s">
        <v>76</v>
      </c>
      <c r="T426">
        <v>0</v>
      </c>
      <c r="U426">
        <v>5.9560000000000004</v>
      </c>
      <c r="V426" s="26">
        <v>264</v>
      </c>
      <c r="W426">
        <v>0.215</v>
      </c>
      <c r="X426" t="s">
        <v>77</v>
      </c>
      <c r="Y426" t="s">
        <v>77</v>
      </c>
      <c r="Z426" t="s">
        <v>77</v>
      </c>
      <c r="AA426" t="s">
        <v>77</v>
      </c>
      <c r="AC426">
        <v>59</v>
      </c>
      <c r="AD426" t="s">
        <v>546</v>
      </c>
      <c r="AE426" s="2">
        <v>44775.623761574076</v>
      </c>
      <c r="AF426">
        <v>219</v>
      </c>
      <c r="AG426" t="s">
        <v>76</v>
      </c>
      <c r="AH426">
        <v>0</v>
      </c>
      <c r="AI426">
        <v>12.178000000000001</v>
      </c>
      <c r="AJ426" s="26">
        <v>5729</v>
      </c>
      <c r="AK426">
        <v>1.141</v>
      </c>
      <c r="AL426" t="s">
        <v>77</v>
      </c>
      <c r="AM426" t="s">
        <v>77</v>
      </c>
      <c r="AN426" t="s">
        <v>77</v>
      </c>
      <c r="AO426" t="s">
        <v>77</v>
      </c>
      <c r="AQ426">
        <v>1</v>
      </c>
      <c r="AS426">
        <v>93</v>
      </c>
      <c r="AT426" s="46">
        <f t="shared" ref="AT426:AT489" si="68">IF(H426&lt;10000,((0.0000001453*H426^2)+(0.0008349*H426)+(-1.805)),(IF(H426&lt;700000,((-0.00000000008054*H426^2)+(0.002348*H426)+(-2.47)), ((-0.00000001938*V426^2)+(0.2471*V426)+(226.8)))))</f>
        <v>170.09574521864906</v>
      </c>
      <c r="AU426" s="47">
        <f t="shared" ref="AU426:AU489" si="69">(-0.00000002552*AJ426^2)+(0.2067*AJ426)+(-103.7)</f>
        <v>1079.6466968256798</v>
      </c>
      <c r="AW426" s="27">
        <f t="shared" si="62"/>
        <v>227.47116117707182</v>
      </c>
      <c r="AX426" s="28">
        <f t="shared" si="63"/>
        <v>1094.9263981484301</v>
      </c>
      <c r="AZ426" s="33">
        <f t="shared" si="64"/>
        <v>193.08198222789511</v>
      </c>
      <c r="BA426" s="34">
        <f t="shared" si="65"/>
        <v>1090.9931233693401</v>
      </c>
      <c r="BC426" s="46">
        <f t="shared" si="66"/>
        <v>170.09574521864906</v>
      </c>
      <c r="BD426" s="47">
        <f t="shared" si="67"/>
        <v>1079.6466968256798</v>
      </c>
      <c r="BF426" s="48">
        <f t="shared" si="60"/>
        <v>184.14612506719999</v>
      </c>
      <c r="BG426" s="49">
        <f t="shared" si="61"/>
        <v>545.19002348000004</v>
      </c>
      <c r="BI426">
        <v>59</v>
      </c>
      <c r="BJ426" t="s">
        <v>546</v>
      </c>
      <c r="BK426" s="2">
        <v>44775.623761574076</v>
      </c>
      <c r="BL426">
        <v>219</v>
      </c>
      <c r="BM426" t="s">
        <v>76</v>
      </c>
      <c r="BN426">
        <v>0</v>
      </c>
      <c r="BO426">
        <v>2.84</v>
      </c>
      <c r="BP426" s="26">
        <v>1362222</v>
      </c>
      <c r="BQ426">
        <v>0</v>
      </c>
      <c r="BR426" t="s">
        <v>77</v>
      </c>
      <c r="BS426" t="s">
        <v>77</v>
      </c>
      <c r="BT426" t="s">
        <v>77</v>
      </c>
      <c r="BU426" t="s">
        <v>77</v>
      </c>
    </row>
    <row r="427" spans="1:73">
      <c r="A427">
        <v>60</v>
      </c>
      <c r="B427" t="s">
        <v>547</v>
      </c>
      <c r="C427" s="2">
        <v>44775.645046296297</v>
      </c>
      <c r="D427">
        <v>345</v>
      </c>
      <c r="E427" t="s">
        <v>76</v>
      </c>
      <c r="F427">
        <v>0</v>
      </c>
      <c r="G427">
        <v>6.1070000000000002</v>
      </c>
      <c r="H427" s="26">
        <v>1021</v>
      </c>
      <c r="I427">
        <v>-3.0000000000000001E-3</v>
      </c>
      <c r="J427" t="s">
        <v>77</v>
      </c>
      <c r="K427" t="s">
        <v>77</v>
      </c>
      <c r="L427" t="s">
        <v>77</v>
      </c>
      <c r="M427" t="s">
        <v>77</v>
      </c>
      <c r="O427">
        <v>60</v>
      </c>
      <c r="P427" t="s">
        <v>547</v>
      </c>
      <c r="Q427" s="2">
        <v>44775.645046296297</v>
      </c>
      <c r="R427">
        <v>345</v>
      </c>
      <c r="S427" t="s">
        <v>76</v>
      </c>
      <c r="T427">
        <v>0</v>
      </c>
      <c r="U427" t="s">
        <v>77</v>
      </c>
      <c r="V427" s="26" t="s">
        <v>77</v>
      </c>
      <c r="W427" t="s">
        <v>77</v>
      </c>
      <c r="X427" t="s">
        <v>77</v>
      </c>
      <c r="Y427" t="s">
        <v>77</v>
      </c>
      <c r="Z427" t="s">
        <v>77</v>
      </c>
      <c r="AA427" t="s">
        <v>77</v>
      </c>
      <c r="AC427">
        <v>60</v>
      </c>
      <c r="AD427" t="s">
        <v>547</v>
      </c>
      <c r="AE427" s="2">
        <v>44775.645046296297</v>
      </c>
      <c r="AF427">
        <v>345</v>
      </c>
      <c r="AG427" t="s">
        <v>76</v>
      </c>
      <c r="AH427">
        <v>0</v>
      </c>
      <c r="AI427">
        <v>12.071</v>
      </c>
      <c r="AJ427" s="26">
        <v>155445</v>
      </c>
      <c r="AK427">
        <v>31.806000000000001</v>
      </c>
      <c r="AL427" t="s">
        <v>77</v>
      </c>
      <c r="AM427" t="s">
        <v>77</v>
      </c>
      <c r="AN427" t="s">
        <v>77</v>
      </c>
      <c r="AO427" t="s">
        <v>77</v>
      </c>
      <c r="AQ427">
        <v>1</v>
      </c>
      <c r="AS427">
        <v>94</v>
      </c>
      <c r="AT427" s="46">
        <f t="shared" si="68"/>
        <v>-0.80110042270000004</v>
      </c>
      <c r="AU427" s="47">
        <f t="shared" si="69"/>
        <v>31410.137962401997</v>
      </c>
      <c r="AW427" s="27">
        <f t="shared" si="62"/>
        <v>-1.5870431287500004</v>
      </c>
      <c r="AX427" s="28">
        <f t="shared" si="63"/>
        <v>27337.612198470753</v>
      </c>
      <c r="AZ427" s="33">
        <f t="shared" si="64"/>
        <v>-2.8721264559499997</v>
      </c>
      <c r="BA427" s="34">
        <f t="shared" si="65"/>
        <v>29324.333213113503</v>
      </c>
      <c r="BC427" s="46">
        <f t="shared" si="66"/>
        <v>-0.80110042270000004</v>
      </c>
      <c r="BD427" s="47">
        <f t="shared" si="67"/>
        <v>31410.137962401997</v>
      </c>
      <c r="BF427" s="48">
        <f t="shared" si="60"/>
        <v>-2.6024561967999995</v>
      </c>
      <c r="BG427" s="49">
        <f t="shared" si="61"/>
        <v>-24664.181693000002</v>
      </c>
      <c r="BI427">
        <v>60</v>
      </c>
      <c r="BJ427" t="s">
        <v>547</v>
      </c>
      <c r="BK427" s="2">
        <v>44775.645046296297</v>
      </c>
      <c r="BL427">
        <v>345</v>
      </c>
      <c r="BM427" t="s">
        <v>76</v>
      </c>
      <c r="BN427">
        <v>0</v>
      </c>
      <c r="BO427">
        <v>2.887</v>
      </c>
      <c r="BP427" s="26">
        <v>1147762</v>
      </c>
      <c r="BQ427">
        <v>0</v>
      </c>
      <c r="BR427" t="s">
        <v>77</v>
      </c>
      <c r="BS427" t="s">
        <v>77</v>
      </c>
      <c r="BT427" t="s">
        <v>77</v>
      </c>
      <c r="BU427" t="s">
        <v>77</v>
      </c>
    </row>
    <row r="428" spans="1:73">
      <c r="A428">
        <v>61</v>
      </c>
      <c r="B428" t="s">
        <v>548</v>
      </c>
      <c r="C428" s="2">
        <v>44775.666400462964</v>
      </c>
      <c r="D428">
        <v>312</v>
      </c>
      <c r="E428" t="s">
        <v>76</v>
      </c>
      <c r="F428">
        <v>0</v>
      </c>
      <c r="G428">
        <v>6.0359999999999996</v>
      </c>
      <c r="H428" s="26">
        <v>1667</v>
      </c>
      <c r="I428">
        <v>-1E-3</v>
      </c>
      <c r="J428" t="s">
        <v>77</v>
      </c>
      <c r="K428" t="s">
        <v>77</v>
      </c>
      <c r="L428" t="s">
        <v>77</v>
      </c>
      <c r="M428" t="s">
        <v>77</v>
      </c>
      <c r="O428">
        <v>61</v>
      </c>
      <c r="P428" t="s">
        <v>548</v>
      </c>
      <c r="Q428" s="2">
        <v>44775.666400462964</v>
      </c>
      <c r="R428">
        <v>312</v>
      </c>
      <c r="S428" t="s">
        <v>76</v>
      </c>
      <c r="T428">
        <v>0</v>
      </c>
      <c r="U428" t="s">
        <v>77</v>
      </c>
      <c r="V428" s="26" t="s">
        <v>77</v>
      </c>
      <c r="W428" t="s">
        <v>77</v>
      </c>
      <c r="X428" t="s">
        <v>77</v>
      </c>
      <c r="Y428" t="s">
        <v>77</v>
      </c>
      <c r="Z428" t="s">
        <v>77</v>
      </c>
      <c r="AA428" t="s">
        <v>77</v>
      </c>
      <c r="AC428">
        <v>61</v>
      </c>
      <c r="AD428" t="s">
        <v>548</v>
      </c>
      <c r="AE428" s="2">
        <v>44775.666400462964</v>
      </c>
      <c r="AF428">
        <v>312</v>
      </c>
      <c r="AG428" t="s">
        <v>76</v>
      </c>
      <c r="AH428">
        <v>0</v>
      </c>
      <c r="AI428">
        <v>12.055999999999999</v>
      </c>
      <c r="AJ428" s="26">
        <v>131475</v>
      </c>
      <c r="AK428">
        <v>27.042000000000002</v>
      </c>
      <c r="AL428" t="s">
        <v>77</v>
      </c>
      <c r="AM428" t="s">
        <v>77</v>
      </c>
      <c r="AN428" t="s">
        <v>77</v>
      </c>
      <c r="AO428" t="s">
        <v>77</v>
      </c>
      <c r="AQ428">
        <v>1</v>
      </c>
      <c r="AS428">
        <v>95</v>
      </c>
      <c r="AT428" s="46">
        <f t="shared" si="68"/>
        <v>-9.4491282999999981E-3</v>
      </c>
      <c r="AU428" s="47">
        <f t="shared" si="69"/>
        <v>26631.052058049998</v>
      </c>
      <c r="AW428" s="27">
        <f t="shared" si="62"/>
        <v>0.19728639124999958</v>
      </c>
      <c r="AX428" s="28">
        <f t="shared" si="63"/>
        <v>23325.273141018752</v>
      </c>
      <c r="AZ428" s="33">
        <f t="shared" si="64"/>
        <v>-0.50309561754999965</v>
      </c>
      <c r="BA428" s="34">
        <f t="shared" si="65"/>
        <v>24853.0969143375</v>
      </c>
      <c r="BC428" s="46">
        <f t="shared" si="66"/>
        <v>-9.4491282999999981E-3</v>
      </c>
      <c r="BD428" s="47">
        <f t="shared" si="67"/>
        <v>26631.052058049998</v>
      </c>
      <c r="BF428" s="48">
        <f t="shared" si="60"/>
        <v>-1.6492459872</v>
      </c>
      <c r="BG428" s="49">
        <f t="shared" si="61"/>
        <v>-15443.776024999999</v>
      </c>
      <c r="BI428">
        <v>61</v>
      </c>
      <c r="BJ428" t="s">
        <v>548</v>
      </c>
      <c r="BK428" s="2">
        <v>44775.666400462964</v>
      </c>
      <c r="BL428">
        <v>312</v>
      </c>
      <c r="BM428" t="s">
        <v>76</v>
      </c>
      <c r="BN428">
        <v>0</v>
      </c>
      <c r="BO428">
        <v>2.8580000000000001</v>
      </c>
      <c r="BP428" s="26">
        <v>982898</v>
      </c>
      <c r="BQ428">
        <v>0</v>
      </c>
      <c r="BR428" t="s">
        <v>77</v>
      </c>
      <c r="BS428" t="s">
        <v>77</v>
      </c>
      <c r="BT428" t="s">
        <v>77</v>
      </c>
      <c r="BU428" t="s">
        <v>77</v>
      </c>
    </row>
    <row r="429" spans="1:73">
      <c r="A429">
        <v>62</v>
      </c>
      <c r="B429" t="s">
        <v>549</v>
      </c>
      <c r="C429" s="2">
        <v>44775.687719907408</v>
      </c>
      <c r="D429">
        <v>351</v>
      </c>
      <c r="E429" t="s">
        <v>76</v>
      </c>
      <c r="F429">
        <v>0</v>
      </c>
      <c r="G429">
        <v>6.04</v>
      </c>
      <c r="H429" s="26">
        <v>3300</v>
      </c>
      <c r="I429">
        <v>2E-3</v>
      </c>
      <c r="J429" t="s">
        <v>77</v>
      </c>
      <c r="K429" t="s">
        <v>77</v>
      </c>
      <c r="L429" t="s">
        <v>77</v>
      </c>
      <c r="M429" t="s">
        <v>77</v>
      </c>
      <c r="O429">
        <v>62</v>
      </c>
      <c r="P429" t="s">
        <v>549</v>
      </c>
      <c r="Q429" s="2">
        <v>44775.687719907408</v>
      </c>
      <c r="R429">
        <v>351</v>
      </c>
      <c r="S429" t="s">
        <v>76</v>
      </c>
      <c r="T429">
        <v>0</v>
      </c>
      <c r="U429" t="s">
        <v>77</v>
      </c>
      <c r="V429" s="26" t="s">
        <v>77</v>
      </c>
      <c r="W429" t="s">
        <v>77</v>
      </c>
      <c r="X429" t="s">
        <v>77</v>
      </c>
      <c r="Y429" t="s">
        <v>77</v>
      </c>
      <c r="Z429" t="s">
        <v>77</v>
      </c>
      <c r="AA429" t="s">
        <v>77</v>
      </c>
      <c r="AC429">
        <v>62</v>
      </c>
      <c r="AD429" t="s">
        <v>549</v>
      </c>
      <c r="AE429" s="2">
        <v>44775.687719907408</v>
      </c>
      <c r="AF429">
        <v>351</v>
      </c>
      <c r="AG429" t="s">
        <v>76</v>
      </c>
      <c r="AH429">
        <v>0</v>
      </c>
      <c r="AI429">
        <v>12.052</v>
      </c>
      <c r="AJ429" s="26">
        <v>135079</v>
      </c>
      <c r="AK429">
        <v>27.762</v>
      </c>
      <c r="AL429" t="s">
        <v>77</v>
      </c>
      <c r="AM429" t="s">
        <v>77</v>
      </c>
      <c r="AN429" t="s">
        <v>77</v>
      </c>
      <c r="AO429" t="s">
        <v>77</v>
      </c>
      <c r="AQ429">
        <v>1</v>
      </c>
      <c r="AS429">
        <v>96</v>
      </c>
      <c r="AT429" s="46">
        <f t="shared" si="68"/>
        <v>2.5324869999999997</v>
      </c>
      <c r="AU429" s="47">
        <f t="shared" si="69"/>
        <v>27351.482799129677</v>
      </c>
      <c r="AW429" s="27">
        <f t="shared" si="62"/>
        <v>4.7869124999999979</v>
      </c>
      <c r="AX429" s="28">
        <f t="shared" si="63"/>
        <v>23933.154074152433</v>
      </c>
      <c r="AZ429" s="33">
        <f t="shared" si="64"/>
        <v>5.2698245000000004</v>
      </c>
      <c r="BA429" s="34">
        <f t="shared" si="65"/>
        <v>25526.561372721342</v>
      </c>
      <c r="BC429" s="46">
        <f t="shared" si="66"/>
        <v>2.5324869999999997</v>
      </c>
      <c r="BD429" s="47">
        <f t="shared" si="67"/>
        <v>27351.482799129677</v>
      </c>
      <c r="BF429" s="48">
        <f t="shared" si="60"/>
        <v>0.81690799999999975</v>
      </c>
      <c r="BG429" s="49">
        <f t="shared" si="61"/>
        <v>-16703.86013252</v>
      </c>
      <c r="BI429">
        <v>62</v>
      </c>
      <c r="BJ429" t="s">
        <v>549</v>
      </c>
      <c r="BK429" s="2">
        <v>44775.687719907408</v>
      </c>
      <c r="BL429">
        <v>351</v>
      </c>
      <c r="BM429" t="s">
        <v>76</v>
      </c>
      <c r="BN429">
        <v>0</v>
      </c>
      <c r="BO429">
        <v>2.85</v>
      </c>
      <c r="BP429" s="26">
        <v>1126598</v>
      </c>
      <c r="BQ429">
        <v>0</v>
      </c>
      <c r="BR429" t="s">
        <v>77</v>
      </c>
      <c r="BS429" t="s">
        <v>77</v>
      </c>
      <c r="BT429" t="s">
        <v>77</v>
      </c>
      <c r="BU429" t="s">
        <v>77</v>
      </c>
    </row>
    <row r="430" spans="1:73">
      <c r="A430">
        <v>63</v>
      </c>
      <c r="B430" t="s">
        <v>550</v>
      </c>
      <c r="C430" s="2">
        <v>44775.709027777775</v>
      </c>
      <c r="D430">
        <v>216</v>
      </c>
      <c r="E430" t="s">
        <v>76</v>
      </c>
      <c r="F430">
        <v>0</v>
      </c>
      <c r="G430">
        <v>6.0030000000000001</v>
      </c>
      <c r="H430" s="26">
        <v>88504</v>
      </c>
      <c r="I430">
        <v>0.17399999999999999</v>
      </c>
      <c r="J430" t="s">
        <v>77</v>
      </c>
      <c r="K430" t="s">
        <v>77</v>
      </c>
      <c r="L430" t="s">
        <v>77</v>
      </c>
      <c r="M430" t="s">
        <v>77</v>
      </c>
      <c r="O430">
        <v>63</v>
      </c>
      <c r="P430" t="s">
        <v>550</v>
      </c>
      <c r="Q430" s="2">
        <v>44775.709027777775</v>
      </c>
      <c r="R430">
        <v>216</v>
      </c>
      <c r="S430" t="s">
        <v>76</v>
      </c>
      <c r="T430">
        <v>0</v>
      </c>
      <c r="U430">
        <v>5.944</v>
      </c>
      <c r="V430" s="26">
        <v>762</v>
      </c>
      <c r="W430">
        <v>0.33700000000000002</v>
      </c>
      <c r="X430" t="s">
        <v>77</v>
      </c>
      <c r="Y430" t="s">
        <v>77</v>
      </c>
      <c r="Z430" t="s">
        <v>77</v>
      </c>
      <c r="AA430" t="s">
        <v>77</v>
      </c>
      <c r="AC430">
        <v>63</v>
      </c>
      <c r="AD430" t="s">
        <v>550</v>
      </c>
      <c r="AE430" s="2">
        <v>44775.709027777775</v>
      </c>
      <c r="AF430">
        <v>216</v>
      </c>
      <c r="AG430" t="s">
        <v>76</v>
      </c>
      <c r="AH430">
        <v>0</v>
      </c>
      <c r="AI430">
        <v>12.177</v>
      </c>
      <c r="AJ430" s="26">
        <v>6667</v>
      </c>
      <c r="AK430">
        <v>1.34</v>
      </c>
      <c r="AL430" t="s">
        <v>77</v>
      </c>
      <c r="AM430" t="s">
        <v>77</v>
      </c>
      <c r="AN430" t="s">
        <v>77</v>
      </c>
      <c r="AO430" t="s">
        <v>77</v>
      </c>
      <c r="AQ430">
        <v>1</v>
      </c>
      <c r="AS430">
        <v>97</v>
      </c>
      <c r="AT430" s="46">
        <f t="shared" si="68"/>
        <v>204.70652556139135</v>
      </c>
      <c r="AU430" s="47">
        <f t="shared" si="69"/>
        <v>1273.2345643527199</v>
      </c>
      <c r="AW430" s="27">
        <f t="shared" si="62"/>
        <v>272.06800366734075</v>
      </c>
      <c r="AX430" s="28">
        <f t="shared" si="63"/>
        <v>1268.1017432374699</v>
      </c>
      <c r="AZ430" s="33">
        <f t="shared" si="64"/>
        <v>231.84993537586561</v>
      </c>
      <c r="BA430" s="34">
        <f t="shared" si="65"/>
        <v>1270.1496610648603</v>
      </c>
      <c r="BC430" s="46">
        <f t="shared" si="66"/>
        <v>204.70652556139135</v>
      </c>
      <c r="BD430" s="47">
        <f t="shared" si="67"/>
        <v>1273.2345643527199</v>
      </c>
      <c r="BF430" s="48">
        <f t="shared" si="60"/>
        <v>241.95452064319997</v>
      </c>
      <c r="BG430" s="49">
        <f t="shared" si="61"/>
        <v>627.28085692000002</v>
      </c>
      <c r="BI430">
        <v>63</v>
      </c>
      <c r="BJ430" t="s">
        <v>550</v>
      </c>
      <c r="BK430" s="2">
        <v>44775.709027777775</v>
      </c>
      <c r="BL430">
        <v>216</v>
      </c>
      <c r="BM430" t="s">
        <v>76</v>
      </c>
      <c r="BN430">
        <v>0</v>
      </c>
      <c r="BO430">
        <v>2.839</v>
      </c>
      <c r="BP430" s="26">
        <v>1149516</v>
      </c>
      <c r="BQ430">
        <v>0</v>
      </c>
      <c r="BR430" t="s">
        <v>77</v>
      </c>
      <c r="BS430" t="s">
        <v>77</v>
      </c>
      <c r="BT430" t="s">
        <v>77</v>
      </c>
      <c r="BU430" t="s">
        <v>77</v>
      </c>
    </row>
    <row r="431" spans="1:73">
      <c r="A431">
        <v>64</v>
      </c>
      <c r="B431" t="s">
        <v>551</v>
      </c>
      <c r="C431" s="2">
        <v>44775.730347222219</v>
      </c>
      <c r="D431">
        <v>108</v>
      </c>
      <c r="E431" t="s">
        <v>76</v>
      </c>
      <c r="F431">
        <v>0</v>
      </c>
      <c r="G431">
        <v>5.907</v>
      </c>
      <c r="H431" s="26">
        <v>36800672</v>
      </c>
      <c r="I431">
        <v>79.087999999999994</v>
      </c>
      <c r="J431" t="s">
        <v>77</v>
      </c>
      <c r="K431" t="s">
        <v>77</v>
      </c>
      <c r="L431" t="s">
        <v>77</v>
      </c>
      <c r="M431" t="s">
        <v>77</v>
      </c>
      <c r="O431">
        <v>64</v>
      </c>
      <c r="P431" t="s">
        <v>551</v>
      </c>
      <c r="Q431" s="2">
        <v>44775.730347222219</v>
      </c>
      <c r="R431">
        <v>108</v>
      </c>
      <c r="S431" t="s">
        <v>76</v>
      </c>
      <c r="T431">
        <v>0</v>
      </c>
      <c r="U431">
        <v>5.8689999999999998</v>
      </c>
      <c r="V431" s="26">
        <v>314780</v>
      </c>
      <c r="W431">
        <v>75.022000000000006</v>
      </c>
      <c r="X431" t="s">
        <v>77</v>
      </c>
      <c r="Y431" t="s">
        <v>77</v>
      </c>
      <c r="Z431" t="s">
        <v>77</v>
      </c>
      <c r="AA431" t="s">
        <v>77</v>
      </c>
      <c r="AC431">
        <v>64</v>
      </c>
      <c r="AD431" t="s">
        <v>551</v>
      </c>
      <c r="AE431" s="2">
        <v>44775.730347222219</v>
      </c>
      <c r="AF431">
        <v>108</v>
      </c>
      <c r="AG431" t="s">
        <v>76</v>
      </c>
      <c r="AH431">
        <v>0</v>
      </c>
      <c r="AI431">
        <v>12.039</v>
      </c>
      <c r="AJ431" s="26">
        <v>145088</v>
      </c>
      <c r="AK431">
        <v>29.754000000000001</v>
      </c>
      <c r="AL431" t="s">
        <v>77</v>
      </c>
      <c r="AM431" t="s">
        <v>77</v>
      </c>
      <c r="AN431" t="s">
        <v>77</v>
      </c>
      <c r="AO431" t="s">
        <v>77</v>
      </c>
      <c r="AQ431">
        <v>1</v>
      </c>
      <c r="AS431">
        <v>98</v>
      </c>
      <c r="AT431" s="46">
        <f t="shared" si="68"/>
        <v>76088.642630007991</v>
      </c>
      <c r="AU431" s="47">
        <f t="shared" si="69"/>
        <v>29348.780131973119</v>
      </c>
      <c r="AW431" s="27">
        <f t="shared" si="62"/>
        <v>60661.720982994004</v>
      </c>
      <c r="AX431" s="28">
        <f t="shared" si="63"/>
        <v>25612.803573509122</v>
      </c>
      <c r="AZ431" s="33">
        <f t="shared" si="64"/>
        <v>79007.026980612005</v>
      </c>
      <c r="BA431" s="34">
        <f t="shared" si="65"/>
        <v>27394.686018882559</v>
      </c>
      <c r="BC431" s="46">
        <f t="shared" si="66"/>
        <v>76088.642630007991</v>
      </c>
      <c r="BD431" s="47">
        <f t="shared" si="67"/>
        <v>29348.780131973119</v>
      </c>
      <c r="BF431" s="48">
        <f t="shared" si="60"/>
        <v>318583.96435999998</v>
      </c>
      <c r="BG431" s="49">
        <f t="shared" si="61"/>
        <v>-20437.709975679998</v>
      </c>
      <c r="BI431">
        <v>64</v>
      </c>
      <c r="BJ431" t="s">
        <v>551</v>
      </c>
      <c r="BK431" s="2">
        <v>44775.730347222219</v>
      </c>
      <c r="BL431">
        <v>108</v>
      </c>
      <c r="BM431" t="s">
        <v>76</v>
      </c>
      <c r="BN431">
        <v>0</v>
      </c>
      <c r="BO431">
        <v>2.8319999999999999</v>
      </c>
      <c r="BP431" s="26">
        <v>1451005</v>
      </c>
      <c r="BQ431">
        <v>0</v>
      </c>
      <c r="BR431" t="s">
        <v>77</v>
      </c>
      <c r="BS431" t="s">
        <v>77</v>
      </c>
      <c r="BT431" t="s">
        <v>77</v>
      </c>
      <c r="BU431" t="s">
        <v>77</v>
      </c>
    </row>
    <row r="432" spans="1:73">
      <c r="A432">
        <v>65</v>
      </c>
      <c r="B432" t="s">
        <v>552</v>
      </c>
      <c r="C432" s="2">
        <v>44775.751643518517</v>
      </c>
      <c r="D432">
        <v>339</v>
      </c>
      <c r="E432" t="s">
        <v>76</v>
      </c>
      <c r="F432">
        <v>0</v>
      </c>
      <c r="G432">
        <v>6.0170000000000003</v>
      </c>
      <c r="H432" s="26">
        <v>74358</v>
      </c>
      <c r="I432">
        <v>0.14499999999999999</v>
      </c>
      <c r="J432" t="s">
        <v>77</v>
      </c>
      <c r="K432" t="s">
        <v>77</v>
      </c>
      <c r="L432" t="s">
        <v>77</v>
      </c>
      <c r="M432" t="s">
        <v>77</v>
      </c>
      <c r="O432">
        <v>65</v>
      </c>
      <c r="P432" t="s">
        <v>552</v>
      </c>
      <c r="Q432" s="2">
        <v>44775.751643518517</v>
      </c>
      <c r="R432">
        <v>339</v>
      </c>
      <c r="S432" t="s">
        <v>76</v>
      </c>
      <c r="T432">
        <v>0</v>
      </c>
      <c r="U432">
        <v>6.0119999999999996</v>
      </c>
      <c r="V432" s="26">
        <v>872</v>
      </c>
      <c r="W432">
        <v>0.36399999999999999</v>
      </c>
      <c r="X432" t="s">
        <v>77</v>
      </c>
      <c r="Y432" t="s">
        <v>77</v>
      </c>
      <c r="Z432" t="s">
        <v>77</v>
      </c>
      <c r="AA432" t="s">
        <v>77</v>
      </c>
      <c r="AC432">
        <v>65</v>
      </c>
      <c r="AD432" t="s">
        <v>552</v>
      </c>
      <c r="AE432" s="2">
        <v>44775.751643518517</v>
      </c>
      <c r="AF432">
        <v>339</v>
      </c>
      <c r="AG432" t="s">
        <v>76</v>
      </c>
      <c r="AH432">
        <v>0</v>
      </c>
      <c r="AI432">
        <v>12.198</v>
      </c>
      <c r="AJ432" s="26">
        <v>1449</v>
      </c>
      <c r="AK432">
        <v>0.23</v>
      </c>
      <c r="AL432" t="s">
        <v>77</v>
      </c>
      <c r="AM432" t="s">
        <v>77</v>
      </c>
      <c r="AN432" t="s">
        <v>77</v>
      </c>
      <c r="AO432" t="s">
        <v>77</v>
      </c>
      <c r="AQ432">
        <v>1</v>
      </c>
      <c r="AS432">
        <v>99</v>
      </c>
      <c r="AT432" s="46">
        <f t="shared" si="68"/>
        <v>171.67726930631142</v>
      </c>
      <c r="AU432" s="47">
        <f t="shared" si="69"/>
        <v>195.75471818248002</v>
      </c>
      <c r="AW432" s="27">
        <f t="shared" si="62"/>
        <v>229.51581665174322</v>
      </c>
      <c r="AX432" s="28">
        <f t="shared" si="63"/>
        <v>303.34280804523002</v>
      </c>
      <c r="AZ432" s="33">
        <f t="shared" si="64"/>
        <v>194.8537603393724</v>
      </c>
      <c r="BA432" s="34">
        <f t="shared" si="65"/>
        <v>273.15666048774</v>
      </c>
      <c r="BC432" s="46">
        <f t="shared" si="66"/>
        <v>171.67726930631142</v>
      </c>
      <c r="BD432" s="47">
        <f t="shared" si="67"/>
        <v>195.75471818248002</v>
      </c>
      <c r="BF432" s="48">
        <f t="shared" si="60"/>
        <v>186.64079749279998</v>
      </c>
      <c r="BG432" s="49">
        <f t="shared" si="61"/>
        <v>132.20494828</v>
      </c>
      <c r="BI432">
        <v>65</v>
      </c>
      <c r="BJ432" t="s">
        <v>552</v>
      </c>
      <c r="BK432" s="2">
        <v>44775.751643518517</v>
      </c>
      <c r="BL432">
        <v>339</v>
      </c>
      <c r="BM432" t="s">
        <v>76</v>
      </c>
      <c r="BN432">
        <v>0</v>
      </c>
      <c r="BO432">
        <v>2.8490000000000002</v>
      </c>
      <c r="BP432" s="26">
        <v>1184191</v>
      </c>
      <c r="BQ432">
        <v>0</v>
      </c>
      <c r="BR432" t="s">
        <v>77</v>
      </c>
      <c r="BS432" t="s">
        <v>77</v>
      </c>
      <c r="BT432" t="s">
        <v>77</v>
      </c>
      <c r="BU432" t="s">
        <v>77</v>
      </c>
    </row>
    <row r="433" spans="1:73">
      <c r="A433">
        <v>66</v>
      </c>
      <c r="B433" t="s">
        <v>553</v>
      </c>
      <c r="C433" s="2">
        <v>44775.772962962961</v>
      </c>
      <c r="D433">
        <v>18</v>
      </c>
      <c r="E433" t="s">
        <v>76</v>
      </c>
      <c r="F433">
        <v>0</v>
      </c>
      <c r="G433">
        <v>5.952</v>
      </c>
      <c r="H433" s="26">
        <v>23138528</v>
      </c>
      <c r="I433">
        <v>48.515999999999998</v>
      </c>
      <c r="J433" t="s">
        <v>77</v>
      </c>
      <c r="K433" t="s">
        <v>77</v>
      </c>
      <c r="L433" t="s">
        <v>77</v>
      </c>
      <c r="M433" t="s">
        <v>77</v>
      </c>
      <c r="O433">
        <v>66</v>
      </c>
      <c r="P433" t="s">
        <v>553</v>
      </c>
      <c r="Q433" s="2">
        <v>44775.772962962961</v>
      </c>
      <c r="R433">
        <v>18</v>
      </c>
      <c r="S433" t="s">
        <v>76</v>
      </c>
      <c r="T433">
        <v>0</v>
      </c>
      <c r="U433">
        <v>5.91</v>
      </c>
      <c r="V433" s="26">
        <v>188363</v>
      </c>
      <c r="W433">
        <v>45.518999999999998</v>
      </c>
      <c r="X433" t="s">
        <v>77</v>
      </c>
      <c r="Y433" t="s">
        <v>77</v>
      </c>
      <c r="Z433" t="s">
        <v>77</v>
      </c>
      <c r="AA433" t="s">
        <v>77</v>
      </c>
      <c r="AC433">
        <v>66</v>
      </c>
      <c r="AD433" t="s">
        <v>553</v>
      </c>
      <c r="AE433" s="2">
        <v>44775.772962962961</v>
      </c>
      <c r="AF433">
        <v>18</v>
      </c>
      <c r="AG433" t="s">
        <v>76</v>
      </c>
      <c r="AH433">
        <v>0</v>
      </c>
      <c r="AI433">
        <v>12.095000000000001</v>
      </c>
      <c r="AJ433" s="26">
        <v>87801</v>
      </c>
      <c r="AK433">
        <v>18.224</v>
      </c>
      <c r="AL433" t="s">
        <v>77</v>
      </c>
      <c r="AM433" t="s">
        <v>77</v>
      </c>
      <c r="AN433" t="s">
        <v>77</v>
      </c>
      <c r="AO433" t="s">
        <v>77</v>
      </c>
      <c r="AQ433">
        <v>1</v>
      </c>
      <c r="AS433">
        <v>100</v>
      </c>
      <c r="AT433" s="46">
        <f t="shared" si="68"/>
        <v>46083.682888876778</v>
      </c>
      <c r="AU433" s="47">
        <f t="shared" si="69"/>
        <v>17848.03262186248</v>
      </c>
      <c r="AW433" s="27">
        <f t="shared" si="62"/>
        <v>36446.187535941172</v>
      </c>
      <c r="AX433" s="28">
        <f t="shared" si="63"/>
        <v>15829.240490725231</v>
      </c>
      <c r="AZ433" s="33">
        <f t="shared" si="64"/>
        <v>47870.277161236168</v>
      </c>
      <c r="BA433" s="34">
        <f t="shared" si="65"/>
        <v>16658.344606327741</v>
      </c>
      <c r="BC433" s="46">
        <f t="shared" si="66"/>
        <v>46083.682888876778</v>
      </c>
      <c r="BD433" s="47">
        <f t="shared" si="67"/>
        <v>17848.03262186248</v>
      </c>
      <c r="BF433" s="48">
        <f t="shared" si="60"/>
        <v>120446.44746155001</v>
      </c>
      <c r="BG433" s="49">
        <f t="shared" si="61"/>
        <v>-3725.3115957200012</v>
      </c>
      <c r="BI433">
        <v>66</v>
      </c>
      <c r="BJ433" t="s">
        <v>553</v>
      </c>
      <c r="BK433" s="2">
        <v>44775.772962962961</v>
      </c>
      <c r="BL433">
        <v>18</v>
      </c>
      <c r="BM433" t="s">
        <v>76</v>
      </c>
      <c r="BN433">
        <v>0</v>
      </c>
      <c r="BO433">
        <v>2.8359999999999999</v>
      </c>
      <c r="BP433" s="26">
        <v>1451731</v>
      </c>
      <c r="BQ433">
        <v>0</v>
      </c>
      <c r="BR433" t="s">
        <v>77</v>
      </c>
      <c r="BS433" t="s">
        <v>77</v>
      </c>
      <c r="BT433" t="s">
        <v>77</v>
      </c>
      <c r="BU433" t="s">
        <v>77</v>
      </c>
    </row>
    <row r="434" spans="1:73">
      <c r="A434">
        <v>67</v>
      </c>
      <c r="B434" t="s">
        <v>554</v>
      </c>
      <c r="C434" s="2">
        <v>44775.794317129628</v>
      </c>
      <c r="D434">
        <v>198</v>
      </c>
      <c r="E434" t="s">
        <v>76</v>
      </c>
      <c r="F434">
        <v>0</v>
      </c>
      <c r="G434">
        <v>6.03</v>
      </c>
      <c r="H434" s="26">
        <v>3694</v>
      </c>
      <c r="I434">
        <v>3.0000000000000001E-3</v>
      </c>
      <c r="J434" t="s">
        <v>77</v>
      </c>
      <c r="K434" t="s">
        <v>77</v>
      </c>
      <c r="L434" t="s">
        <v>77</v>
      </c>
      <c r="M434" t="s">
        <v>77</v>
      </c>
      <c r="O434">
        <v>67</v>
      </c>
      <c r="P434" t="s">
        <v>554</v>
      </c>
      <c r="Q434" s="2">
        <v>44775.794317129628</v>
      </c>
      <c r="R434">
        <v>198</v>
      </c>
      <c r="S434" t="s">
        <v>76</v>
      </c>
      <c r="T434">
        <v>0</v>
      </c>
      <c r="U434" t="s">
        <v>77</v>
      </c>
      <c r="V434" s="26" t="s">
        <v>77</v>
      </c>
      <c r="W434" t="s">
        <v>77</v>
      </c>
      <c r="X434" t="s">
        <v>77</v>
      </c>
      <c r="Y434" t="s">
        <v>77</v>
      </c>
      <c r="Z434" t="s">
        <v>77</v>
      </c>
      <c r="AA434" t="s">
        <v>77</v>
      </c>
      <c r="AC434">
        <v>67</v>
      </c>
      <c r="AD434" t="s">
        <v>554</v>
      </c>
      <c r="AE434" s="2">
        <v>44775.794317129628</v>
      </c>
      <c r="AF434">
        <v>198</v>
      </c>
      <c r="AG434" t="s">
        <v>76</v>
      </c>
      <c r="AH434">
        <v>0</v>
      </c>
      <c r="AI434">
        <v>12.058</v>
      </c>
      <c r="AJ434" s="26">
        <v>133479</v>
      </c>
      <c r="AK434">
        <v>27.442</v>
      </c>
      <c r="AL434" t="s">
        <v>77</v>
      </c>
      <c r="AM434" t="s">
        <v>77</v>
      </c>
      <c r="AN434" t="s">
        <v>77</v>
      </c>
      <c r="AO434" t="s">
        <v>77</v>
      </c>
      <c r="AQ434">
        <v>1</v>
      </c>
      <c r="AS434">
        <v>101</v>
      </c>
      <c r="AT434" s="46">
        <f t="shared" si="68"/>
        <v>3.2618315108000004</v>
      </c>
      <c r="AU434" s="47">
        <f t="shared" si="69"/>
        <v>27031.72855938568</v>
      </c>
      <c r="AW434" s="27">
        <f t="shared" si="62"/>
        <v>5.9112397649999995</v>
      </c>
      <c r="AX434" s="28">
        <f t="shared" si="63"/>
        <v>23663.485891208431</v>
      </c>
      <c r="AZ434" s="33">
        <f t="shared" si="64"/>
        <v>6.6163973937999998</v>
      </c>
      <c r="BA434" s="34">
        <f t="shared" si="65"/>
        <v>25227.628177649342</v>
      </c>
      <c r="BC434" s="46">
        <f t="shared" si="66"/>
        <v>3.2618315108000004</v>
      </c>
      <c r="BD434" s="47">
        <f t="shared" si="67"/>
        <v>27031.72855938568</v>
      </c>
      <c r="BF434" s="48">
        <f t="shared" si="60"/>
        <v>1.4240654672000002</v>
      </c>
      <c r="BG434" s="49">
        <f t="shared" si="61"/>
        <v>-16138.92931652</v>
      </c>
      <c r="BI434">
        <v>67</v>
      </c>
      <c r="BJ434" t="s">
        <v>554</v>
      </c>
      <c r="BK434" s="2">
        <v>44775.794317129628</v>
      </c>
      <c r="BL434">
        <v>198</v>
      </c>
      <c r="BM434" t="s">
        <v>76</v>
      </c>
      <c r="BN434">
        <v>0</v>
      </c>
      <c r="BO434">
        <v>2.851</v>
      </c>
      <c r="BP434" s="26">
        <v>1171178</v>
      </c>
      <c r="BQ434">
        <v>0</v>
      </c>
      <c r="BR434" t="s">
        <v>77</v>
      </c>
      <c r="BS434" t="s">
        <v>77</v>
      </c>
      <c r="BT434" t="s">
        <v>77</v>
      </c>
      <c r="BU434" t="s">
        <v>77</v>
      </c>
    </row>
    <row r="435" spans="1:73">
      <c r="A435">
        <v>68</v>
      </c>
      <c r="B435" t="s">
        <v>555</v>
      </c>
      <c r="C435" s="2">
        <v>44775.815648148149</v>
      </c>
      <c r="D435">
        <v>401</v>
      </c>
      <c r="E435" t="s">
        <v>76</v>
      </c>
      <c r="F435">
        <v>0</v>
      </c>
      <c r="G435">
        <v>5.9459999999999997</v>
      </c>
      <c r="H435" s="26">
        <v>24484385</v>
      </c>
      <c r="I435">
        <v>51.457999999999998</v>
      </c>
      <c r="J435" t="s">
        <v>77</v>
      </c>
      <c r="K435" t="s">
        <v>77</v>
      </c>
      <c r="L435" t="s">
        <v>77</v>
      </c>
      <c r="M435" t="s">
        <v>77</v>
      </c>
      <c r="O435">
        <v>68</v>
      </c>
      <c r="P435" t="s">
        <v>555</v>
      </c>
      <c r="Q435" s="2">
        <v>44775.815648148149</v>
      </c>
      <c r="R435">
        <v>401</v>
      </c>
      <c r="S435" t="s">
        <v>76</v>
      </c>
      <c r="T435">
        <v>0</v>
      </c>
      <c r="U435">
        <v>5.9029999999999996</v>
      </c>
      <c r="V435" s="26">
        <v>200019</v>
      </c>
      <c r="W435">
        <v>48.27</v>
      </c>
      <c r="X435" t="s">
        <v>77</v>
      </c>
      <c r="Y435" t="s">
        <v>77</v>
      </c>
      <c r="Z435" t="s">
        <v>77</v>
      </c>
      <c r="AA435" t="s">
        <v>77</v>
      </c>
      <c r="AC435">
        <v>68</v>
      </c>
      <c r="AD435" t="s">
        <v>555</v>
      </c>
      <c r="AE435" s="2">
        <v>44775.815648148149</v>
      </c>
      <c r="AF435">
        <v>401</v>
      </c>
      <c r="AG435" t="s">
        <v>76</v>
      </c>
      <c r="AH435">
        <v>0</v>
      </c>
      <c r="AI435">
        <v>12.112</v>
      </c>
      <c r="AJ435" s="26">
        <v>70243</v>
      </c>
      <c r="AK435">
        <v>14.628</v>
      </c>
      <c r="AL435" t="s">
        <v>77</v>
      </c>
      <c r="AM435" t="s">
        <v>77</v>
      </c>
      <c r="AN435" t="s">
        <v>77</v>
      </c>
      <c r="AO435" t="s">
        <v>77</v>
      </c>
      <c r="AQ435">
        <v>1</v>
      </c>
      <c r="AS435">
        <v>102</v>
      </c>
      <c r="AT435" s="46">
        <f t="shared" si="68"/>
        <v>48876.147605003818</v>
      </c>
      <c r="AU435" s="47">
        <f t="shared" si="69"/>
        <v>14289.610402669519</v>
      </c>
      <c r="AW435" s="27">
        <f t="shared" si="62"/>
        <v>38674.53306718589</v>
      </c>
      <c r="AX435" s="28">
        <f t="shared" si="63"/>
        <v>12748.170058094271</v>
      </c>
      <c r="AZ435" s="33">
        <f t="shared" si="64"/>
        <v>50768.019060754734</v>
      </c>
      <c r="BA435" s="34">
        <f t="shared" si="65"/>
        <v>13346.37547466326</v>
      </c>
      <c r="BC435" s="46">
        <f t="shared" si="66"/>
        <v>48876.147605003818</v>
      </c>
      <c r="BD435" s="47">
        <f t="shared" si="67"/>
        <v>14289.610402669519</v>
      </c>
      <c r="BF435" s="48">
        <f t="shared" si="60"/>
        <v>134769.19922395001</v>
      </c>
      <c r="BG435" s="49">
        <f t="shared" si="61"/>
        <v>-863.39833027999941</v>
      </c>
      <c r="BI435">
        <v>68</v>
      </c>
      <c r="BJ435" t="s">
        <v>555</v>
      </c>
      <c r="BK435" s="2">
        <v>44775.815648148149</v>
      </c>
      <c r="BL435">
        <v>401</v>
      </c>
      <c r="BM435" t="s">
        <v>76</v>
      </c>
      <c r="BN435">
        <v>0</v>
      </c>
      <c r="BO435">
        <v>2.8610000000000002</v>
      </c>
      <c r="BP435" s="26">
        <v>898117</v>
      </c>
      <c r="BQ435">
        <v>0</v>
      </c>
      <c r="BR435" t="s">
        <v>77</v>
      </c>
      <c r="BS435" t="s">
        <v>77</v>
      </c>
      <c r="BT435" t="s">
        <v>77</v>
      </c>
      <c r="BU435" t="s">
        <v>77</v>
      </c>
    </row>
    <row r="436" spans="1:73">
      <c r="A436">
        <v>69</v>
      </c>
      <c r="B436" t="s">
        <v>556</v>
      </c>
      <c r="C436" s="2">
        <v>44775.836967592593</v>
      </c>
      <c r="D436">
        <v>338</v>
      </c>
      <c r="E436" t="s">
        <v>76</v>
      </c>
      <c r="F436">
        <v>0</v>
      </c>
      <c r="G436">
        <v>6.05</v>
      </c>
      <c r="H436" s="26">
        <v>1648</v>
      </c>
      <c r="I436">
        <v>-1E-3</v>
      </c>
      <c r="J436" t="s">
        <v>77</v>
      </c>
      <c r="K436" t="s">
        <v>77</v>
      </c>
      <c r="L436" t="s">
        <v>77</v>
      </c>
      <c r="M436" t="s">
        <v>77</v>
      </c>
      <c r="O436">
        <v>69</v>
      </c>
      <c r="P436" t="s">
        <v>556</v>
      </c>
      <c r="Q436" s="2">
        <v>44775.836967592593</v>
      </c>
      <c r="R436">
        <v>338</v>
      </c>
      <c r="S436" t="s">
        <v>76</v>
      </c>
      <c r="T436">
        <v>0</v>
      </c>
      <c r="U436" t="s">
        <v>77</v>
      </c>
      <c r="V436" s="26" t="s">
        <v>77</v>
      </c>
      <c r="W436" t="s">
        <v>77</v>
      </c>
      <c r="X436" t="s">
        <v>77</v>
      </c>
      <c r="Y436" t="s">
        <v>77</v>
      </c>
      <c r="Z436" t="s">
        <v>77</v>
      </c>
      <c r="AA436" t="s">
        <v>77</v>
      </c>
      <c r="AC436">
        <v>69</v>
      </c>
      <c r="AD436" t="s">
        <v>556</v>
      </c>
      <c r="AE436" s="2">
        <v>44775.836967592593</v>
      </c>
      <c r="AF436">
        <v>338</v>
      </c>
      <c r="AG436" t="s">
        <v>76</v>
      </c>
      <c r="AH436">
        <v>0</v>
      </c>
      <c r="AI436">
        <v>12.055</v>
      </c>
      <c r="AJ436" s="26">
        <v>132030</v>
      </c>
      <c r="AK436">
        <v>27.152999999999999</v>
      </c>
      <c r="AL436" t="s">
        <v>77</v>
      </c>
      <c r="AM436" t="s">
        <v>77</v>
      </c>
      <c r="AN436" t="s">
        <v>77</v>
      </c>
      <c r="AO436" t="s">
        <v>77</v>
      </c>
      <c r="AQ436">
        <v>1</v>
      </c>
      <c r="AS436">
        <v>103</v>
      </c>
      <c r="AT436" s="46">
        <f t="shared" si="68"/>
        <v>-3.4463948800000033E-2</v>
      </c>
      <c r="AU436" s="47">
        <f t="shared" si="69"/>
        <v>26742.038378631998</v>
      </c>
      <c r="AW436" s="27">
        <f t="shared" si="62"/>
        <v>0.14455295999999951</v>
      </c>
      <c r="AX436" s="28">
        <f t="shared" si="63"/>
        <v>23418.990325107003</v>
      </c>
      <c r="AZ436" s="33">
        <f t="shared" si="64"/>
        <v>-0.57208263680000027</v>
      </c>
      <c r="BA436" s="34">
        <f t="shared" si="65"/>
        <v>24956.834966166003</v>
      </c>
      <c r="BC436" s="46">
        <f t="shared" si="66"/>
        <v>-3.4463948800000033E-2</v>
      </c>
      <c r="BD436" s="47">
        <f t="shared" si="67"/>
        <v>26742.038378631998</v>
      </c>
      <c r="BF436" s="48">
        <f t="shared" si="60"/>
        <v>-1.6774626591999997</v>
      </c>
      <c r="BG436" s="49">
        <f t="shared" si="61"/>
        <v>-15634.912807999997</v>
      </c>
      <c r="BI436">
        <v>69</v>
      </c>
      <c r="BJ436" t="s">
        <v>556</v>
      </c>
      <c r="BK436" s="2">
        <v>44775.836967592593</v>
      </c>
      <c r="BL436">
        <v>338</v>
      </c>
      <c r="BM436" t="s">
        <v>76</v>
      </c>
      <c r="BN436">
        <v>0</v>
      </c>
      <c r="BO436">
        <v>2.8519999999999999</v>
      </c>
      <c r="BP436" s="26">
        <v>1093384</v>
      </c>
      <c r="BQ436">
        <v>0</v>
      </c>
      <c r="BR436" t="s">
        <v>77</v>
      </c>
      <c r="BS436" t="s">
        <v>77</v>
      </c>
      <c r="BT436" t="s">
        <v>77</v>
      </c>
      <c r="BU436" t="s">
        <v>77</v>
      </c>
    </row>
    <row r="437" spans="1:73">
      <c r="A437">
        <v>70</v>
      </c>
      <c r="B437" t="s">
        <v>557</v>
      </c>
      <c r="C437" s="2">
        <v>44775.858287037037</v>
      </c>
      <c r="D437">
        <v>217</v>
      </c>
      <c r="E437" t="s">
        <v>76</v>
      </c>
      <c r="F437">
        <v>0</v>
      </c>
      <c r="G437">
        <v>6.0110000000000001</v>
      </c>
      <c r="H437" s="26">
        <v>15566</v>
      </c>
      <c r="I437">
        <v>2.7E-2</v>
      </c>
      <c r="J437" t="s">
        <v>77</v>
      </c>
      <c r="K437" t="s">
        <v>77</v>
      </c>
      <c r="L437" t="s">
        <v>77</v>
      </c>
      <c r="M437" t="s">
        <v>77</v>
      </c>
      <c r="O437">
        <v>70</v>
      </c>
      <c r="P437" t="s">
        <v>557</v>
      </c>
      <c r="Q437" s="2">
        <v>44775.858287037037</v>
      </c>
      <c r="R437">
        <v>217</v>
      </c>
      <c r="S437" t="s">
        <v>76</v>
      </c>
      <c r="T437">
        <v>0</v>
      </c>
      <c r="U437" t="s">
        <v>77</v>
      </c>
      <c r="V437" s="26" t="s">
        <v>77</v>
      </c>
      <c r="W437" t="s">
        <v>77</v>
      </c>
      <c r="X437" t="s">
        <v>77</v>
      </c>
      <c r="Y437" t="s">
        <v>77</v>
      </c>
      <c r="Z437" t="s">
        <v>77</v>
      </c>
      <c r="AA437" t="s">
        <v>77</v>
      </c>
      <c r="AC437">
        <v>70</v>
      </c>
      <c r="AD437" t="s">
        <v>557</v>
      </c>
      <c r="AE437" s="2">
        <v>44775.858287037037</v>
      </c>
      <c r="AF437">
        <v>217</v>
      </c>
      <c r="AG437" t="s">
        <v>76</v>
      </c>
      <c r="AH437">
        <v>0</v>
      </c>
      <c r="AI437">
        <v>12.144</v>
      </c>
      <c r="AJ437" s="26">
        <v>34477</v>
      </c>
      <c r="AK437">
        <v>7.2050000000000001</v>
      </c>
      <c r="AL437" t="s">
        <v>77</v>
      </c>
      <c r="AM437" t="s">
        <v>77</v>
      </c>
      <c r="AN437" t="s">
        <v>77</v>
      </c>
      <c r="AO437" t="s">
        <v>77</v>
      </c>
      <c r="AQ437">
        <v>1</v>
      </c>
      <c r="AS437">
        <v>104</v>
      </c>
      <c r="AT437" s="46">
        <f t="shared" si="68"/>
        <v>34.059453129327757</v>
      </c>
      <c r="AU437" s="47">
        <f t="shared" si="69"/>
        <v>6992.3612067399199</v>
      </c>
      <c r="AW437" s="27">
        <f t="shared" si="62"/>
        <v>49.165240449432801</v>
      </c>
      <c r="AX437" s="28">
        <f t="shared" si="63"/>
        <v>6352.2533902846708</v>
      </c>
      <c r="AZ437" s="33">
        <f t="shared" si="64"/>
        <v>40.576015886959603</v>
      </c>
      <c r="BA437" s="34">
        <f t="shared" si="65"/>
        <v>6568.8167310184599</v>
      </c>
      <c r="BC437" s="46">
        <f t="shared" si="66"/>
        <v>34.059453129327757</v>
      </c>
      <c r="BD437" s="47">
        <f t="shared" si="67"/>
        <v>6992.3612067399199</v>
      </c>
      <c r="BF437" s="48">
        <f t="shared" si="60"/>
        <v>21.932375611199998</v>
      </c>
      <c r="BG437" s="49">
        <f t="shared" si="61"/>
        <v>1686.0164561200002</v>
      </c>
      <c r="BI437">
        <v>70</v>
      </c>
      <c r="BJ437" t="s">
        <v>557</v>
      </c>
      <c r="BK437" s="2">
        <v>44775.858287037037</v>
      </c>
      <c r="BL437">
        <v>217</v>
      </c>
      <c r="BM437" t="s">
        <v>76</v>
      </c>
      <c r="BN437">
        <v>0</v>
      </c>
      <c r="BO437">
        <v>2.839</v>
      </c>
      <c r="BP437" s="26">
        <v>1142173</v>
      </c>
      <c r="BQ437">
        <v>0</v>
      </c>
      <c r="BR437" t="s">
        <v>77</v>
      </c>
      <c r="BS437" t="s">
        <v>77</v>
      </c>
      <c r="BT437" t="s">
        <v>77</v>
      </c>
      <c r="BU437" t="s">
        <v>77</v>
      </c>
    </row>
    <row r="438" spans="1:73">
      <c r="A438">
        <v>71</v>
      </c>
      <c r="B438" t="s">
        <v>558</v>
      </c>
      <c r="C438" s="2">
        <v>44775.879594907405</v>
      </c>
      <c r="D438">
        <v>122</v>
      </c>
      <c r="E438" t="s">
        <v>76</v>
      </c>
      <c r="F438">
        <v>0</v>
      </c>
      <c r="G438">
        <v>6.0170000000000003</v>
      </c>
      <c r="H438" s="26">
        <v>240501</v>
      </c>
      <c r="I438">
        <v>0.48099999999999998</v>
      </c>
      <c r="J438" t="s">
        <v>77</v>
      </c>
      <c r="K438" t="s">
        <v>77</v>
      </c>
      <c r="L438" t="s">
        <v>77</v>
      </c>
      <c r="M438" t="s">
        <v>77</v>
      </c>
      <c r="O438">
        <v>71</v>
      </c>
      <c r="P438" t="s">
        <v>558</v>
      </c>
      <c r="Q438" s="2">
        <v>44775.879594907405</v>
      </c>
      <c r="R438">
        <v>122</v>
      </c>
      <c r="S438" t="s">
        <v>76</v>
      </c>
      <c r="T438">
        <v>0</v>
      </c>
      <c r="U438">
        <v>5.9740000000000002</v>
      </c>
      <c r="V438" s="26">
        <v>2250</v>
      </c>
      <c r="W438">
        <v>0.70199999999999996</v>
      </c>
      <c r="X438" t="s">
        <v>77</v>
      </c>
      <c r="Y438" t="s">
        <v>77</v>
      </c>
      <c r="Z438" t="s">
        <v>77</v>
      </c>
      <c r="AA438" t="s">
        <v>77</v>
      </c>
      <c r="AC438">
        <v>71</v>
      </c>
      <c r="AD438" t="s">
        <v>558</v>
      </c>
      <c r="AE438" s="2">
        <v>44775.879594907405</v>
      </c>
      <c r="AF438">
        <v>122</v>
      </c>
      <c r="AG438" t="s">
        <v>76</v>
      </c>
      <c r="AH438">
        <v>0</v>
      </c>
      <c r="AI438">
        <v>12.176</v>
      </c>
      <c r="AJ438" s="26">
        <v>11309</v>
      </c>
      <c r="AK438">
        <v>2.3250000000000002</v>
      </c>
      <c r="AL438" t="s">
        <v>77</v>
      </c>
      <c r="AM438" t="s">
        <v>77</v>
      </c>
      <c r="AN438" t="s">
        <v>77</v>
      </c>
      <c r="AO438" t="s">
        <v>77</v>
      </c>
      <c r="AQ438">
        <v>1</v>
      </c>
      <c r="AS438">
        <v>105</v>
      </c>
      <c r="AT438" s="46">
        <f t="shared" si="68"/>
        <v>557.56785552517943</v>
      </c>
      <c r="AU438" s="47">
        <f t="shared" si="69"/>
        <v>2230.6064583648799</v>
      </c>
      <c r="AW438" s="27">
        <f t="shared" si="62"/>
        <v>708.67423635698378</v>
      </c>
      <c r="AX438" s="28">
        <f t="shared" si="63"/>
        <v>2123.49072619763</v>
      </c>
      <c r="AZ438" s="33">
        <f t="shared" si="64"/>
        <v>626.31609062197913</v>
      </c>
      <c r="BA438" s="34">
        <f t="shared" si="65"/>
        <v>2156.3432519989396</v>
      </c>
      <c r="BC438" s="46">
        <f t="shared" si="66"/>
        <v>557.56785552517943</v>
      </c>
      <c r="BD438" s="47">
        <f t="shared" si="67"/>
        <v>2230.6064583648799</v>
      </c>
      <c r="BF438" s="48">
        <f t="shared" si="60"/>
        <v>334.82162499999998</v>
      </c>
      <c r="BG438" s="49">
        <f t="shared" si="61"/>
        <v>988.98215468000012</v>
      </c>
      <c r="BI438">
        <v>71</v>
      </c>
      <c r="BJ438" t="s">
        <v>558</v>
      </c>
      <c r="BK438" s="2">
        <v>44775.879594907405</v>
      </c>
      <c r="BL438">
        <v>122</v>
      </c>
      <c r="BM438" t="s">
        <v>76</v>
      </c>
      <c r="BN438">
        <v>0</v>
      </c>
      <c r="BO438">
        <v>2.851</v>
      </c>
      <c r="BP438" s="26">
        <v>1174285</v>
      </c>
      <c r="BQ438">
        <v>0</v>
      </c>
      <c r="BR438" t="s">
        <v>77</v>
      </c>
      <c r="BS438" t="s">
        <v>77</v>
      </c>
      <c r="BT438" t="s">
        <v>77</v>
      </c>
      <c r="BU438" t="s">
        <v>77</v>
      </c>
    </row>
    <row r="439" spans="1:73">
      <c r="A439">
        <v>72</v>
      </c>
      <c r="B439" t="s">
        <v>559</v>
      </c>
      <c r="C439" s="2">
        <v>44775.900914351849</v>
      </c>
      <c r="D439">
        <v>245</v>
      </c>
      <c r="E439" t="s">
        <v>76</v>
      </c>
      <c r="F439">
        <v>0</v>
      </c>
      <c r="G439">
        <v>6.11</v>
      </c>
      <c r="H439" s="26">
        <v>1290</v>
      </c>
      <c r="I439">
        <v>-2E-3</v>
      </c>
      <c r="J439" t="s">
        <v>77</v>
      </c>
      <c r="K439" t="s">
        <v>77</v>
      </c>
      <c r="L439" t="s">
        <v>77</v>
      </c>
      <c r="M439" t="s">
        <v>77</v>
      </c>
      <c r="O439">
        <v>72</v>
      </c>
      <c r="P439" t="s">
        <v>559</v>
      </c>
      <c r="Q439" s="2">
        <v>44775.900914351849</v>
      </c>
      <c r="R439">
        <v>245</v>
      </c>
      <c r="S439" t="s">
        <v>76</v>
      </c>
      <c r="T439">
        <v>0</v>
      </c>
      <c r="U439" t="s">
        <v>77</v>
      </c>
      <c r="V439" s="26" t="s">
        <v>77</v>
      </c>
      <c r="W439" t="s">
        <v>77</v>
      </c>
      <c r="X439" t="s">
        <v>77</v>
      </c>
      <c r="Y439" t="s">
        <v>77</v>
      </c>
      <c r="Z439" t="s">
        <v>77</v>
      </c>
      <c r="AA439" t="s">
        <v>77</v>
      </c>
      <c r="AC439">
        <v>72</v>
      </c>
      <c r="AD439" t="s">
        <v>559</v>
      </c>
      <c r="AE439" s="2">
        <v>44775.900914351849</v>
      </c>
      <c r="AF439">
        <v>245</v>
      </c>
      <c r="AG439" t="s">
        <v>76</v>
      </c>
      <c r="AH439">
        <v>0</v>
      </c>
      <c r="AI439">
        <v>12.045999999999999</v>
      </c>
      <c r="AJ439" s="26">
        <v>134493</v>
      </c>
      <c r="AK439">
        <v>27.645</v>
      </c>
      <c r="AL439" t="s">
        <v>77</v>
      </c>
      <c r="AM439" t="s">
        <v>77</v>
      </c>
      <c r="AN439" t="s">
        <v>77</v>
      </c>
      <c r="AO439" t="s">
        <v>77</v>
      </c>
      <c r="AQ439">
        <v>1</v>
      </c>
      <c r="AS439">
        <v>106</v>
      </c>
      <c r="AT439" s="46">
        <f t="shared" si="68"/>
        <v>-0.48618527</v>
      </c>
      <c r="AU439" s="47">
        <f t="shared" si="69"/>
        <v>27234.387972909517</v>
      </c>
      <c r="AW439" s="27">
        <f t="shared" si="62"/>
        <v>-0.84618787500000092</v>
      </c>
      <c r="AX439" s="28">
        <f t="shared" si="63"/>
        <v>23834.425400334276</v>
      </c>
      <c r="AZ439" s="33">
        <f t="shared" si="64"/>
        <v>-1.8797645949999993</v>
      </c>
      <c r="BA439" s="34">
        <f t="shared" si="65"/>
        <v>25417.086751783259</v>
      </c>
      <c r="BC439" s="46">
        <f t="shared" si="66"/>
        <v>-0.48618527</v>
      </c>
      <c r="BD439" s="47">
        <f t="shared" si="67"/>
        <v>27234.387972909517</v>
      </c>
      <c r="BF439" s="48">
        <f t="shared" ref="BF439:BF502" si="70">IF(H439&lt;100000,((0.0000000152*H439^2)+(0.0014347*H439)+(-4.08313)),((0.00000295*V439^2)+(0.083061*V439)+(133)))</f>
        <v>-2.2070726799999996</v>
      </c>
      <c r="BG439" s="49">
        <f t="shared" ref="BG439:BG502" si="71">(-0.00000172*AJ439^2)+(0.108838*AJ439)+(-21.89)</f>
        <v>-16495.93219028</v>
      </c>
      <c r="BI439">
        <v>72</v>
      </c>
      <c r="BJ439" t="s">
        <v>559</v>
      </c>
      <c r="BK439" s="2">
        <v>44775.900914351849</v>
      </c>
      <c r="BL439">
        <v>245</v>
      </c>
      <c r="BM439" t="s">
        <v>76</v>
      </c>
      <c r="BN439">
        <v>0</v>
      </c>
      <c r="BO439">
        <v>2.8559999999999999</v>
      </c>
      <c r="BP439" s="26">
        <v>1014910</v>
      </c>
      <c r="BQ439">
        <v>0</v>
      </c>
      <c r="BR439" t="s">
        <v>77</v>
      </c>
      <c r="BS439" t="s">
        <v>77</v>
      </c>
      <c r="BT439" t="s">
        <v>77</v>
      </c>
      <c r="BU439" t="s">
        <v>77</v>
      </c>
    </row>
    <row r="440" spans="1:73">
      <c r="A440">
        <v>73</v>
      </c>
      <c r="B440" t="s">
        <v>560</v>
      </c>
      <c r="C440" s="2">
        <v>44775.922210648147</v>
      </c>
      <c r="D440">
        <v>201</v>
      </c>
      <c r="E440" t="s">
        <v>76</v>
      </c>
      <c r="F440">
        <v>0</v>
      </c>
      <c r="G440">
        <v>5.8869999999999996</v>
      </c>
      <c r="H440" s="26">
        <v>41067668</v>
      </c>
      <c r="I440">
        <v>88.975999999999999</v>
      </c>
      <c r="J440" t="s">
        <v>77</v>
      </c>
      <c r="K440" t="s">
        <v>77</v>
      </c>
      <c r="L440" t="s">
        <v>77</v>
      </c>
      <c r="M440" t="s">
        <v>77</v>
      </c>
      <c r="O440">
        <v>73</v>
      </c>
      <c r="P440" t="s">
        <v>560</v>
      </c>
      <c r="Q440" s="2">
        <v>44775.922210648147</v>
      </c>
      <c r="R440">
        <v>201</v>
      </c>
      <c r="S440" t="s">
        <v>76</v>
      </c>
      <c r="T440">
        <v>0</v>
      </c>
      <c r="U440">
        <v>5.8529999999999998</v>
      </c>
      <c r="V440" s="26">
        <v>369591</v>
      </c>
      <c r="W440">
        <v>87.593999999999994</v>
      </c>
      <c r="X440" t="s">
        <v>77</v>
      </c>
      <c r="Y440" t="s">
        <v>77</v>
      </c>
      <c r="Z440" t="s">
        <v>77</v>
      </c>
      <c r="AA440" t="s">
        <v>77</v>
      </c>
      <c r="AC440">
        <v>73</v>
      </c>
      <c r="AD440" t="s">
        <v>560</v>
      </c>
      <c r="AE440" s="2">
        <v>44775.922210648147</v>
      </c>
      <c r="AF440">
        <v>201</v>
      </c>
      <c r="AG440" t="s">
        <v>76</v>
      </c>
      <c r="AH440">
        <v>0</v>
      </c>
      <c r="AI440">
        <v>12.086</v>
      </c>
      <c r="AJ440" s="26">
        <v>97763</v>
      </c>
      <c r="AK440">
        <v>20.251999999999999</v>
      </c>
      <c r="AL440" t="s">
        <v>77</v>
      </c>
      <c r="AM440" t="s">
        <v>77</v>
      </c>
      <c r="AN440" t="s">
        <v>77</v>
      </c>
      <c r="AO440" t="s">
        <v>77</v>
      </c>
      <c r="AQ440">
        <v>1</v>
      </c>
      <c r="AS440">
        <v>107</v>
      </c>
      <c r="AT440" s="46">
        <f t="shared" si="68"/>
        <v>88905.476408894217</v>
      </c>
      <c r="AU440" s="47">
        <f t="shared" si="69"/>
        <v>19860.002041607117</v>
      </c>
      <c r="AW440" s="27">
        <f t="shared" si="62"/>
        <v>71193.553711418092</v>
      </c>
      <c r="AX440" s="28">
        <f t="shared" si="63"/>
        <v>17560.159386311872</v>
      </c>
      <c r="AZ440" s="33">
        <f t="shared" si="64"/>
        <v>92307.720428870336</v>
      </c>
      <c r="BA440" s="34">
        <f t="shared" si="65"/>
        <v>18533.020956212058</v>
      </c>
      <c r="BC440" s="46">
        <f t="shared" si="66"/>
        <v>88905.476408894217</v>
      </c>
      <c r="BD440" s="47">
        <f t="shared" si="67"/>
        <v>19860.002041607117</v>
      </c>
      <c r="BF440" s="48">
        <f t="shared" si="70"/>
        <v>433794.24452995003</v>
      </c>
      <c r="BG440" s="49">
        <f t="shared" si="71"/>
        <v>-5820.639776680001</v>
      </c>
      <c r="BI440">
        <v>73</v>
      </c>
      <c r="BJ440" t="s">
        <v>560</v>
      </c>
      <c r="BK440" s="2">
        <v>44775.922210648147</v>
      </c>
      <c r="BL440">
        <v>201</v>
      </c>
      <c r="BM440" t="s">
        <v>76</v>
      </c>
      <c r="BN440">
        <v>0</v>
      </c>
      <c r="BO440">
        <v>2.8540000000000001</v>
      </c>
      <c r="BP440" s="26">
        <v>969471</v>
      </c>
      <c r="BQ440">
        <v>0</v>
      </c>
      <c r="BR440" t="s">
        <v>77</v>
      </c>
      <c r="BS440" t="s">
        <v>77</v>
      </c>
      <c r="BT440" t="s">
        <v>77</v>
      </c>
      <c r="BU440" t="s">
        <v>77</v>
      </c>
    </row>
    <row r="441" spans="1:73">
      <c r="A441">
        <v>74</v>
      </c>
      <c r="B441" t="s">
        <v>561</v>
      </c>
      <c r="C441" s="2">
        <v>44775.943506944444</v>
      </c>
      <c r="D441">
        <v>328</v>
      </c>
      <c r="E441" t="s">
        <v>76</v>
      </c>
      <c r="F441">
        <v>0</v>
      </c>
      <c r="G441">
        <v>6.0190000000000001</v>
      </c>
      <c r="H441" s="26">
        <v>78770</v>
      </c>
      <c r="I441">
        <v>0.154</v>
      </c>
      <c r="J441" t="s">
        <v>77</v>
      </c>
      <c r="K441" t="s">
        <v>77</v>
      </c>
      <c r="L441" t="s">
        <v>77</v>
      </c>
      <c r="M441" t="s">
        <v>77</v>
      </c>
      <c r="O441">
        <v>74</v>
      </c>
      <c r="P441" t="s">
        <v>561</v>
      </c>
      <c r="Q441" s="2">
        <v>44775.943506944444</v>
      </c>
      <c r="R441">
        <v>328</v>
      </c>
      <c r="S441" t="s">
        <v>76</v>
      </c>
      <c r="T441">
        <v>0</v>
      </c>
      <c r="U441">
        <v>5.9640000000000004</v>
      </c>
      <c r="V441" s="26">
        <v>906</v>
      </c>
      <c r="W441">
        <v>0.372</v>
      </c>
      <c r="X441" t="s">
        <v>77</v>
      </c>
      <c r="Y441" t="s">
        <v>77</v>
      </c>
      <c r="Z441" t="s">
        <v>77</v>
      </c>
      <c r="AA441" t="s">
        <v>77</v>
      </c>
      <c r="AC441">
        <v>74</v>
      </c>
      <c r="AD441" t="s">
        <v>561</v>
      </c>
      <c r="AE441" s="2">
        <v>44775.943506944444</v>
      </c>
      <c r="AF441">
        <v>328</v>
      </c>
      <c r="AG441" t="s">
        <v>76</v>
      </c>
      <c r="AH441">
        <v>0</v>
      </c>
      <c r="AI441">
        <v>12.193</v>
      </c>
      <c r="AJ441" s="26">
        <v>7190</v>
      </c>
      <c r="AK441">
        <v>1.4510000000000001</v>
      </c>
      <c r="AL441" t="s">
        <v>77</v>
      </c>
      <c r="AM441" t="s">
        <v>77</v>
      </c>
      <c r="AN441" t="s">
        <v>77</v>
      </c>
      <c r="AO441" t="s">
        <v>77</v>
      </c>
      <c r="AQ441">
        <v>1</v>
      </c>
      <c r="AS441">
        <v>108</v>
      </c>
      <c r="AT441" s="46">
        <f t="shared" si="68"/>
        <v>181.98223242303399</v>
      </c>
      <c r="AU441" s="47">
        <f t="shared" si="69"/>
        <v>1381.153715528</v>
      </c>
      <c r="AW441" s="27">
        <f t="shared" si="62"/>
        <v>242.82248333102001</v>
      </c>
      <c r="AX441" s="28">
        <f t="shared" si="63"/>
        <v>1364.611035803</v>
      </c>
      <c r="AZ441" s="33">
        <f t="shared" si="64"/>
        <v>206.39770021039001</v>
      </c>
      <c r="BA441" s="34">
        <f t="shared" si="65"/>
        <v>1370.0294214140001</v>
      </c>
      <c r="BC441" s="46">
        <f t="shared" si="66"/>
        <v>181.98223242303399</v>
      </c>
      <c r="BD441" s="47">
        <f t="shared" si="67"/>
        <v>1381.153715528</v>
      </c>
      <c r="BF441" s="48">
        <f t="shared" si="70"/>
        <v>203.23982507999997</v>
      </c>
      <c r="BG441" s="49">
        <f t="shared" si="71"/>
        <v>671.73792800000012</v>
      </c>
      <c r="BI441">
        <v>74</v>
      </c>
      <c r="BJ441" t="s">
        <v>561</v>
      </c>
      <c r="BK441" s="2">
        <v>44775.943506944444</v>
      </c>
      <c r="BL441">
        <v>328</v>
      </c>
      <c r="BM441" t="s">
        <v>76</v>
      </c>
      <c r="BN441">
        <v>0</v>
      </c>
      <c r="BO441">
        <v>2.8530000000000002</v>
      </c>
      <c r="BP441" s="26">
        <v>1164820</v>
      </c>
      <c r="BQ441">
        <v>0</v>
      </c>
      <c r="BR441" t="s">
        <v>77</v>
      </c>
      <c r="BS441" t="s">
        <v>77</v>
      </c>
      <c r="BT441" t="s">
        <v>77</v>
      </c>
      <c r="BU441" t="s">
        <v>77</v>
      </c>
    </row>
    <row r="442" spans="1:73">
      <c r="A442">
        <v>75</v>
      </c>
      <c r="B442" t="s">
        <v>562</v>
      </c>
      <c r="C442" s="2">
        <v>44775.964814814812</v>
      </c>
      <c r="D442">
        <v>105</v>
      </c>
      <c r="E442" t="s">
        <v>76</v>
      </c>
      <c r="F442">
        <v>0</v>
      </c>
      <c r="G442">
        <v>6.02</v>
      </c>
      <c r="H442" s="26">
        <v>148865</v>
      </c>
      <c r="I442">
        <v>0.29599999999999999</v>
      </c>
      <c r="J442" t="s">
        <v>77</v>
      </c>
      <c r="K442" t="s">
        <v>77</v>
      </c>
      <c r="L442" t="s">
        <v>77</v>
      </c>
      <c r="M442" t="s">
        <v>77</v>
      </c>
      <c r="O442">
        <v>75</v>
      </c>
      <c r="P442" t="s">
        <v>562</v>
      </c>
      <c r="Q442" s="2">
        <v>44775.964814814812</v>
      </c>
      <c r="R442">
        <v>105</v>
      </c>
      <c r="S442" t="s">
        <v>76</v>
      </c>
      <c r="T442">
        <v>0</v>
      </c>
      <c r="U442">
        <v>5.9649999999999999</v>
      </c>
      <c r="V442" s="26">
        <v>1569</v>
      </c>
      <c r="W442">
        <v>0.53500000000000003</v>
      </c>
      <c r="X442" t="s">
        <v>77</v>
      </c>
      <c r="Y442" t="s">
        <v>77</v>
      </c>
      <c r="Z442" t="s">
        <v>77</v>
      </c>
      <c r="AA442" t="s">
        <v>77</v>
      </c>
      <c r="AC442">
        <v>75</v>
      </c>
      <c r="AD442" t="s">
        <v>562</v>
      </c>
      <c r="AE442" s="2">
        <v>44775.964814814812</v>
      </c>
      <c r="AF442">
        <v>105</v>
      </c>
      <c r="AG442" t="s">
        <v>76</v>
      </c>
      <c r="AH442">
        <v>0</v>
      </c>
      <c r="AI442">
        <v>12.185</v>
      </c>
      <c r="AJ442" s="26">
        <v>10767</v>
      </c>
      <c r="AK442">
        <v>2.21</v>
      </c>
      <c r="AL442" t="s">
        <v>77</v>
      </c>
      <c r="AM442" t="s">
        <v>77</v>
      </c>
      <c r="AN442" t="s">
        <v>77</v>
      </c>
      <c r="AO442" t="s">
        <v>77</v>
      </c>
      <c r="AQ442">
        <v>1</v>
      </c>
      <c r="AS442">
        <v>109</v>
      </c>
      <c r="AT442" s="46">
        <f t="shared" si="68"/>
        <v>345.28019011635843</v>
      </c>
      <c r="AU442" s="47">
        <f t="shared" si="69"/>
        <v>2118.8804100647203</v>
      </c>
      <c r="AW442" s="27">
        <f t="shared" si="62"/>
        <v>449.96752965075501</v>
      </c>
      <c r="AX442" s="28">
        <f t="shared" si="63"/>
        <v>2023.75498129947</v>
      </c>
      <c r="AZ442" s="33">
        <f t="shared" si="64"/>
        <v>389.16893570359753</v>
      </c>
      <c r="BA442" s="34">
        <f t="shared" si="65"/>
        <v>2052.90740602086</v>
      </c>
      <c r="BC442" s="46">
        <f t="shared" si="66"/>
        <v>345.28019011635843</v>
      </c>
      <c r="BD442" s="47">
        <f t="shared" si="67"/>
        <v>2118.8804100647203</v>
      </c>
      <c r="BF442" s="48">
        <f t="shared" si="70"/>
        <v>270.58490395000001</v>
      </c>
      <c r="BG442" s="49">
        <f t="shared" si="71"/>
        <v>950.57208892000006</v>
      </c>
      <c r="BI442">
        <v>75</v>
      </c>
      <c r="BJ442" t="s">
        <v>562</v>
      </c>
      <c r="BK442" s="2">
        <v>44775.964814814812</v>
      </c>
      <c r="BL442">
        <v>105</v>
      </c>
      <c r="BM442" t="s">
        <v>76</v>
      </c>
      <c r="BN442">
        <v>0</v>
      </c>
      <c r="BO442">
        <v>2.8570000000000002</v>
      </c>
      <c r="BP442" s="26">
        <v>1100936</v>
      </c>
      <c r="BQ442">
        <v>0</v>
      </c>
      <c r="BR442" t="s">
        <v>77</v>
      </c>
      <c r="BS442" t="s">
        <v>77</v>
      </c>
      <c r="BT442" t="s">
        <v>77</v>
      </c>
      <c r="BU442" t="s">
        <v>77</v>
      </c>
    </row>
    <row r="443" spans="1:73">
      <c r="A443">
        <v>76</v>
      </c>
      <c r="B443" t="s">
        <v>563</v>
      </c>
      <c r="C443" s="2">
        <v>44775.986076388886</v>
      </c>
      <c r="D443">
        <v>68</v>
      </c>
      <c r="E443" t="s">
        <v>76</v>
      </c>
      <c r="F443">
        <v>0</v>
      </c>
      <c r="G443">
        <v>6.0229999999999997</v>
      </c>
      <c r="H443" s="26">
        <v>13426</v>
      </c>
      <c r="I443">
        <v>2.1999999999999999E-2</v>
      </c>
      <c r="J443" t="s">
        <v>77</v>
      </c>
      <c r="K443" t="s">
        <v>77</v>
      </c>
      <c r="L443" t="s">
        <v>77</v>
      </c>
      <c r="M443" t="s">
        <v>77</v>
      </c>
      <c r="O443">
        <v>76</v>
      </c>
      <c r="P443" t="s">
        <v>563</v>
      </c>
      <c r="Q443" s="2">
        <v>44775.986076388886</v>
      </c>
      <c r="R443">
        <v>68</v>
      </c>
      <c r="S443" t="s">
        <v>76</v>
      </c>
      <c r="T443">
        <v>0</v>
      </c>
      <c r="U443" t="s">
        <v>77</v>
      </c>
      <c r="V443" t="s">
        <v>77</v>
      </c>
      <c r="W443" t="s">
        <v>77</v>
      </c>
      <c r="X443" t="s">
        <v>77</v>
      </c>
      <c r="Y443" t="s">
        <v>77</v>
      </c>
      <c r="Z443" t="s">
        <v>77</v>
      </c>
      <c r="AA443" t="s">
        <v>77</v>
      </c>
      <c r="AC443">
        <v>76</v>
      </c>
      <c r="AD443" t="s">
        <v>563</v>
      </c>
      <c r="AE443" s="2">
        <v>44775.986076388886</v>
      </c>
      <c r="AF443">
        <v>68</v>
      </c>
      <c r="AG443" t="s">
        <v>76</v>
      </c>
      <c r="AH443">
        <v>0</v>
      </c>
      <c r="AI443">
        <v>12.153</v>
      </c>
      <c r="AJ443" s="26">
        <v>29533</v>
      </c>
      <c r="AK443">
        <v>6.1680000000000001</v>
      </c>
      <c r="AL443" t="s">
        <v>77</v>
      </c>
      <c r="AM443" t="s">
        <v>77</v>
      </c>
      <c r="AN443" t="s">
        <v>77</v>
      </c>
      <c r="AO443" t="s">
        <v>77</v>
      </c>
      <c r="AQ443">
        <v>1</v>
      </c>
      <c r="AS443">
        <v>110</v>
      </c>
      <c r="AT443" s="46">
        <f t="shared" si="68"/>
        <v>29.039730062882956</v>
      </c>
      <c r="AU443" s="47">
        <f t="shared" si="69"/>
        <v>5978.5126047687199</v>
      </c>
      <c r="AW443" s="27">
        <f t="shared" ref="AW443:AW506" si="72">IF(H443&lt;15000,((0.00000002125*H443^2)+(0.002705*H443)+(-4.371)),(IF(H443&lt;700000,((-0.0000000008162*H443^2)+(0.003141*H443)+(0.4702)), ((0.000000003285*V443^2)+(0.1899*V443)+(559.5)))))</f>
        <v>35.776801364999997</v>
      </c>
      <c r="AX443" s="28">
        <f t="shared" ref="AX443:AX506" si="73">((-0.00000006277*AJ443^2)+(0.1854*AJ443)+(34.83))</f>
        <v>5455.5003259534697</v>
      </c>
      <c r="AZ443" s="33">
        <f t="shared" ref="AZ443:AZ506" si="74">IF(H443&lt;10000,((-0.00000005795*H443^2)+(0.003823*H443)+(-6.715)),(IF(H443&lt;700000,((-0.0000000001209*H443^2)+(0.002635*H443)+(-0.4111)), ((-0.00000002007*V443^2)+(0.2564*V443)+(286.1)))))</f>
        <v>34.944616871151602</v>
      </c>
      <c r="BA443" s="34">
        <f t="shared" ref="BA443:BA506" si="75">(-0.00000001626*AJ443^2)+(0.1912*AJ443)+(-3.858)</f>
        <v>5628.6696590728598</v>
      </c>
      <c r="BC443" s="46">
        <f t="shared" ref="BC443:BC506" si="76">IF(H443&lt;10000,((0.0000001453*H443^2)+(0.0008349*H443)+(-1.805)),(IF(H443&lt;700000,((-0.00000000008054*H443^2)+(0.002348*H443)+(-2.47)), ((-0.00000001938*V443^2)+(0.2471*V443)+(226.8)))))</f>
        <v>29.039730062882956</v>
      </c>
      <c r="BD443" s="47">
        <f t="shared" ref="BD443:BD506" si="77">(-0.00000002552*AJ443^2)+(0.2067*AJ443)+(-103.7)</f>
        <v>5978.5126047687199</v>
      </c>
      <c r="BF443" s="48">
        <f t="shared" si="70"/>
        <v>17.919065835199998</v>
      </c>
      <c r="BG443" s="49">
        <f t="shared" si="71"/>
        <v>1692.2419409200002</v>
      </c>
      <c r="BI443">
        <v>76</v>
      </c>
      <c r="BJ443" t="s">
        <v>563</v>
      </c>
      <c r="BK443" s="2">
        <v>44775.986076388886</v>
      </c>
      <c r="BL443">
        <v>68</v>
      </c>
      <c r="BM443" t="s">
        <v>76</v>
      </c>
      <c r="BN443">
        <v>0</v>
      </c>
      <c r="BO443">
        <v>2.855</v>
      </c>
      <c r="BP443" s="26">
        <v>1111319</v>
      </c>
      <c r="BQ443">
        <v>0</v>
      </c>
      <c r="BR443" t="s">
        <v>77</v>
      </c>
      <c r="BS443" t="s">
        <v>77</v>
      </c>
      <c r="BT443" t="s">
        <v>77</v>
      </c>
      <c r="BU443" t="s">
        <v>77</v>
      </c>
    </row>
    <row r="444" spans="1:73">
      <c r="A444">
        <v>74</v>
      </c>
      <c r="B444" t="s">
        <v>564</v>
      </c>
      <c r="C444" s="2">
        <v>44782.457418981481</v>
      </c>
      <c r="D444" t="s">
        <v>75</v>
      </c>
      <c r="E444" t="s">
        <v>76</v>
      </c>
      <c r="F444">
        <v>0</v>
      </c>
      <c r="G444">
        <v>6.0739999999999998</v>
      </c>
      <c r="H444" s="26">
        <v>1670</v>
      </c>
      <c r="I444">
        <v>-1E-3</v>
      </c>
      <c r="J444" t="s">
        <v>77</v>
      </c>
      <c r="K444" t="s">
        <v>77</v>
      </c>
      <c r="L444" t="s">
        <v>77</v>
      </c>
      <c r="M444" t="s">
        <v>77</v>
      </c>
      <c r="O444">
        <v>74</v>
      </c>
      <c r="P444" t="s">
        <v>564</v>
      </c>
      <c r="Q444" s="2">
        <v>44782.457418981481</v>
      </c>
      <c r="R444" t="s">
        <v>75</v>
      </c>
      <c r="S444" t="s">
        <v>76</v>
      </c>
      <c r="T444">
        <v>0</v>
      </c>
      <c r="U444" t="s">
        <v>77</v>
      </c>
      <c r="V444" s="26" t="s">
        <v>77</v>
      </c>
      <c r="W444" t="s">
        <v>77</v>
      </c>
      <c r="X444" t="s">
        <v>77</v>
      </c>
      <c r="Y444" t="s">
        <v>77</v>
      </c>
      <c r="Z444" t="s">
        <v>77</v>
      </c>
      <c r="AA444" t="s">
        <v>77</v>
      </c>
      <c r="AC444">
        <v>74</v>
      </c>
      <c r="AD444" t="s">
        <v>564</v>
      </c>
      <c r="AE444" s="2">
        <v>44782.457418981481</v>
      </c>
      <c r="AF444" t="s">
        <v>75</v>
      </c>
      <c r="AG444" t="s">
        <v>76</v>
      </c>
      <c r="AH444">
        <v>0</v>
      </c>
      <c r="AI444">
        <v>12.234</v>
      </c>
      <c r="AJ444" s="26">
        <v>3510</v>
      </c>
      <c r="AK444">
        <v>0.66900000000000004</v>
      </c>
      <c r="AL444" t="s">
        <v>77</v>
      </c>
      <c r="AM444" t="s">
        <v>77</v>
      </c>
      <c r="AN444" t="s">
        <v>77</v>
      </c>
      <c r="AO444" t="s">
        <v>77</v>
      </c>
      <c r="AQ444">
        <v>1</v>
      </c>
      <c r="AS444">
        <v>108</v>
      </c>
      <c r="AT444" s="46">
        <f t="shared" si="68"/>
        <v>-5.4898299999999178E-3</v>
      </c>
      <c r="AU444" s="47">
        <f t="shared" si="69"/>
        <v>621.50259104799989</v>
      </c>
      <c r="AW444" s="27">
        <f t="shared" si="72"/>
        <v>0.20561412499999943</v>
      </c>
      <c r="AX444" s="28">
        <f t="shared" si="73"/>
        <v>684.81066732300008</v>
      </c>
      <c r="AZ444" s="33">
        <f t="shared" si="74"/>
        <v>-0.49220675499999977</v>
      </c>
      <c r="BA444" s="34">
        <f t="shared" si="75"/>
        <v>667.05367517400009</v>
      </c>
      <c r="BC444" s="46">
        <f t="shared" si="76"/>
        <v>-5.4898299999999178E-3</v>
      </c>
      <c r="BD444" s="47">
        <f t="shared" si="77"/>
        <v>621.50259104799989</v>
      </c>
      <c r="BF444" s="48">
        <f t="shared" si="70"/>
        <v>-1.6447897199999999</v>
      </c>
      <c r="BG444" s="49">
        <f t="shared" si="71"/>
        <v>338.94080800000006</v>
      </c>
      <c r="BI444">
        <v>74</v>
      </c>
      <c r="BJ444" t="s">
        <v>564</v>
      </c>
      <c r="BK444" s="2">
        <v>44782.457418981481</v>
      </c>
      <c r="BL444" t="s">
        <v>75</v>
      </c>
      <c r="BM444" t="s">
        <v>76</v>
      </c>
      <c r="BN444">
        <v>0</v>
      </c>
      <c r="BO444">
        <v>2.7130000000000001</v>
      </c>
      <c r="BP444" s="26">
        <v>5253555</v>
      </c>
      <c r="BQ444">
        <v>959.202</v>
      </c>
      <c r="BR444" t="s">
        <v>77</v>
      </c>
      <c r="BS444" t="s">
        <v>77</v>
      </c>
      <c r="BT444" t="s">
        <v>77</v>
      </c>
      <c r="BU444" t="s">
        <v>77</v>
      </c>
    </row>
    <row r="445" spans="1:73">
      <c r="A445">
        <v>73</v>
      </c>
      <c r="B445" t="s">
        <v>536</v>
      </c>
      <c r="C445" s="2">
        <v>44782.478703703702</v>
      </c>
      <c r="D445" t="s">
        <v>79</v>
      </c>
      <c r="E445" t="s">
        <v>76</v>
      </c>
      <c r="F445">
        <v>0</v>
      </c>
      <c r="G445">
        <v>6.0069999999999997</v>
      </c>
      <c r="H445" s="26">
        <v>1197484</v>
      </c>
      <c r="I445">
        <v>2.4169999999999998</v>
      </c>
      <c r="J445" t="s">
        <v>77</v>
      </c>
      <c r="K445" t="s">
        <v>77</v>
      </c>
      <c r="L445" t="s">
        <v>77</v>
      </c>
      <c r="M445" t="s">
        <v>77</v>
      </c>
      <c r="O445">
        <v>73</v>
      </c>
      <c r="P445" t="s">
        <v>536</v>
      </c>
      <c r="Q445" s="2">
        <v>44782.478703703702</v>
      </c>
      <c r="R445" t="s">
        <v>79</v>
      </c>
      <c r="S445" t="s">
        <v>76</v>
      </c>
      <c r="T445">
        <v>0</v>
      </c>
      <c r="U445">
        <v>5.9619999999999997</v>
      </c>
      <c r="V445" s="26">
        <v>11073</v>
      </c>
      <c r="W445">
        <v>2.8660000000000001</v>
      </c>
      <c r="X445" t="s">
        <v>77</v>
      </c>
      <c r="Y445" t="s">
        <v>77</v>
      </c>
      <c r="Z445" t="s">
        <v>77</v>
      </c>
      <c r="AA445" t="s">
        <v>77</v>
      </c>
      <c r="AC445">
        <v>73</v>
      </c>
      <c r="AD445" t="s">
        <v>536</v>
      </c>
      <c r="AE445" s="2">
        <v>44782.478703703702</v>
      </c>
      <c r="AF445" t="s">
        <v>79</v>
      </c>
      <c r="AG445" t="s">
        <v>76</v>
      </c>
      <c r="AH445">
        <v>0</v>
      </c>
      <c r="AI445">
        <v>12.186</v>
      </c>
      <c r="AJ445" s="26">
        <v>8829</v>
      </c>
      <c r="AK445">
        <v>1.7989999999999999</v>
      </c>
      <c r="AL445" t="s">
        <v>77</v>
      </c>
      <c r="AM445" t="s">
        <v>77</v>
      </c>
      <c r="AN445" t="s">
        <v>77</v>
      </c>
      <c r="AO445" t="s">
        <v>77</v>
      </c>
      <c r="AQ445">
        <v>1</v>
      </c>
      <c r="AS445">
        <v>107</v>
      </c>
      <c r="AT445" s="46">
        <f t="shared" si="68"/>
        <v>2960.5620924439804</v>
      </c>
      <c r="AU445" s="47">
        <f t="shared" si="69"/>
        <v>1719.2649843296799</v>
      </c>
      <c r="AW445" s="27">
        <f t="shared" si="72"/>
        <v>2662.6654782157652</v>
      </c>
      <c r="AX445" s="28">
        <f t="shared" si="73"/>
        <v>1666.8336006024299</v>
      </c>
      <c r="AZ445" s="33">
        <f t="shared" si="74"/>
        <v>3122.7563906269702</v>
      </c>
      <c r="BA445" s="34">
        <f t="shared" si="75"/>
        <v>1682.97931282134</v>
      </c>
      <c r="BC445" s="46">
        <f t="shared" si="76"/>
        <v>2960.5620924439804</v>
      </c>
      <c r="BD445" s="47">
        <f t="shared" si="77"/>
        <v>1719.2649843296799</v>
      </c>
      <c r="BF445" s="48">
        <f t="shared" si="70"/>
        <v>1414.4378735499999</v>
      </c>
      <c r="BG445" s="49">
        <f t="shared" si="71"/>
        <v>804.96456748000003</v>
      </c>
      <c r="BI445">
        <v>73</v>
      </c>
      <c r="BJ445" t="s">
        <v>536</v>
      </c>
      <c r="BK445" s="2">
        <v>44782.478703703702</v>
      </c>
      <c r="BL445" t="s">
        <v>79</v>
      </c>
      <c r="BM445" t="s">
        <v>76</v>
      </c>
      <c r="BN445">
        <v>0</v>
      </c>
      <c r="BO445">
        <v>2.71</v>
      </c>
      <c r="BP445" s="26">
        <v>5238135</v>
      </c>
      <c r="BQ445">
        <v>959.09100000000001</v>
      </c>
      <c r="BR445" t="s">
        <v>77</v>
      </c>
      <c r="BS445" t="s">
        <v>77</v>
      </c>
      <c r="BT445" t="s">
        <v>77</v>
      </c>
      <c r="BU445" t="s">
        <v>77</v>
      </c>
    </row>
    <row r="446" spans="1:73">
      <c r="A446">
        <v>49</v>
      </c>
      <c r="B446" t="s">
        <v>538</v>
      </c>
      <c r="C446" s="2">
        <v>44782.500081018516</v>
      </c>
      <c r="D446" t="s">
        <v>507</v>
      </c>
      <c r="E446" t="s">
        <v>76</v>
      </c>
      <c r="F446">
        <v>0</v>
      </c>
      <c r="G446">
        <v>6.032</v>
      </c>
      <c r="H446" s="26">
        <v>2842</v>
      </c>
      <c r="I446">
        <v>1E-3</v>
      </c>
      <c r="J446" t="s">
        <v>77</v>
      </c>
      <c r="K446" t="s">
        <v>77</v>
      </c>
      <c r="L446" t="s">
        <v>77</v>
      </c>
      <c r="M446" t="s">
        <v>77</v>
      </c>
      <c r="O446">
        <v>49</v>
      </c>
      <c r="P446" t="s">
        <v>538</v>
      </c>
      <c r="Q446" s="2">
        <v>44782.500081018516</v>
      </c>
      <c r="R446" t="s">
        <v>507</v>
      </c>
      <c r="S446" t="s">
        <v>76</v>
      </c>
      <c r="T446">
        <v>0</v>
      </c>
      <c r="U446" t="s">
        <v>77</v>
      </c>
      <c r="V446" t="s">
        <v>77</v>
      </c>
      <c r="W446" t="s">
        <v>77</v>
      </c>
      <c r="X446" t="s">
        <v>77</v>
      </c>
      <c r="Y446" t="s">
        <v>77</v>
      </c>
      <c r="Z446" t="s">
        <v>77</v>
      </c>
      <c r="AA446" t="s">
        <v>77</v>
      </c>
      <c r="AC446">
        <v>49</v>
      </c>
      <c r="AD446" t="s">
        <v>538</v>
      </c>
      <c r="AE446" s="2">
        <v>44782.500081018516</v>
      </c>
      <c r="AF446" t="s">
        <v>507</v>
      </c>
      <c r="AG446" t="s">
        <v>76</v>
      </c>
      <c r="AH446">
        <v>0</v>
      </c>
      <c r="AI446">
        <v>12.196</v>
      </c>
      <c r="AJ446" s="26">
        <v>1342</v>
      </c>
      <c r="AK446">
        <v>0.20699999999999999</v>
      </c>
      <c r="AL446" t="s">
        <v>77</v>
      </c>
      <c r="AM446" t="s">
        <v>77</v>
      </c>
      <c r="AN446" t="s">
        <v>77</v>
      </c>
      <c r="AO446" t="s">
        <v>77</v>
      </c>
      <c r="AQ446">
        <v>1</v>
      </c>
      <c r="AS446">
        <v>83</v>
      </c>
      <c r="AT446" s="46">
        <f t="shared" si="68"/>
        <v>1.7413686692000001</v>
      </c>
      <c r="AU446" s="47">
        <f t="shared" si="69"/>
        <v>173.64543939871999</v>
      </c>
      <c r="AW446" s="27">
        <f t="shared" si="72"/>
        <v>3.4882454849999993</v>
      </c>
      <c r="AX446" s="28">
        <f t="shared" si="73"/>
        <v>283.52375348972004</v>
      </c>
      <c r="AZ446" s="33">
        <f t="shared" si="74"/>
        <v>3.6819059362000015</v>
      </c>
      <c r="BA446" s="34">
        <f t="shared" si="75"/>
        <v>252.70311632535999</v>
      </c>
      <c r="BC446" s="46">
        <f t="shared" si="76"/>
        <v>1.7413686692000001</v>
      </c>
      <c r="BD446" s="47">
        <f t="shared" si="77"/>
        <v>173.64543939871999</v>
      </c>
      <c r="BF446" s="48">
        <f t="shared" si="70"/>
        <v>0.11705725280000046</v>
      </c>
      <c r="BG446" s="49">
        <f t="shared" si="71"/>
        <v>121.07293792</v>
      </c>
      <c r="BI446">
        <v>49</v>
      </c>
      <c r="BJ446" t="s">
        <v>538</v>
      </c>
      <c r="BK446" s="2">
        <v>44782.500081018516</v>
      </c>
      <c r="BL446" t="s">
        <v>507</v>
      </c>
      <c r="BM446" t="s">
        <v>76</v>
      </c>
      <c r="BN446">
        <v>0</v>
      </c>
      <c r="BO446">
        <v>2.7130000000000001</v>
      </c>
      <c r="BP446" s="26">
        <v>5178698</v>
      </c>
      <c r="BQ446">
        <v>958.65</v>
      </c>
      <c r="BR446" t="s">
        <v>77</v>
      </c>
      <c r="BS446" t="s">
        <v>77</v>
      </c>
      <c r="BT446" t="s">
        <v>77</v>
      </c>
      <c r="BU446" t="s">
        <v>77</v>
      </c>
    </row>
    <row r="447" spans="1:73">
      <c r="A447">
        <v>72</v>
      </c>
      <c r="B447" t="s">
        <v>539</v>
      </c>
      <c r="C447" s="2">
        <v>44782.521412037036</v>
      </c>
      <c r="D447" t="s">
        <v>507</v>
      </c>
      <c r="E447" t="s">
        <v>76</v>
      </c>
      <c r="F447">
        <v>0</v>
      </c>
      <c r="G447">
        <v>6.0339999999999998</v>
      </c>
      <c r="H447" s="26">
        <v>2988</v>
      </c>
      <c r="I447">
        <v>1E-3</v>
      </c>
      <c r="J447" t="s">
        <v>77</v>
      </c>
      <c r="K447" t="s">
        <v>77</v>
      </c>
      <c r="L447" t="s">
        <v>77</v>
      </c>
      <c r="M447" t="s">
        <v>77</v>
      </c>
      <c r="O447">
        <v>72</v>
      </c>
      <c r="P447" t="s">
        <v>539</v>
      </c>
      <c r="Q447" s="2">
        <v>44782.521412037036</v>
      </c>
      <c r="R447" t="s">
        <v>507</v>
      </c>
      <c r="S447" t="s">
        <v>76</v>
      </c>
      <c r="T447">
        <v>0</v>
      </c>
      <c r="U447" t="s">
        <v>77</v>
      </c>
      <c r="V447" s="26" t="s">
        <v>77</v>
      </c>
      <c r="W447" t="s">
        <v>77</v>
      </c>
      <c r="X447" t="s">
        <v>77</v>
      </c>
      <c r="Y447" t="s">
        <v>77</v>
      </c>
      <c r="Z447" t="s">
        <v>77</v>
      </c>
      <c r="AA447" t="s">
        <v>77</v>
      </c>
      <c r="AC447">
        <v>72</v>
      </c>
      <c r="AD447" t="s">
        <v>539</v>
      </c>
      <c r="AE447" s="2">
        <v>44782.521412037036</v>
      </c>
      <c r="AF447" t="s">
        <v>507</v>
      </c>
      <c r="AG447" t="s">
        <v>76</v>
      </c>
      <c r="AH447">
        <v>0</v>
      </c>
      <c r="AI447">
        <v>12.214</v>
      </c>
      <c r="AJ447" s="26">
        <v>1589</v>
      </c>
      <c r="AK447">
        <v>0.26</v>
      </c>
      <c r="AL447" t="s">
        <v>77</v>
      </c>
      <c r="AM447" t="s">
        <v>77</v>
      </c>
      <c r="AN447" t="s">
        <v>77</v>
      </c>
      <c r="AO447" t="s">
        <v>77</v>
      </c>
      <c r="AQ447">
        <v>1</v>
      </c>
      <c r="AS447">
        <v>106</v>
      </c>
      <c r="AT447" s="46">
        <f t="shared" si="68"/>
        <v>1.9869405232000001</v>
      </c>
      <c r="AU447" s="47">
        <f t="shared" si="69"/>
        <v>224.68186401608</v>
      </c>
      <c r="AW447" s="27">
        <f t="shared" si="72"/>
        <v>3.9012630599999998</v>
      </c>
      <c r="AX447" s="28">
        <f t="shared" si="73"/>
        <v>329.27211070883004</v>
      </c>
      <c r="AZ447" s="33">
        <f t="shared" si="74"/>
        <v>4.1907380552000006</v>
      </c>
      <c r="BA447" s="34">
        <f t="shared" si="75"/>
        <v>299.91774478453999</v>
      </c>
      <c r="BC447" s="46">
        <f t="shared" si="76"/>
        <v>1.9869405232000001</v>
      </c>
      <c r="BD447" s="47">
        <f t="shared" si="77"/>
        <v>224.68186401608</v>
      </c>
      <c r="BF447" s="48">
        <f t="shared" si="70"/>
        <v>0.33946138879999932</v>
      </c>
      <c r="BG447" s="49">
        <f t="shared" si="71"/>
        <v>146.71071788</v>
      </c>
      <c r="BI447">
        <v>72</v>
      </c>
      <c r="BJ447" t="s">
        <v>539</v>
      </c>
      <c r="BK447" s="2">
        <v>44782.521412037036</v>
      </c>
      <c r="BL447" t="s">
        <v>507</v>
      </c>
      <c r="BM447" t="s">
        <v>76</v>
      </c>
      <c r="BN447">
        <v>0</v>
      </c>
      <c r="BO447">
        <v>2.71</v>
      </c>
      <c r="BP447" s="26">
        <v>5218487</v>
      </c>
      <c r="BQ447">
        <v>958.94799999999998</v>
      </c>
      <c r="BR447" t="s">
        <v>77</v>
      </c>
      <c r="BS447" t="s">
        <v>77</v>
      </c>
      <c r="BT447" t="s">
        <v>77</v>
      </c>
      <c r="BU447" t="s">
        <v>77</v>
      </c>
    </row>
    <row r="448" spans="1:73">
      <c r="A448">
        <v>71</v>
      </c>
      <c r="B448" t="s">
        <v>540</v>
      </c>
      <c r="C448" s="2">
        <v>44782.542731481481</v>
      </c>
      <c r="D448">
        <v>317</v>
      </c>
      <c r="E448" t="s">
        <v>76</v>
      </c>
      <c r="F448">
        <v>0</v>
      </c>
      <c r="G448">
        <v>6.016</v>
      </c>
      <c r="H448" s="26">
        <v>24533</v>
      </c>
      <c r="I448">
        <v>4.4999999999999998E-2</v>
      </c>
      <c r="J448" t="s">
        <v>77</v>
      </c>
      <c r="K448" t="s">
        <v>77</v>
      </c>
      <c r="L448" t="s">
        <v>77</v>
      </c>
      <c r="M448" t="s">
        <v>77</v>
      </c>
      <c r="O448">
        <v>71</v>
      </c>
      <c r="P448" t="s">
        <v>540</v>
      </c>
      <c r="Q448" s="2">
        <v>44782.542731481481</v>
      </c>
      <c r="R448">
        <v>317</v>
      </c>
      <c r="S448" t="s">
        <v>76</v>
      </c>
      <c r="T448">
        <v>0</v>
      </c>
      <c r="U448" t="s">
        <v>77</v>
      </c>
      <c r="V448" s="26" t="s">
        <v>77</v>
      </c>
      <c r="W448" t="s">
        <v>77</v>
      </c>
      <c r="X448" t="s">
        <v>77</v>
      </c>
      <c r="Y448" t="s">
        <v>77</v>
      </c>
      <c r="Z448" t="s">
        <v>77</v>
      </c>
      <c r="AA448" t="s">
        <v>77</v>
      </c>
      <c r="AC448">
        <v>71</v>
      </c>
      <c r="AD448" t="s">
        <v>540</v>
      </c>
      <c r="AE448" s="2">
        <v>44782.542731481481</v>
      </c>
      <c r="AF448">
        <v>317</v>
      </c>
      <c r="AG448" t="s">
        <v>76</v>
      </c>
      <c r="AH448">
        <v>0</v>
      </c>
      <c r="AI448">
        <v>12.146000000000001</v>
      </c>
      <c r="AJ448" s="26">
        <v>1225</v>
      </c>
      <c r="AK448">
        <v>0.182</v>
      </c>
      <c r="AL448" t="s">
        <v>77</v>
      </c>
      <c r="AM448" t="s">
        <v>77</v>
      </c>
      <c r="AN448" t="s">
        <v>77</v>
      </c>
      <c r="AO448" t="s">
        <v>77</v>
      </c>
      <c r="AQ448">
        <v>1</v>
      </c>
      <c r="AS448">
        <v>105</v>
      </c>
      <c r="AT448" s="46">
        <f t="shared" si="68"/>
        <v>55.085009544111934</v>
      </c>
      <c r="AU448" s="47">
        <f t="shared" si="69"/>
        <v>149.46920404999997</v>
      </c>
      <c r="AW448" s="27">
        <f t="shared" si="72"/>
        <v>77.037108265758206</v>
      </c>
      <c r="AX448" s="28">
        <f t="shared" si="73"/>
        <v>261.85080576875004</v>
      </c>
      <c r="AZ448" s="33">
        <f t="shared" si="74"/>
        <v>64.160589148039904</v>
      </c>
      <c r="BA448" s="34">
        <f t="shared" si="75"/>
        <v>230.33759983749999</v>
      </c>
      <c r="BC448" s="46">
        <f t="shared" si="76"/>
        <v>55.085009544111934</v>
      </c>
      <c r="BD448" s="47">
        <f t="shared" si="77"/>
        <v>149.46920404999997</v>
      </c>
      <c r="BF448" s="48">
        <f t="shared" si="70"/>
        <v>40.262760052800004</v>
      </c>
      <c r="BG448" s="49">
        <f t="shared" si="71"/>
        <v>108.855475</v>
      </c>
      <c r="BI448">
        <v>71</v>
      </c>
      <c r="BJ448" t="s">
        <v>540</v>
      </c>
      <c r="BK448" s="2">
        <v>44782.542731481481</v>
      </c>
      <c r="BL448">
        <v>317</v>
      </c>
      <c r="BM448" t="s">
        <v>76</v>
      </c>
      <c r="BN448">
        <v>0</v>
      </c>
      <c r="BO448">
        <v>2.8490000000000002</v>
      </c>
      <c r="BP448" s="26">
        <v>1177232</v>
      </c>
      <c r="BQ448">
        <v>0</v>
      </c>
      <c r="BR448" t="s">
        <v>77</v>
      </c>
      <c r="BS448" t="s">
        <v>77</v>
      </c>
      <c r="BT448" t="s">
        <v>77</v>
      </c>
      <c r="BU448" t="s">
        <v>77</v>
      </c>
    </row>
    <row r="449" spans="1:73">
      <c r="A449">
        <v>70</v>
      </c>
      <c r="B449" t="s">
        <v>541</v>
      </c>
      <c r="C449" s="2">
        <v>44782.564050925925</v>
      </c>
      <c r="D449">
        <v>320</v>
      </c>
      <c r="E449" t="s">
        <v>76</v>
      </c>
      <c r="F449">
        <v>0</v>
      </c>
      <c r="G449">
        <v>6.0860000000000003</v>
      </c>
      <c r="H449" s="26">
        <v>1242</v>
      </c>
      <c r="I449">
        <v>-2E-3</v>
      </c>
      <c r="J449" t="s">
        <v>77</v>
      </c>
      <c r="K449" t="s">
        <v>77</v>
      </c>
      <c r="L449" t="s">
        <v>77</v>
      </c>
      <c r="M449" t="s">
        <v>77</v>
      </c>
      <c r="O449">
        <v>70</v>
      </c>
      <c r="P449" t="s">
        <v>541</v>
      </c>
      <c r="Q449" s="2">
        <v>44782.564050925925</v>
      </c>
      <c r="R449">
        <v>320</v>
      </c>
      <c r="S449" t="s">
        <v>76</v>
      </c>
      <c r="T449">
        <v>0</v>
      </c>
      <c r="U449" t="s">
        <v>77</v>
      </c>
      <c r="V449" s="26" t="s">
        <v>77</v>
      </c>
      <c r="W449" t="s">
        <v>77</v>
      </c>
      <c r="X449" t="s">
        <v>77</v>
      </c>
      <c r="Y449" t="s">
        <v>77</v>
      </c>
      <c r="Z449" t="s">
        <v>77</v>
      </c>
      <c r="AA449" t="s">
        <v>77</v>
      </c>
      <c r="AC449">
        <v>70</v>
      </c>
      <c r="AD449" t="s">
        <v>541</v>
      </c>
      <c r="AE449" s="2">
        <v>44782.564050925925</v>
      </c>
      <c r="AF449">
        <v>320</v>
      </c>
      <c r="AG449" t="s">
        <v>76</v>
      </c>
      <c r="AH449">
        <v>0</v>
      </c>
      <c r="AI449">
        <v>12.053000000000001</v>
      </c>
      <c r="AJ449" s="26">
        <v>126933</v>
      </c>
      <c r="AK449">
        <v>26.132999999999999</v>
      </c>
      <c r="AL449" t="s">
        <v>77</v>
      </c>
      <c r="AM449" t="s">
        <v>77</v>
      </c>
      <c r="AN449" t="s">
        <v>77</v>
      </c>
      <c r="AO449" t="s">
        <v>77</v>
      </c>
      <c r="AQ449">
        <v>1</v>
      </c>
      <c r="AS449">
        <v>104</v>
      </c>
      <c r="AT449" s="46">
        <f t="shared" si="68"/>
        <v>-0.54391965079999993</v>
      </c>
      <c r="AU449" s="47">
        <f t="shared" si="69"/>
        <v>25722.173204800722</v>
      </c>
      <c r="AW449" s="27">
        <f t="shared" si="72"/>
        <v>-0.97861051500000062</v>
      </c>
      <c r="AX449" s="28">
        <f t="shared" si="73"/>
        <v>22556.858808085475</v>
      </c>
      <c r="AZ449" s="33">
        <f t="shared" si="74"/>
        <v>-2.0562255837999999</v>
      </c>
      <c r="BA449" s="34">
        <f t="shared" si="75"/>
        <v>24003.750699688859</v>
      </c>
      <c r="BC449" s="46">
        <f t="shared" si="76"/>
        <v>-0.54391965079999993</v>
      </c>
      <c r="BD449" s="47">
        <f t="shared" si="77"/>
        <v>25722.173204800722</v>
      </c>
      <c r="BF449" s="48">
        <f t="shared" si="70"/>
        <v>-2.2777856272000001</v>
      </c>
      <c r="BG449" s="49">
        <f t="shared" si="71"/>
        <v>-13919.37290708</v>
      </c>
      <c r="BI449">
        <v>70</v>
      </c>
      <c r="BJ449" t="s">
        <v>541</v>
      </c>
      <c r="BK449" s="2">
        <v>44782.564050925925</v>
      </c>
      <c r="BL449">
        <v>320</v>
      </c>
      <c r="BM449" t="s">
        <v>76</v>
      </c>
      <c r="BN449">
        <v>0</v>
      </c>
      <c r="BO449">
        <v>2.8540000000000001</v>
      </c>
      <c r="BP449" s="26">
        <v>1047272</v>
      </c>
      <c r="BQ449">
        <v>0</v>
      </c>
      <c r="BR449" t="s">
        <v>77</v>
      </c>
      <c r="BS449" t="s">
        <v>77</v>
      </c>
      <c r="BT449" t="s">
        <v>77</v>
      </c>
      <c r="BU449" t="s">
        <v>77</v>
      </c>
    </row>
    <row r="450" spans="1:73">
      <c r="A450">
        <v>69</v>
      </c>
      <c r="B450" t="s">
        <v>542</v>
      </c>
      <c r="C450" s="2">
        <v>44782.585381944446</v>
      </c>
      <c r="D450">
        <v>119</v>
      </c>
      <c r="E450" t="s">
        <v>76</v>
      </c>
      <c r="F450">
        <v>0</v>
      </c>
      <c r="G450">
        <v>6.0880000000000001</v>
      </c>
      <c r="H450" s="26">
        <v>1070</v>
      </c>
      <c r="I450">
        <v>-3.0000000000000001E-3</v>
      </c>
      <c r="J450" t="s">
        <v>77</v>
      </c>
      <c r="K450" t="s">
        <v>77</v>
      </c>
      <c r="L450" t="s">
        <v>77</v>
      </c>
      <c r="M450" t="s">
        <v>77</v>
      </c>
      <c r="O450">
        <v>69</v>
      </c>
      <c r="P450" t="s">
        <v>542</v>
      </c>
      <c r="Q450" s="2">
        <v>44782.585381944446</v>
      </c>
      <c r="R450">
        <v>119</v>
      </c>
      <c r="S450" t="s">
        <v>76</v>
      </c>
      <c r="T450">
        <v>0</v>
      </c>
      <c r="U450" t="s">
        <v>77</v>
      </c>
      <c r="V450" s="26" t="s">
        <v>77</v>
      </c>
      <c r="W450" t="s">
        <v>77</v>
      </c>
      <c r="X450" t="s">
        <v>77</v>
      </c>
      <c r="Y450" t="s">
        <v>77</v>
      </c>
      <c r="Z450" t="s">
        <v>77</v>
      </c>
      <c r="AA450" t="s">
        <v>77</v>
      </c>
      <c r="AC450">
        <v>69</v>
      </c>
      <c r="AD450" t="s">
        <v>542</v>
      </c>
      <c r="AE450" s="2">
        <v>44782.585381944446</v>
      </c>
      <c r="AF450">
        <v>119</v>
      </c>
      <c r="AG450" t="s">
        <v>76</v>
      </c>
      <c r="AH450">
        <v>0</v>
      </c>
      <c r="AI450">
        <v>12.047000000000001</v>
      </c>
      <c r="AJ450" s="26">
        <v>129524</v>
      </c>
      <c r="AK450">
        <v>26.652000000000001</v>
      </c>
      <c r="AL450" t="s">
        <v>77</v>
      </c>
      <c r="AM450" t="s">
        <v>77</v>
      </c>
      <c r="AN450" t="s">
        <v>77</v>
      </c>
      <c r="AO450" t="s">
        <v>77</v>
      </c>
      <c r="AQ450">
        <v>1</v>
      </c>
      <c r="AS450">
        <v>103</v>
      </c>
      <c r="AT450" s="46">
        <f t="shared" si="68"/>
        <v>-0.74530302999999987</v>
      </c>
      <c r="AU450" s="47">
        <f t="shared" si="69"/>
        <v>26240.775372980479</v>
      </c>
      <c r="AW450" s="27">
        <f t="shared" si="72"/>
        <v>-1.4523208750000007</v>
      </c>
      <c r="AX450" s="28">
        <f t="shared" si="73"/>
        <v>22995.520793024483</v>
      </c>
      <c r="AZ450" s="33">
        <f t="shared" si="74"/>
        <v>-2.6907369550000002</v>
      </c>
      <c r="BA450" s="34">
        <f t="shared" si="75"/>
        <v>24488.345453474241</v>
      </c>
      <c r="BC450" s="46">
        <f t="shared" si="76"/>
        <v>-0.74530302999999987</v>
      </c>
      <c r="BD450" s="47">
        <f t="shared" si="77"/>
        <v>26240.775372980479</v>
      </c>
      <c r="BF450" s="48">
        <f t="shared" si="70"/>
        <v>-2.5305985199999999</v>
      </c>
      <c r="BG450" s="49">
        <f t="shared" si="71"/>
        <v>-14780.27939872</v>
      </c>
      <c r="BI450">
        <v>69</v>
      </c>
      <c r="BJ450" t="s">
        <v>542</v>
      </c>
      <c r="BK450" s="2">
        <v>44782.585381944446</v>
      </c>
      <c r="BL450">
        <v>119</v>
      </c>
      <c r="BM450" t="s">
        <v>76</v>
      </c>
      <c r="BN450">
        <v>0</v>
      </c>
      <c r="BO450">
        <v>2.8559999999999999</v>
      </c>
      <c r="BP450" s="26">
        <v>997301</v>
      </c>
      <c r="BQ450">
        <v>0</v>
      </c>
      <c r="BR450" t="s">
        <v>77</v>
      </c>
      <c r="BS450" t="s">
        <v>77</v>
      </c>
      <c r="BT450" t="s">
        <v>77</v>
      </c>
      <c r="BU450" t="s">
        <v>77</v>
      </c>
    </row>
    <row r="451" spans="1:73">
      <c r="A451">
        <v>68</v>
      </c>
      <c r="B451" t="s">
        <v>543</v>
      </c>
      <c r="C451" s="2">
        <v>44782.606712962966</v>
      </c>
      <c r="D451">
        <v>59</v>
      </c>
      <c r="E451" t="s">
        <v>76</v>
      </c>
      <c r="F451">
        <v>0</v>
      </c>
      <c r="G451">
        <v>6.0170000000000003</v>
      </c>
      <c r="H451" s="26">
        <v>37466</v>
      </c>
      <c r="I451">
        <v>7.0999999999999994E-2</v>
      </c>
      <c r="J451" t="s">
        <v>77</v>
      </c>
      <c r="K451" t="s">
        <v>77</v>
      </c>
      <c r="L451" t="s">
        <v>77</v>
      </c>
      <c r="M451" t="s">
        <v>77</v>
      </c>
      <c r="O451">
        <v>68</v>
      </c>
      <c r="P451" t="s">
        <v>543</v>
      </c>
      <c r="Q451" s="2">
        <v>44782.606712962966</v>
      </c>
      <c r="R451">
        <v>59</v>
      </c>
      <c r="S451" t="s">
        <v>76</v>
      </c>
      <c r="T451">
        <v>0</v>
      </c>
      <c r="U451" t="s">
        <v>77</v>
      </c>
      <c r="V451" s="26" t="s">
        <v>77</v>
      </c>
      <c r="W451" t="s">
        <v>77</v>
      </c>
      <c r="X451" t="s">
        <v>77</v>
      </c>
      <c r="Y451" t="s">
        <v>77</v>
      </c>
      <c r="Z451" t="s">
        <v>77</v>
      </c>
      <c r="AA451" t="s">
        <v>77</v>
      </c>
      <c r="AC451">
        <v>68</v>
      </c>
      <c r="AD451" t="s">
        <v>543</v>
      </c>
      <c r="AE451" s="2">
        <v>44782.606712962966</v>
      </c>
      <c r="AF451">
        <v>59</v>
      </c>
      <c r="AG451" t="s">
        <v>76</v>
      </c>
      <c r="AH451">
        <v>0</v>
      </c>
      <c r="AI451">
        <v>12.182</v>
      </c>
      <c r="AJ451" s="26">
        <v>6127</v>
      </c>
      <c r="AK451">
        <v>1.2250000000000001</v>
      </c>
      <c r="AL451" t="s">
        <v>77</v>
      </c>
      <c r="AM451" t="s">
        <v>77</v>
      </c>
      <c r="AN451" t="s">
        <v>77</v>
      </c>
      <c r="AO451" t="s">
        <v>77</v>
      </c>
      <c r="AQ451">
        <v>1</v>
      </c>
      <c r="AS451">
        <v>102</v>
      </c>
      <c r="AT451" s="46">
        <f t="shared" si="68"/>
        <v>85.387113908895742</v>
      </c>
      <c r="AU451" s="47">
        <f t="shared" si="69"/>
        <v>1161.79287590792</v>
      </c>
      <c r="AW451" s="27">
        <f t="shared" si="72"/>
        <v>117.00520511647281</v>
      </c>
      <c r="AX451" s="28">
        <f t="shared" si="73"/>
        <v>1168.4194061026699</v>
      </c>
      <c r="AZ451" s="33">
        <f t="shared" si="74"/>
        <v>98.142102530239612</v>
      </c>
      <c r="BA451" s="34">
        <f t="shared" si="75"/>
        <v>1167.0139975024601</v>
      </c>
      <c r="BC451" s="46">
        <f t="shared" si="76"/>
        <v>85.387113908895742</v>
      </c>
      <c r="BD451" s="47">
        <f t="shared" si="77"/>
        <v>1161.79287590792</v>
      </c>
      <c r="BF451" s="48">
        <f t="shared" si="70"/>
        <v>71.005597771200001</v>
      </c>
      <c r="BG451" s="49">
        <f t="shared" si="71"/>
        <v>580.39140411999995</v>
      </c>
      <c r="BI451">
        <v>68</v>
      </c>
      <c r="BJ451" t="s">
        <v>543</v>
      </c>
      <c r="BK451" s="2">
        <v>44782.606712962966</v>
      </c>
      <c r="BL451">
        <v>59</v>
      </c>
      <c r="BM451" t="s">
        <v>76</v>
      </c>
      <c r="BN451">
        <v>0</v>
      </c>
      <c r="BO451">
        <v>2.847</v>
      </c>
      <c r="BP451" s="26">
        <v>1236774</v>
      </c>
      <c r="BQ451">
        <v>0</v>
      </c>
      <c r="BR451" t="s">
        <v>77</v>
      </c>
      <c r="BS451" t="s">
        <v>77</v>
      </c>
      <c r="BT451" t="s">
        <v>77</v>
      </c>
      <c r="BU451" t="s">
        <v>77</v>
      </c>
    </row>
    <row r="452" spans="1:73">
      <c r="A452">
        <v>50</v>
      </c>
      <c r="B452" t="s">
        <v>544</v>
      </c>
      <c r="C452" s="2">
        <v>44782.628055555557</v>
      </c>
      <c r="D452">
        <v>136</v>
      </c>
      <c r="E452" t="s">
        <v>76</v>
      </c>
      <c r="F452">
        <v>0</v>
      </c>
      <c r="G452">
        <v>6.0170000000000003</v>
      </c>
      <c r="H452" s="26">
        <v>35482</v>
      </c>
      <c r="I452">
        <v>6.7000000000000004E-2</v>
      </c>
      <c r="J452" t="s">
        <v>77</v>
      </c>
      <c r="K452" t="s">
        <v>77</v>
      </c>
      <c r="L452" t="s">
        <v>77</v>
      </c>
      <c r="M452" t="s">
        <v>77</v>
      </c>
      <c r="O452">
        <v>50</v>
      </c>
      <c r="P452" t="s">
        <v>544</v>
      </c>
      <c r="Q452" s="2">
        <v>44782.628055555557</v>
      </c>
      <c r="R452">
        <v>136</v>
      </c>
      <c r="S452" t="s">
        <v>76</v>
      </c>
      <c r="T452">
        <v>0</v>
      </c>
      <c r="U452" t="s">
        <v>77</v>
      </c>
      <c r="V452" s="26" t="s">
        <v>77</v>
      </c>
      <c r="W452" t="s">
        <v>77</v>
      </c>
      <c r="X452" t="s">
        <v>77</v>
      </c>
      <c r="Y452" t="s">
        <v>77</v>
      </c>
      <c r="Z452" t="s">
        <v>77</v>
      </c>
      <c r="AA452" t="s">
        <v>77</v>
      </c>
      <c r="AC452">
        <v>50</v>
      </c>
      <c r="AD452" t="s">
        <v>544</v>
      </c>
      <c r="AE452" s="2">
        <v>44782.628055555557</v>
      </c>
      <c r="AF452">
        <v>136</v>
      </c>
      <c r="AG452" t="s">
        <v>76</v>
      </c>
      <c r="AH452">
        <v>0</v>
      </c>
      <c r="AI452">
        <v>12.186999999999999</v>
      </c>
      <c r="AJ452" s="26">
        <v>6749</v>
      </c>
      <c r="AK452">
        <v>1.357</v>
      </c>
      <c r="AL452" t="s">
        <v>77</v>
      </c>
      <c r="AM452" t="s">
        <v>77</v>
      </c>
      <c r="AN452" t="s">
        <v>77</v>
      </c>
      <c r="AO452" t="s">
        <v>77</v>
      </c>
      <c r="AQ452">
        <v>1</v>
      </c>
      <c r="AS452">
        <v>84</v>
      </c>
      <c r="AT452" s="46">
        <f t="shared" si="68"/>
        <v>80.740338369025039</v>
      </c>
      <c r="AU452" s="47">
        <f t="shared" si="69"/>
        <v>1290.1558894944799</v>
      </c>
      <c r="AW452" s="27">
        <f t="shared" si="72"/>
        <v>110.89158878915121</v>
      </c>
      <c r="AX452" s="28">
        <f t="shared" si="73"/>
        <v>1283.2354892072299</v>
      </c>
      <c r="AZ452" s="33">
        <f t="shared" si="74"/>
        <v>92.931760246028404</v>
      </c>
      <c r="BA452" s="34">
        <f t="shared" si="75"/>
        <v>1285.8101732437401</v>
      </c>
      <c r="BC452" s="46">
        <f t="shared" si="76"/>
        <v>80.740338369025039</v>
      </c>
      <c r="BD452" s="47">
        <f t="shared" si="77"/>
        <v>1290.1558894944799</v>
      </c>
      <c r="BF452" s="48">
        <f t="shared" si="70"/>
        <v>65.959274724799997</v>
      </c>
      <c r="BG452" s="49">
        <f t="shared" si="71"/>
        <v>634.31338028000005</v>
      </c>
      <c r="BI452">
        <v>50</v>
      </c>
      <c r="BJ452" t="s">
        <v>544</v>
      </c>
      <c r="BK452" s="2">
        <v>44782.628055555557</v>
      </c>
      <c r="BL452">
        <v>136</v>
      </c>
      <c r="BM452" t="s">
        <v>76</v>
      </c>
      <c r="BN452">
        <v>0</v>
      </c>
      <c r="BO452">
        <v>2.847</v>
      </c>
      <c r="BP452" s="26">
        <v>1244234</v>
      </c>
      <c r="BQ452">
        <v>0</v>
      </c>
      <c r="BR452" t="s">
        <v>77</v>
      </c>
      <c r="BS452" t="s">
        <v>77</v>
      </c>
      <c r="BT452" t="s">
        <v>77</v>
      </c>
      <c r="BU452" t="s">
        <v>77</v>
      </c>
    </row>
    <row r="453" spans="1:73">
      <c r="A453">
        <v>67</v>
      </c>
      <c r="B453" t="s">
        <v>545</v>
      </c>
      <c r="C453" s="2">
        <v>44782.649421296293</v>
      </c>
      <c r="D453">
        <v>112</v>
      </c>
      <c r="E453" t="s">
        <v>76</v>
      </c>
      <c r="F453">
        <v>0</v>
      </c>
      <c r="G453">
        <v>6.0449999999999999</v>
      </c>
      <c r="H453" s="26">
        <v>1276</v>
      </c>
      <c r="I453">
        <v>-2E-3</v>
      </c>
      <c r="J453" t="s">
        <v>77</v>
      </c>
      <c r="K453" t="s">
        <v>77</v>
      </c>
      <c r="L453" t="s">
        <v>77</v>
      </c>
      <c r="M453" t="s">
        <v>77</v>
      </c>
      <c r="O453">
        <v>67</v>
      </c>
      <c r="P453" t="s">
        <v>545</v>
      </c>
      <c r="Q453" s="2">
        <v>44782.649421296293</v>
      </c>
      <c r="R453">
        <v>112</v>
      </c>
      <c r="S453" t="s">
        <v>76</v>
      </c>
      <c r="T453">
        <v>0</v>
      </c>
      <c r="U453" t="s">
        <v>77</v>
      </c>
      <c r="V453" s="26" t="s">
        <v>77</v>
      </c>
      <c r="W453" t="s">
        <v>77</v>
      </c>
      <c r="X453" t="s">
        <v>77</v>
      </c>
      <c r="Y453" t="s">
        <v>77</v>
      </c>
      <c r="Z453" t="s">
        <v>77</v>
      </c>
      <c r="AA453" t="s">
        <v>77</v>
      </c>
      <c r="AC453">
        <v>67</v>
      </c>
      <c r="AD453" t="s">
        <v>545</v>
      </c>
      <c r="AE453" s="2">
        <v>44782.649421296293</v>
      </c>
      <c r="AF453">
        <v>112</v>
      </c>
      <c r="AG453" t="s">
        <v>76</v>
      </c>
      <c r="AH453">
        <v>0</v>
      </c>
      <c r="AI453">
        <v>12.084</v>
      </c>
      <c r="AJ453" s="26">
        <v>100372</v>
      </c>
      <c r="AK453">
        <v>20.780999999999999</v>
      </c>
      <c r="AL453" t="s">
        <v>77</v>
      </c>
      <c r="AM453" t="s">
        <v>77</v>
      </c>
      <c r="AN453" t="s">
        <v>77</v>
      </c>
      <c r="AO453" t="s">
        <v>77</v>
      </c>
      <c r="AQ453">
        <v>1</v>
      </c>
      <c r="AS453">
        <v>101</v>
      </c>
      <c r="AT453" s="46">
        <f t="shared" si="68"/>
        <v>-0.50309362719999995</v>
      </c>
      <c r="AU453" s="47">
        <f t="shared" si="69"/>
        <v>20386.090180440318</v>
      </c>
      <c r="AW453" s="27">
        <f t="shared" si="72"/>
        <v>-0.88482126000000072</v>
      </c>
      <c r="AX453" s="28">
        <f t="shared" si="73"/>
        <v>18011.420025636326</v>
      </c>
      <c r="AZ453" s="33">
        <f t="shared" si="74"/>
        <v>-1.9312047991999997</v>
      </c>
      <c r="BA453" s="34">
        <f t="shared" si="75"/>
        <v>19023.456405876161</v>
      </c>
      <c r="BC453" s="46">
        <f t="shared" si="76"/>
        <v>-0.50309362719999995</v>
      </c>
      <c r="BD453" s="47">
        <f t="shared" si="77"/>
        <v>20386.090180440318</v>
      </c>
      <c r="BF453" s="48">
        <f t="shared" si="70"/>
        <v>-2.2277045248</v>
      </c>
      <c r="BG453" s="49">
        <f t="shared" si="71"/>
        <v>-6425.8082844800001</v>
      </c>
      <c r="BI453">
        <v>67</v>
      </c>
      <c r="BJ453" t="s">
        <v>545</v>
      </c>
      <c r="BK453" s="2">
        <v>44782.649421296293</v>
      </c>
      <c r="BL453">
        <v>112</v>
      </c>
      <c r="BM453" t="s">
        <v>76</v>
      </c>
      <c r="BN453">
        <v>0</v>
      </c>
      <c r="BO453">
        <v>2.8479999999999999</v>
      </c>
      <c r="BP453" s="26">
        <v>1205914</v>
      </c>
      <c r="BQ453">
        <v>0</v>
      </c>
      <c r="BR453" t="s">
        <v>77</v>
      </c>
      <c r="BS453" t="s">
        <v>77</v>
      </c>
      <c r="BT453" t="s">
        <v>77</v>
      </c>
      <c r="BU453" t="s">
        <v>77</v>
      </c>
    </row>
    <row r="454" spans="1:73">
      <c r="A454">
        <v>66</v>
      </c>
      <c r="B454" t="s">
        <v>546</v>
      </c>
      <c r="C454" s="2">
        <v>44782.670740740738</v>
      </c>
      <c r="D454">
        <v>174</v>
      </c>
      <c r="E454" t="s">
        <v>76</v>
      </c>
      <c r="F454">
        <v>0</v>
      </c>
      <c r="G454">
        <v>6.0220000000000002</v>
      </c>
      <c r="H454" s="26">
        <v>5886</v>
      </c>
      <c r="I454">
        <v>7.0000000000000001E-3</v>
      </c>
      <c r="J454" t="s">
        <v>77</v>
      </c>
      <c r="K454" t="s">
        <v>77</v>
      </c>
      <c r="L454" t="s">
        <v>77</v>
      </c>
      <c r="M454" t="s">
        <v>77</v>
      </c>
      <c r="O454">
        <v>66</v>
      </c>
      <c r="P454" t="s">
        <v>546</v>
      </c>
      <c r="Q454" s="2">
        <v>44782.670740740738</v>
      </c>
      <c r="R454">
        <v>174</v>
      </c>
      <c r="S454" t="s">
        <v>76</v>
      </c>
      <c r="T454">
        <v>0</v>
      </c>
      <c r="U454" t="s">
        <v>77</v>
      </c>
      <c r="V454" s="26" t="s">
        <v>77</v>
      </c>
      <c r="W454" t="s">
        <v>77</v>
      </c>
      <c r="X454" t="s">
        <v>77</v>
      </c>
      <c r="Y454" t="s">
        <v>77</v>
      </c>
      <c r="Z454" t="s">
        <v>77</v>
      </c>
      <c r="AA454" t="s">
        <v>77</v>
      </c>
      <c r="AC454">
        <v>66</v>
      </c>
      <c r="AD454" t="s">
        <v>546</v>
      </c>
      <c r="AE454" s="2">
        <v>44782.670740740738</v>
      </c>
      <c r="AF454">
        <v>174</v>
      </c>
      <c r="AG454" t="s">
        <v>76</v>
      </c>
      <c r="AH454">
        <v>0</v>
      </c>
      <c r="AI454">
        <v>12.163</v>
      </c>
      <c r="AJ454" s="26">
        <v>25310</v>
      </c>
      <c r="AK454">
        <v>5.2809999999999997</v>
      </c>
      <c r="AL454" t="s">
        <v>77</v>
      </c>
      <c r="AM454" t="s">
        <v>77</v>
      </c>
      <c r="AN454" t="s">
        <v>77</v>
      </c>
      <c r="AO454" t="s">
        <v>77</v>
      </c>
      <c r="AQ454">
        <v>1</v>
      </c>
      <c r="AS454">
        <v>100</v>
      </c>
      <c r="AT454" s="46">
        <f t="shared" si="68"/>
        <v>8.1431393187999994</v>
      </c>
      <c r="AU454" s="47">
        <f t="shared" si="69"/>
        <v>5111.5289875280005</v>
      </c>
      <c r="AW454" s="27">
        <f t="shared" si="72"/>
        <v>12.286836164999999</v>
      </c>
      <c r="AX454" s="28">
        <f t="shared" si="73"/>
        <v>4687.0937828030001</v>
      </c>
      <c r="AZ454" s="33">
        <f t="shared" si="74"/>
        <v>13.7795004818</v>
      </c>
      <c r="BA454" s="34">
        <f t="shared" si="75"/>
        <v>4824.9979074140001</v>
      </c>
      <c r="BC454" s="46">
        <f t="shared" si="76"/>
        <v>8.1431393187999994</v>
      </c>
      <c r="BD454" s="47">
        <f t="shared" si="77"/>
        <v>5111.5289875280005</v>
      </c>
      <c r="BF454" s="48">
        <f t="shared" si="70"/>
        <v>4.8881181391999986</v>
      </c>
      <c r="BG454" s="49">
        <f t="shared" si="71"/>
        <v>1630.9744880000001</v>
      </c>
      <c r="BI454">
        <v>66</v>
      </c>
      <c r="BJ454" t="s">
        <v>546</v>
      </c>
      <c r="BK454" s="2">
        <v>44782.670740740738</v>
      </c>
      <c r="BL454">
        <v>174</v>
      </c>
      <c r="BM454" t="s">
        <v>76</v>
      </c>
      <c r="BN454">
        <v>0</v>
      </c>
      <c r="BO454">
        <v>2.855</v>
      </c>
      <c r="BP454" s="26">
        <v>1083501</v>
      </c>
      <c r="BQ454">
        <v>0</v>
      </c>
      <c r="BR454" t="s">
        <v>77</v>
      </c>
      <c r="BS454" t="s">
        <v>77</v>
      </c>
      <c r="BT454" t="s">
        <v>77</v>
      </c>
      <c r="BU454" t="s">
        <v>77</v>
      </c>
    </row>
    <row r="455" spans="1:73">
      <c r="A455">
        <v>65</v>
      </c>
      <c r="B455" t="s">
        <v>547</v>
      </c>
      <c r="C455" s="2">
        <v>44782.692071759258</v>
      </c>
      <c r="D455">
        <v>382</v>
      </c>
      <c r="E455" t="s">
        <v>76</v>
      </c>
      <c r="F455">
        <v>0</v>
      </c>
      <c r="G455">
        <v>5.9930000000000003</v>
      </c>
      <c r="H455" s="26">
        <v>3078931</v>
      </c>
      <c r="I455">
        <v>6.242</v>
      </c>
      <c r="J455" t="s">
        <v>77</v>
      </c>
      <c r="K455" t="s">
        <v>77</v>
      </c>
      <c r="L455" t="s">
        <v>77</v>
      </c>
      <c r="M455" t="s">
        <v>77</v>
      </c>
      <c r="O455">
        <v>65</v>
      </c>
      <c r="P455" t="s">
        <v>547</v>
      </c>
      <c r="Q455" s="2">
        <v>44782.692071759258</v>
      </c>
      <c r="R455">
        <v>382</v>
      </c>
      <c r="S455" t="s">
        <v>76</v>
      </c>
      <c r="T455">
        <v>0</v>
      </c>
      <c r="U455">
        <v>5.9470000000000001</v>
      </c>
      <c r="V455" s="26">
        <v>23149</v>
      </c>
      <c r="W455">
        <v>5.8220000000000001</v>
      </c>
      <c r="X455" t="s">
        <v>77</v>
      </c>
      <c r="Y455" t="s">
        <v>77</v>
      </c>
      <c r="Z455" t="s">
        <v>77</v>
      </c>
      <c r="AA455" t="s">
        <v>77</v>
      </c>
      <c r="AC455">
        <v>65</v>
      </c>
      <c r="AD455" t="s">
        <v>547</v>
      </c>
      <c r="AE455" s="2">
        <v>44782.692071759258</v>
      </c>
      <c r="AF455">
        <v>382</v>
      </c>
      <c r="AG455" t="s">
        <v>76</v>
      </c>
      <c r="AH455">
        <v>0</v>
      </c>
      <c r="AI455">
        <v>12.066000000000001</v>
      </c>
      <c r="AJ455" s="26">
        <v>100355</v>
      </c>
      <c r="AK455">
        <v>20.777999999999999</v>
      </c>
      <c r="AL455" t="s">
        <v>77</v>
      </c>
      <c r="AM455" t="s">
        <v>77</v>
      </c>
      <c r="AN455" t="s">
        <v>77</v>
      </c>
      <c r="AO455" t="s">
        <v>77</v>
      </c>
      <c r="AQ455">
        <v>1</v>
      </c>
      <c r="AS455">
        <v>99</v>
      </c>
      <c r="AT455" s="46">
        <f t="shared" si="68"/>
        <v>5936.5326192246193</v>
      </c>
      <c r="AU455" s="47">
        <f t="shared" si="69"/>
        <v>20382.663363841999</v>
      </c>
      <c r="AW455" s="27">
        <f t="shared" si="72"/>
        <v>4957.2554533202847</v>
      </c>
      <c r="AX455" s="28">
        <f t="shared" si="73"/>
        <v>18008.482419410753</v>
      </c>
      <c r="AZ455" s="33">
        <f t="shared" si="74"/>
        <v>6210.7485646459309</v>
      </c>
      <c r="BA455" s="34">
        <f t="shared" si="75"/>
        <v>19020.261490833502</v>
      </c>
      <c r="BC455" s="46">
        <f t="shared" si="76"/>
        <v>5936.5326192246193</v>
      </c>
      <c r="BD455" s="47">
        <f t="shared" si="77"/>
        <v>20382.663363841999</v>
      </c>
      <c r="BF455" s="48">
        <f t="shared" si="70"/>
        <v>3636.6138819500002</v>
      </c>
      <c r="BG455" s="49">
        <f t="shared" si="71"/>
        <v>-6421.7892729999994</v>
      </c>
      <c r="BI455">
        <v>65</v>
      </c>
      <c r="BJ455" t="s">
        <v>547</v>
      </c>
      <c r="BK455" s="2">
        <v>44782.692071759258</v>
      </c>
      <c r="BL455">
        <v>382</v>
      </c>
      <c r="BM455" t="s">
        <v>76</v>
      </c>
      <c r="BN455">
        <v>0</v>
      </c>
      <c r="BO455">
        <v>2.8420000000000001</v>
      </c>
      <c r="BP455" s="26">
        <v>1040872</v>
      </c>
      <c r="BQ455">
        <v>0</v>
      </c>
      <c r="BR455" t="s">
        <v>77</v>
      </c>
      <c r="BS455" t="s">
        <v>77</v>
      </c>
      <c r="BT455" t="s">
        <v>77</v>
      </c>
      <c r="BU455" t="s">
        <v>77</v>
      </c>
    </row>
    <row r="456" spans="1:73">
      <c r="A456">
        <v>64</v>
      </c>
      <c r="B456" t="s">
        <v>548</v>
      </c>
      <c r="C456" s="2">
        <v>44782.713414351849</v>
      </c>
      <c r="D456">
        <v>332</v>
      </c>
      <c r="E456" t="s">
        <v>76</v>
      </c>
      <c r="F456">
        <v>0</v>
      </c>
      <c r="G456">
        <v>6.06</v>
      </c>
      <c r="H456" s="26">
        <v>1687</v>
      </c>
      <c r="I456">
        <v>-1E-3</v>
      </c>
      <c r="J456" t="s">
        <v>77</v>
      </c>
      <c r="K456" t="s">
        <v>77</v>
      </c>
      <c r="L456" t="s">
        <v>77</v>
      </c>
      <c r="M456" t="s">
        <v>77</v>
      </c>
      <c r="O456">
        <v>64</v>
      </c>
      <c r="P456" t="s">
        <v>548</v>
      </c>
      <c r="Q456" s="2">
        <v>44782.713414351849</v>
      </c>
      <c r="R456">
        <v>332</v>
      </c>
      <c r="S456" t="s">
        <v>76</v>
      </c>
      <c r="T456">
        <v>0</v>
      </c>
      <c r="U456" t="s">
        <v>77</v>
      </c>
      <c r="V456" s="26" t="s">
        <v>77</v>
      </c>
      <c r="W456" t="s">
        <v>77</v>
      </c>
      <c r="X456" t="s">
        <v>77</v>
      </c>
      <c r="Y456" t="s">
        <v>77</v>
      </c>
      <c r="Z456" t="s">
        <v>77</v>
      </c>
      <c r="AA456" t="s">
        <v>77</v>
      </c>
      <c r="AC456">
        <v>64</v>
      </c>
      <c r="AD456" t="s">
        <v>548</v>
      </c>
      <c r="AE456" s="2">
        <v>44782.713414351849</v>
      </c>
      <c r="AF456">
        <v>332</v>
      </c>
      <c r="AG456" t="s">
        <v>76</v>
      </c>
      <c r="AH456">
        <v>0</v>
      </c>
      <c r="AI456">
        <v>12.081</v>
      </c>
      <c r="AJ456" s="26">
        <v>102585</v>
      </c>
      <c r="AK456">
        <v>21.228999999999999</v>
      </c>
      <c r="AL456" t="s">
        <v>77</v>
      </c>
      <c r="AM456" t="s">
        <v>77</v>
      </c>
      <c r="AN456" t="s">
        <v>77</v>
      </c>
      <c r="AO456" t="s">
        <v>77</v>
      </c>
      <c r="AQ456">
        <v>1</v>
      </c>
      <c r="AS456">
        <v>98</v>
      </c>
      <c r="AT456" s="46">
        <f t="shared" si="68"/>
        <v>1.6995595700000088E-2</v>
      </c>
      <c r="AU456" s="47">
        <f t="shared" si="69"/>
        <v>20832.055129617998</v>
      </c>
      <c r="AW456" s="27">
        <f t="shared" si="72"/>
        <v>0.25281184124999889</v>
      </c>
      <c r="AX456" s="28">
        <f t="shared" si="73"/>
        <v>18393.517466736754</v>
      </c>
      <c r="AZ456" s="33">
        <f t="shared" si="74"/>
        <v>-0.43052290355</v>
      </c>
      <c r="BA456" s="34">
        <f t="shared" si="75"/>
        <v>19439.2789270215</v>
      </c>
      <c r="BC456" s="46">
        <f t="shared" si="76"/>
        <v>1.6995595700000088E-2</v>
      </c>
      <c r="BD456" s="47">
        <f t="shared" si="77"/>
        <v>20832.055129617998</v>
      </c>
      <c r="BF456" s="48">
        <f t="shared" si="70"/>
        <v>-1.6195323711999996</v>
      </c>
      <c r="BG456" s="49">
        <f t="shared" si="71"/>
        <v>-6957.4771969999993</v>
      </c>
      <c r="BI456">
        <v>64</v>
      </c>
      <c r="BJ456" t="s">
        <v>548</v>
      </c>
      <c r="BK456" s="2">
        <v>44782.713414351849</v>
      </c>
      <c r="BL456">
        <v>332</v>
      </c>
      <c r="BM456" t="s">
        <v>76</v>
      </c>
      <c r="BN456">
        <v>0</v>
      </c>
      <c r="BO456">
        <v>2.847</v>
      </c>
      <c r="BP456" s="26">
        <v>1196710</v>
      </c>
      <c r="BQ456">
        <v>0</v>
      </c>
      <c r="BR456" t="s">
        <v>77</v>
      </c>
      <c r="BS456" t="s">
        <v>77</v>
      </c>
      <c r="BT456" t="s">
        <v>77</v>
      </c>
      <c r="BU456" t="s">
        <v>77</v>
      </c>
    </row>
    <row r="457" spans="1:73">
      <c r="A457">
        <v>63</v>
      </c>
      <c r="B457" t="s">
        <v>549</v>
      </c>
      <c r="C457" s="2">
        <v>44782.734733796293</v>
      </c>
      <c r="D457">
        <v>20</v>
      </c>
      <c r="E457" t="s">
        <v>76</v>
      </c>
      <c r="F457">
        <v>0</v>
      </c>
      <c r="G457">
        <v>5.9340000000000002</v>
      </c>
      <c r="H457" s="26">
        <v>29416713</v>
      </c>
      <c r="I457">
        <v>62.368000000000002</v>
      </c>
      <c r="J457" t="s">
        <v>77</v>
      </c>
      <c r="K457" t="s">
        <v>77</v>
      </c>
      <c r="L457" t="s">
        <v>77</v>
      </c>
      <c r="M457" t="s">
        <v>77</v>
      </c>
      <c r="O457">
        <v>63</v>
      </c>
      <c r="P457" t="s">
        <v>549</v>
      </c>
      <c r="Q457" s="2">
        <v>44782.734733796293</v>
      </c>
      <c r="R457">
        <v>20</v>
      </c>
      <c r="S457" t="s">
        <v>76</v>
      </c>
      <c r="T457">
        <v>0</v>
      </c>
      <c r="U457">
        <v>5.8929999999999998</v>
      </c>
      <c r="V457" s="26">
        <v>237412</v>
      </c>
      <c r="W457">
        <v>57.052</v>
      </c>
      <c r="X457" t="s">
        <v>77</v>
      </c>
      <c r="Y457" t="s">
        <v>77</v>
      </c>
      <c r="Z457" t="s">
        <v>77</v>
      </c>
      <c r="AA457" t="s">
        <v>77</v>
      </c>
      <c r="AC457">
        <v>63</v>
      </c>
      <c r="AD457" t="s">
        <v>549</v>
      </c>
      <c r="AE457" s="2">
        <v>44782.734733796293</v>
      </c>
      <c r="AF457">
        <v>20</v>
      </c>
      <c r="AG457" t="s">
        <v>76</v>
      </c>
      <c r="AH457">
        <v>0</v>
      </c>
      <c r="AI457">
        <v>12.051</v>
      </c>
      <c r="AJ457" s="26">
        <v>129692</v>
      </c>
      <c r="AK457">
        <v>26.686</v>
      </c>
      <c r="AL457" t="s">
        <v>77</v>
      </c>
      <c r="AM457" t="s">
        <v>77</v>
      </c>
      <c r="AN457" t="s">
        <v>77</v>
      </c>
      <c r="AO457" t="s">
        <v>77</v>
      </c>
      <c r="AQ457">
        <v>1</v>
      </c>
      <c r="AS457">
        <v>97</v>
      </c>
      <c r="AT457" s="46">
        <f t="shared" si="68"/>
        <v>57798.962008921284</v>
      </c>
      <c r="AU457" s="47">
        <f t="shared" si="69"/>
        <v>26274.389620670718</v>
      </c>
      <c r="AW457" s="27">
        <f t="shared" si="72"/>
        <v>45829.196043689044</v>
      </c>
      <c r="AX457" s="28">
        <f t="shared" si="73"/>
        <v>23023.934466986724</v>
      </c>
      <c r="AZ457" s="33">
        <f t="shared" si="74"/>
        <v>60027.302133077923</v>
      </c>
      <c r="BA457" s="34">
        <f t="shared" si="75"/>
        <v>24519.758958311362</v>
      </c>
      <c r="BC457" s="46">
        <f t="shared" si="76"/>
        <v>57798.962008921284</v>
      </c>
      <c r="BD457" s="47">
        <f t="shared" si="77"/>
        <v>26274.389620670718</v>
      </c>
      <c r="BF457" s="48">
        <f t="shared" si="70"/>
        <v>186127.8284768</v>
      </c>
      <c r="BG457" s="49">
        <f t="shared" si="71"/>
        <v>-14836.897670079999</v>
      </c>
      <c r="BI457">
        <v>63</v>
      </c>
      <c r="BJ457" t="s">
        <v>549</v>
      </c>
      <c r="BK457" s="2">
        <v>44782.734733796293</v>
      </c>
      <c r="BL457">
        <v>20</v>
      </c>
      <c r="BM457" t="s">
        <v>76</v>
      </c>
      <c r="BN457">
        <v>0</v>
      </c>
      <c r="BO457">
        <v>2.8450000000000002</v>
      </c>
      <c r="BP457" s="26">
        <v>1224782</v>
      </c>
      <c r="BQ457">
        <v>0</v>
      </c>
      <c r="BR457" t="s">
        <v>77</v>
      </c>
      <c r="BS457" t="s">
        <v>77</v>
      </c>
      <c r="BT457" t="s">
        <v>77</v>
      </c>
      <c r="BU457" t="s">
        <v>77</v>
      </c>
    </row>
    <row r="458" spans="1:73">
      <c r="A458">
        <v>62</v>
      </c>
      <c r="B458" t="s">
        <v>550</v>
      </c>
      <c r="C458" s="2">
        <v>44782.75608796296</v>
      </c>
      <c r="D458">
        <v>28</v>
      </c>
      <c r="E458" t="s">
        <v>76</v>
      </c>
      <c r="F458">
        <v>0</v>
      </c>
      <c r="G458">
        <v>5.93</v>
      </c>
      <c r="H458" s="26">
        <v>29506758</v>
      </c>
      <c r="I458">
        <v>62.569000000000003</v>
      </c>
      <c r="J458" t="s">
        <v>77</v>
      </c>
      <c r="K458" t="s">
        <v>77</v>
      </c>
      <c r="L458" t="s">
        <v>77</v>
      </c>
      <c r="M458" t="s">
        <v>77</v>
      </c>
      <c r="O458">
        <v>62</v>
      </c>
      <c r="P458" t="s">
        <v>550</v>
      </c>
      <c r="Q458" s="2">
        <v>44782.75608796296</v>
      </c>
      <c r="R458">
        <v>28</v>
      </c>
      <c r="S458" t="s">
        <v>76</v>
      </c>
      <c r="T458">
        <v>0</v>
      </c>
      <c r="U458">
        <v>5.8920000000000003</v>
      </c>
      <c r="V458" s="26">
        <v>242237</v>
      </c>
      <c r="W458">
        <v>58.18</v>
      </c>
      <c r="X458" t="s">
        <v>77</v>
      </c>
      <c r="Y458" t="s">
        <v>77</v>
      </c>
      <c r="Z458" t="s">
        <v>77</v>
      </c>
      <c r="AA458" t="s">
        <v>77</v>
      </c>
      <c r="AC458">
        <v>62</v>
      </c>
      <c r="AD458" t="s">
        <v>550</v>
      </c>
      <c r="AE458" s="2">
        <v>44782.75608796296</v>
      </c>
      <c r="AF458">
        <v>28</v>
      </c>
      <c r="AG458" t="s">
        <v>76</v>
      </c>
      <c r="AH458">
        <v>0</v>
      </c>
      <c r="AI458">
        <v>12.06</v>
      </c>
      <c r="AJ458" s="26">
        <v>123091</v>
      </c>
      <c r="AK458">
        <v>25.363</v>
      </c>
      <c r="AL458" t="s">
        <v>77</v>
      </c>
      <c r="AM458" t="s">
        <v>77</v>
      </c>
      <c r="AN458" t="s">
        <v>77</v>
      </c>
      <c r="AO458" t="s">
        <v>77</v>
      </c>
      <c r="AQ458">
        <v>1</v>
      </c>
      <c r="AS458">
        <v>96</v>
      </c>
      <c r="AT458" s="46">
        <f t="shared" si="68"/>
        <v>58946.368250404783</v>
      </c>
      <c r="AU458" s="47">
        <f t="shared" si="69"/>
        <v>24952.546117948881</v>
      </c>
      <c r="AW458" s="27">
        <f t="shared" si="72"/>
        <v>46753.066040295169</v>
      </c>
      <c r="AX458" s="28">
        <f t="shared" si="73"/>
        <v>21904.848380981632</v>
      </c>
      <c r="AZ458" s="33">
        <f t="shared" si="74"/>
        <v>61217.984003128171</v>
      </c>
      <c r="BA458" s="34">
        <f t="shared" si="75"/>
        <v>23284.779528990941</v>
      </c>
      <c r="BC458" s="46">
        <f t="shared" si="76"/>
        <v>58946.368250404783</v>
      </c>
      <c r="BD458" s="47">
        <f t="shared" si="77"/>
        <v>24952.546117948881</v>
      </c>
      <c r="BF458" s="48">
        <f t="shared" si="70"/>
        <v>193355.80175555</v>
      </c>
      <c r="BG458" s="49">
        <f t="shared" si="71"/>
        <v>-12685.30990532</v>
      </c>
      <c r="BI458">
        <v>62</v>
      </c>
      <c r="BJ458" t="s">
        <v>550</v>
      </c>
      <c r="BK458" s="2">
        <v>44782.75608796296</v>
      </c>
      <c r="BL458">
        <v>28</v>
      </c>
      <c r="BM458" t="s">
        <v>76</v>
      </c>
      <c r="BN458">
        <v>0</v>
      </c>
      <c r="BO458">
        <v>2.8530000000000002</v>
      </c>
      <c r="BP458" s="26">
        <v>1049277</v>
      </c>
      <c r="BQ458">
        <v>0</v>
      </c>
      <c r="BR458" t="s">
        <v>77</v>
      </c>
      <c r="BS458" t="s">
        <v>77</v>
      </c>
      <c r="BT458" t="s">
        <v>77</v>
      </c>
      <c r="BU458" t="s">
        <v>77</v>
      </c>
    </row>
    <row r="459" spans="1:73">
      <c r="A459">
        <v>61</v>
      </c>
      <c r="B459" t="s">
        <v>551</v>
      </c>
      <c r="C459" s="2">
        <v>44782.777418981481</v>
      </c>
      <c r="D459">
        <v>297</v>
      </c>
      <c r="E459" t="s">
        <v>76</v>
      </c>
      <c r="F459">
        <v>0</v>
      </c>
      <c r="G459">
        <v>6.02</v>
      </c>
      <c r="H459" s="26">
        <v>25628</v>
      </c>
      <c r="I459">
        <v>4.7E-2</v>
      </c>
      <c r="J459" t="s">
        <v>77</v>
      </c>
      <c r="K459" t="s">
        <v>77</v>
      </c>
      <c r="L459" t="s">
        <v>77</v>
      </c>
      <c r="M459" t="s">
        <v>77</v>
      </c>
      <c r="O459">
        <v>61</v>
      </c>
      <c r="P459" t="s">
        <v>551</v>
      </c>
      <c r="Q459" s="2">
        <v>44782.777418981481</v>
      </c>
      <c r="R459">
        <v>297</v>
      </c>
      <c r="S459" t="s">
        <v>76</v>
      </c>
      <c r="T459">
        <v>0</v>
      </c>
      <c r="U459" t="s">
        <v>77</v>
      </c>
      <c r="V459" s="26" t="s">
        <v>77</v>
      </c>
      <c r="W459" t="s">
        <v>77</v>
      </c>
      <c r="X459" t="s">
        <v>77</v>
      </c>
      <c r="Y459" t="s">
        <v>77</v>
      </c>
      <c r="Z459" t="s">
        <v>77</v>
      </c>
      <c r="AA459" t="s">
        <v>77</v>
      </c>
      <c r="AC459">
        <v>61</v>
      </c>
      <c r="AD459" t="s">
        <v>551</v>
      </c>
      <c r="AE459" s="2">
        <v>44782.777418981481</v>
      </c>
      <c r="AF459">
        <v>297</v>
      </c>
      <c r="AG459" t="s">
        <v>76</v>
      </c>
      <c r="AH459">
        <v>0</v>
      </c>
      <c r="AI459">
        <v>12.074</v>
      </c>
      <c r="AJ459" s="26">
        <v>113790</v>
      </c>
      <c r="AK459">
        <v>23.492999999999999</v>
      </c>
      <c r="AL459" t="s">
        <v>77</v>
      </c>
      <c r="AM459" t="s">
        <v>77</v>
      </c>
      <c r="AN459" t="s">
        <v>77</v>
      </c>
      <c r="AO459" t="s">
        <v>77</v>
      </c>
      <c r="AQ459">
        <v>1</v>
      </c>
      <c r="AS459">
        <v>95</v>
      </c>
      <c r="AT459" s="46">
        <f t="shared" si="68"/>
        <v>57.651645780312641</v>
      </c>
      <c r="AU459" s="47">
        <f t="shared" si="69"/>
        <v>23086.255852168</v>
      </c>
      <c r="AW459" s="27">
        <f t="shared" si="72"/>
        <v>80.431672423779219</v>
      </c>
      <c r="AX459" s="28">
        <f t="shared" si="73"/>
        <v>20318.739739443005</v>
      </c>
      <c r="AZ459" s="33">
        <f t="shared" si="74"/>
        <v>67.039273558974401</v>
      </c>
      <c r="BA459" s="34">
        <f t="shared" si="75"/>
        <v>21542.252851734</v>
      </c>
      <c r="BC459" s="46">
        <f t="shared" si="76"/>
        <v>57.651645780312641</v>
      </c>
      <c r="BD459" s="47">
        <f t="shared" si="77"/>
        <v>23086.255852168</v>
      </c>
      <c r="BF459" s="48">
        <f t="shared" si="70"/>
        <v>42.668636236799998</v>
      </c>
      <c r="BG459" s="49">
        <f t="shared" si="71"/>
        <v>-9908.0562320000008</v>
      </c>
      <c r="BI459">
        <v>61</v>
      </c>
      <c r="BJ459" t="s">
        <v>551</v>
      </c>
      <c r="BK459" s="2">
        <v>44782.777418981481</v>
      </c>
      <c r="BL459">
        <v>297</v>
      </c>
      <c r="BM459" t="s">
        <v>76</v>
      </c>
      <c r="BN459">
        <v>0</v>
      </c>
      <c r="BO459">
        <v>2.8580000000000001</v>
      </c>
      <c r="BP459" s="26">
        <v>1041031</v>
      </c>
      <c r="BQ459">
        <v>0</v>
      </c>
      <c r="BR459" t="s">
        <v>77</v>
      </c>
      <c r="BS459" t="s">
        <v>77</v>
      </c>
      <c r="BT459" t="s">
        <v>77</v>
      </c>
      <c r="BU459" t="s">
        <v>77</v>
      </c>
    </row>
    <row r="460" spans="1:73">
      <c r="A460">
        <v>60</v>
      </c>
      <c r="B460" t="s">
        <v>552</v>
      </c>
      <c r="C460" s="2">
        <v>44782.798773148148</v>
      </c>
      <c r="D460">
        <v>295</v>
      </c>
      <c r="E460" t="s">
        <v>76</v>
      </c>
      <c r="F460">
        <v>0</v>
      </c>
      <c r="G460">
        <v>6.0339999999999998</v>
      </c>
      <c r="H460" s="26">
        <v>1896</v>
      </c>
      <c r="I460">
        <v>-1E-3</v>
      </c>
      <c r="J460" t="s">
        <v>77</v>
      </c>
      <c r="K460" t="s">
        <v>77</v>
      </c>
      <c r="L460" t="s">
        <v>77</v>
      </c>
      <c r="M460" t="s">
        <v>77</v>
      </c>
      <c r="O460">
        <v>60</v>
      </c>
      <c r="P460" t="s">
        <v>552</v>
      </c>
      <c r="Q460" s="2">
        <v>44782.798773148148</v>
      </c>
      <c r="R460">
        <v>295</v>
      </c>
      <c r="S460" t="s">
        <v>76</v>
      </c>
      <c r="T460">
        <v>0</v>
      </c>
      <c r="U460" t="s">
        <v>77</v>
      </c>
      <c r="V460" s="26" t="s">
        <v>77</v>
      </c>
      <c r="W460" t="s">
        <v>77</v>
      </c>
      <c r="X460" t="s">
        <v>77</v>
      </c>
      <c r="Y460" t="s">
        <v>77</v>
      </c>
      <c r="Z460" t="s">
        <v>77</v>
      </c>
      <c r="AA460" t="s">
        <v>77</v>
      </c>
      <c r="AC460">
        <v>60</v>
      </c>
      <c r="AD460" t="s">
        <v>552</v>
      </c>
      <c r="AE460" s="2">
        <v>44782.798773148148</v>
      </c>
      <c r="AF460">
        <v>295</v>
      </c>
      <c r="AG460" t="s">
        <v>76</v>
      </c>
      <c r="AH460">
        <v>0</v>
      </c>
      <c r="AI460">
        <v>12.012</v>
      </c>
      <c r="AJ460" s="26">
        <v>162169</v>
      </c>
      <c r="AK460">
        <v>33.134</v>
      </c>
      <c r="AL460" t="s">
        <v>77</v>
      </c>
      <c r="AM460" t="s">
        <v>77</v>
      </c>
      <c r="AN460" t="s">
        <v>77</v>
      </c>
      <c r="AO460" t="s">
        <v>77</v>
      </c>
      <c r="AQ460">
        <v>1</v>
      </c>
      <c r="AS460">
        <v>94</v>
      </c>
      <c r="AT460" s="46">
        <f t="shared" si="68"/>
        <v>0.30029716480000013</v>
      </c>
      <c r="AU460" s="47">
        <f t="shared" si="69"/>
        <v>32745.487318003285</v>
      </c>
      <c r="AW460" s="27">
        <f t="shared" si="72"/>
        <v>0.83406983999999973</v>
      </c>
      <c r="AX460" s="28">
        <f t="shared" si="73"/>
        <v>28450.187893106031</v>
      </c>
      <c r="AZ460" s="33">
        <f t="shared" si="74"/>
        <v>0.32508841280000045</v>
      </c>
      <c r="BA460" s="34">
        <f t="shared" si="75"/>
        <v>30575.236563038139</v>
      </c>
      <c r="BC460" s="46">
        <f t="shared" si="76"/>
        <v>0.30029716480000013</v>
      </c>
      <c r="BD460" s="47">
        <f t="shared" si="77"/>
        <v>32745.487318003285</v>
      </c>
      <c r="BF460" s="48">
        <f t="shared" si="70"/>
        <v>-1.3082975967999997</v>
      </c>
      <c r="BG460" s="49">
        <f t="shared" si="71"/>
        <v>-27605.649822919997</v>
      </c>
      <c r="BI460">
        <v>60</v>
      </c>
      <c r="BJ460" t="s">
        <v>552</v>
      </c>
      <c r="BK460" s="2">
        <v>44782.798773148148</v>
      </c>
      <c r="BL460">
        <v>295</v>
      </c>
      <c r="BM460" t="s">
        <v>76</v>
      </c>
      <c r="BN460">
        <v>0</v>
      </c>
      <c r="BO460">
        <v>2.8370000000000002</v>
      </c>
      <c r="BP460" s="26">
        <v>1128998</v>
      </c>
      <c r="BQ460">
        <v>0</v>
      </c>
      <c r="BR460" t="s">
        <v>77</v>
      </c>
      <c r="BS460" t="s">
        <v>77</v>
      </c>
      <c r="BT460" t="s">
        <v>77</v>
      </c>
      <c r="BU460" t="s">
        <v>77</v>
      </c>
    </row>
    <row r="461" spans="1:73">
      <c r="A461">
        <v>59</v>
      </c>
      <c r="B461" t="s">
        <v>553</v>
      </c>
      <c r="C461" s="2">
        <v>44782.820069444446</v>
      </c>
      <c r="D461">
        <v>192</v>
      </c>
      <c r="E461" t="s">
        <v>76</v>
      </c>
      <c r="F461">
        <v>0</v>
      </c>
      <c r="G461">
        <v>6.0110000000000001</v>
      </c>
      <c r="H461" s="26">
        <v>2716608</v>
      </c>
      <c r="I461">
        <v>5.5030000000000001</v>
      </c>
      <c r="J461" t="s">
        <v>77</v>
      </c>
      <c r="K461" t="s">
        <v>77</v>
      </c>
      <c r="L461" t="s">
        <v>77</v>
      </c>
      <c r="M461" t="s">
        <v>77</v>
      </c>
      <c r="O461">
        <v>59</v>
      </c>
      <c r="P461" t="s">
        <v>553</v>
      </c>
      <c r="Q461" s="2">
        <v>44782.820069444446</v>
      </c>
      <c r="R461">
        <v>192</v>
      </c>
      <c r="S461" t="s">
        <v>76</v>
      </c>
      <c r="T461">
        <v>0</v>
      </c>
      <c r="U461">
        <v>5.9630000000000001</v>
      </c>
      <c r="V461" s="26">
        <v>20853</v>
      </c>
      <c r="W461">
        <v>5.26</v>
      </c>
      <c r="X461" t="s">
        <v>77</v>
      </c>
      <c r="Y461" t="s">
        <v>77</v>
      </c>
      <c r="Z461" t="s">
        <v>77</v>
      </c>
      <c r="AA461" t="s">
        <v>77</v>
      </c>
      <c r="AC461">
        <v>59</v>
      </c>
      <c r="AD461" t="s">
        <v>553</v>
      </c>
      <c r="AE461" s="2">
        <v>44782.820069444446</v>
      </c>
      <c r="AF461">
        <v>192</v>
      </c>
      <c r="AG461" t="s">
        <v>76</v>
      </c>
      <c r="AH461">
        <v>0</v>
      </c>
      <c r="AI461">
        <v>12.097</v>
      </c>
      <c r="AJ461" s="26">
        <v>92172</v>
      </c>
      <c r="AK461">
        <v>19.114999999999998</v>
      </c>
      <c r="AL461" t="s">
        <v>77</v>
      </c>
      <c r="AM461" t="s">
        <v>77</v>
      </c>
      <c r="AN461" t="s">
        <v>77</v>
      </c>
      <c r="AO461" t="s">
        <v>77</v>
      </c>
      <c r="AQ461">
        <v>1</v>
      </c>
      <c r="AS461">
        <v>93</v>
      </c>
      <c r="AT461" s="46">
        <f t="shared" si="68"/>
        <v>5371.1489533375798</v>
      </c>
      <c r="AU461" s="47">
        <f t="shared" si="69"/>
        <v>18731.442708056318</v>
      </c>
      <c r="AW461" s="27">
        <f t="shared" si="72"/>
        <v>4520.9131743955659</v>
      </c>
      <c r="AX461" s="28">
        <f t="shared" si="73"/>
        <v>16590.24511805232</v>
      </c>
      <c r="AZ461" s="33">
        <f t="shared" si="74"/>
        <v>5624.0818084873708</v>
      </c>
      <c r="BA461" s="34">
        <f t="shared" si="75"/>
        <v>17481.288682484159</v>
      </c>
      <c r="BC461" s="46">
        <f t="shared" si="76"/>
        <v>5371.1489533375798</v>
      </c>
      <c r="BD461" s="47">
        <f t="shared" si="77"/>
        <v>18731.442708056318</v>
      </c>
      <c r="BF461" s="48">
        <f t="shared" si="70"/>
        <v>3147.87147955</v>
      </c>
      <c r="BG461" s="49">
        <f t="shared" si="71"/>
        <v>-4602.6393084799993</v>
      </c>
      <c r="BI461">
        <v>59</v>
      </c>
      <c r="BJ461" t="s">
        <v>553</v>
      </c>
      <c r="BK461" s="2">
        <v>44782.820069444446</v>
      </c>
      <c r="BL461">
        <v>192</v>
      </c>
      <c r="BM461" t="s">
        <v>76</v>
      </c>
      <c r="BN461">
        <v>0</v>
      </c>
      <c r="BO461">
        <v>2.8610000000000002</v>
      </c>
      <c r="BP461" s="26">
        <v>1010456</v>
      </c>
      <c r="BQ461">
        <v>0</v>
      </c>
      <c r="BR461" t="s">
        <v>77</v>
      </c>
      <c r="BS461" t="s">
        <v>77</v>
      </c>
      <c r="BT461" t="s">
        <v>77</v>
      </c>
      <c r="BU461" t="s">
        <v>77</v>
      </c>
    </row>
    <row r="462" spans="1:73">
      <c r="A462">
        <v>58</v>
      </c>
      <c r="B462" t="s">
        <v>554</v>
      </c>
      <c r="C462" s="2">
        <v>44782.841423611113</v>
      </c>
      <c r="D462">
        <v>385</v>
      </c>
      <c r="E462" t="s">
        <v>76</v>
      </c>
      <c r="F462">
        <v>0</v>
      </c>
      <c r="G462">
        <v>6.0119999999999996</v>
      </c>
      <c r="H462" s="26">
        <v>4271</v>
      </c>
      <c r="I462">
        <v>4.0000000000000001E-3</v>
      </c>
      <c r="J462" t="s">
        <v>77</v>
      </c>
      <c r="K462" t="s">
        <v>77</v>
      </c>
      <c r="L462" t="s">
        <v>77</v>
      </c>
      <c r="M462" t="s">
        <v>77</v>
      </c>
      <c r="O462">
        <v>58</v>
      </c>
      <c r="P462" t="s">
        <v>554</v>
      </c>
      <c r="Q462" s="2">
        <v>44782.841423611113</v>
      </c>
      <c r="R462">
        <v>385</v>
      </c>
      <c r="S462" t="s">
        <v>76</v>
      </c>
      <c r="T462">
        <v>0</v>
      </c>
      <c r="U462" t="s">
        <v>77</v>
      </c>
      <c r="V462" s="26" t="s">
        <v>77</v>
      </c>
      <c r="W462" t="s">
        <v>77</v>
      </c>
      <c r="X462" t="s">
        <v>77</v>
      </c>
      <c r="Y462" t="s">
        <v>77</v>
      </c>
      <c r="Z462" t="s">
        <v>77</v>
      </c>
      <c r="AA462" t="s">
        <v>77</v>
      </c>
      <c r="AC462">
        <v>58</v>
      </c>
      <c r="AD462" t="s">
        <v>554</v>
      </c>
      <c r="AE462" s="2">
        <v>44782.841423611113</v>
      </c>
      <c r="AF462">
        <v>385</v>
      </c>
      <c r="AG462" t="s">
        <v>76</v>
      </c>
      <c r="AH462">
        <v>0</v>
      </c>
      <c r="AI462">
        <v>12.154</v>
      </c>
      <c r="AJ462" s="26">
        <v>20232</v>
      </c>
      <c r="AK462">
        <v>4.2110000000000003</v>
      </c>
      <c r="AL462" t="s">
        <v>77</v>
      </c>
      <c r="AM462" t="s">
        <v>77</v>
      </c>
      <c r="AN462" t="s">
        <v>77</v>
      </c>
      <c r="AO462" t="s">
        <v>77</v>
      </c>
      <c r="AQ462">
        <v>1</v>
      </c>
      <c r="AS462">
        <v>92</v>
      </c>
      <c r="AT462" s="46">
        <f t="shared" si="68"/>
        <v>4.4113392772999998</v>
      </c>
      <c r="AU462" s="47">
        <f t="shared" si="69"/>
        <v>4067.8082008115198</v>
      </c>
      <c r="AW462" s="27">
        <f t="shared" si="72"/>
        <v>7.5696856212500006</v>
      </c>
      <c r="AX462" s="28">
        <f t="shared" si="73"/>
        <v>3760.1489158675199</v>
      </c>
      <c r="AZ462" s="33">
        <f t="shared" si="74"/>
        <v>8.5559414940500016</v>
      </c>
      <c r="BA462" s="34">
        <f t="shared" si="75"/>
        <v>3857.8446320217599</v>
      </c>
      <c r="BC462" s="46">
        <f t="shared" si="76"/>
        <v>4.4113392772999998</v>
      </c>
      <c r="BD462" s="47">
        <f t="shared" si="77"/>
        <v>4067.8082008115198</v>
      </c>
      <c r="BF462" s="48">
        <f t="shared" si="70"/>
        <v>2.3217436031999998</v>
      </c>
      <c r="BG462" s="49">
        <f t="shared" si="71"/>
        <v>1476.06623872</v>
      </c>
      <c r="BI462">
        <v>58</v>
      </c>
      <c r="BJ462" t="s">
        <v>554</v>
      </c>
      <c r="BK462" s="2">
        <v>44782.841423611113</v>
      </c>
      <c r="BL462">
        <v>385</v>
      </c>
      <c r="BM462" t="s">
        <v>76</v>
      </c>
      <c r="BN462">
        <v>0</v>
      </c>
      <c r="BO462">
        <v>2.806</v>
      </c>
      <c r="BP462" s="26">
        <v>1907387</v>
      </c>
      <c r="BQ462">
        <v>0</v>
      </c>
      <c r="BR462" t="s">
        <v>77</v>
      </c>
      <c r="BS462" t="s">
        <v>77</v>
      </c>
      <c r="BT462" t="s">
        <v>77</v>
      </c>
      <c r="BU462" t="s">
        <v>77</v>
      </c>
    </row>
    <row r="463" spans="1:73">
      <c r="A463">
        <v>57</v>
      </c>
      <c r="B463" t="s">
        <v>555</v>
      </c>
      <c r="C463" s="2">
        <v>44782.862754629627</v>
      </c>
      <c r="D463">
        <v>346</v>
      </c>
      <c r="E463" t="s">
        <v>76</v>
      </c>
      <c r="F463">
        <v>0</v>
      </c>
      <c r="G463">
        <v>6.0179999999999998</v>
      </c>
      <c r="H463" s="26">
        <v>36295</v>
      </c>
      <c r="I463">
        <v>6.8000000000000005E-2</v>
      </c>
      <c r="J463" t="s">
        <v>77</v>
      </c>
      <c r="K463" t="s">
        <v>77</v>
      </c>
      <c r="L463" t="s">
        <v>77</v>
      </c>
      <c r="M463" t="s">
        <v>77</v>
      </c>
      <c r="O463">
        <v>57</v>
      </c>
      <c r="P463" t="s">
        <v>555</v>
      </c>
      <c r="Q463" s="2">
        <v>44782.862754629627</v>
      </c>
      <c r="R463">
        <v>346</v>
      </c>
      <c r="S463" t="s">
        <v>76</v>
      </c>
      <c r="T463">
        <v>0</v>
      </c>
      <c r="U463" t="s">
        <v>77</v>
      </c>
      <c r="V463" s="26" t="s">
        <v>77</v>
      </c>
      <c r="W463" t="s">
        <v>77</v>
      </c>
      <c r="X463" t="s">
        <v>77</v>
      </c>
      <c r="Y463" t="s">
        <v>77</v>
      </c>
      <c r="Z463" t="s">
        <v>77</v>
      </c>
      <c r="AA463" t="s">
        <v>77</v>
      </c>
      <c r="AC463">
        <v>57</v>
      </c>
      <c r="AD463" t="s">
        <v>555</v>
      </c>
      <c r="AE463" s="2">
        <v>44782.862754629627</v>
      </c>
      <c r="AF463">
        <v>346</v>
      </c>
      <c r="AG463" t="s">
        <v>76</v>
      </c>
      <c r="AH463">
        <v>0</v>
      </c>
      <c r="AI463">
        <v>12.188000000000001</v>
      </c>
      <c r="AJ463" s="26">
        <v>6916</v>
      </c>
      <c r="AK463">
        <v>1.393</v>
      </c>
      <c r="AL463" t="s">
        <v>77</v>
      </c>
      <c r="AM463" t="s">
        <v>77</v>
      </c>
      <c r="AN463" t="s">
        <v>77</v>
      </c>
      <c r="AO463" t="s">
        <v>77</v>
      </c>
      <c r="AQ463">
        <v>1</v>
      </c>
      <c r="AS463">
        <v>91</v>
      </c>
      <c r="AT463" s="46">
        <f t="shared" si="68"/>
        <v>82.644562481406496</v>
      </c>
      <c r="AU463" s="47">
        <f t="shared" si="69"/>
        <v>1324.61655145088</v>
      </c>
      <c r="AW463" s="27">
        <f t="shared" si="72"/>
        <v>113.39759268219501</v>
      </c>
      <c r="AX463" s="28">
        <f t="shared" si="73"/>
        <v>1314.05404461488</v>
      </c>
      <c r="AZ463" s="33">
        <f t="shared" si="74"/>
        <v>95.066960162677503</v>
      </c>
      <c r="BA463" s="34">
        <f t="shared" si="75"/>
        <v>1317.7034670294402</v>
      </c>
      <c r="BC463" s="46">
        <f t="shared" si="76"/>
        <v>82.644562481406496</v>
      </c>
      <c r="BD463" s="47">
        <f t="shared" si="77"/>
        <v>1324.61655145088</v>
      </c>
      <c r="BF463" s="48">
        <f t="shared" si="70"/>
        <v>68.012677280000005</v>
      </c>
      <c r="BG463" s="49">
        <f t="shared" si="71"/>
        <v>648.56419168000002</v>
      </c>
      <c r="BI463">
        <v>57</v>
      </c>
      <c r="BJ463" t="s">
        <v>555</v>
      </c>
      <c r="BK463" s="2">
        <v>44782.862754629627</v>
      </c>
      <c r="BL463">
        <v>346</v>
      </c>
      <c r="BM463" t="s">
        <v>76</v>
      </c>
      <c r="BN463">
        <v>0</v>
      </c>
      <c r="BO463">
        <v>2.8490000000000002</v>
      </c>
      <c r="BP463" s="26">
        <v>1236974</v>
      </c>
      <c r="BQ463">
        <v>0</v>
      </c>
      <c r="BR463" t="s">
        <v>77</v>
      </c>
      <c r="BS463" t="s">
        <v>77</v>
      </c>
      <c r="BT463" t="s">
        <v>77</v>
      </c>
      <c r="BU463" t="s">
        <v>77</v>
      </c>
    </row>
    <row r="464" spans="1:73">
      <c r="A464">
        <v>56</v>
      </c>
      <c r="B464" t="s">
        <v>556</v>
      </c>
      <c r="C464" s="2">
        <v>44782.884074074071</v>
      </c>
      <c r="D464">
        <v>267</v>
      </c>
      <c r="E464" t="s">
        <v>76</v>
      </c>
      <c r="F464">
        <v>0</v>
      </c>
      <c r="G464">
        <v>6.0220000000000002</v>
      </c>
      <c r="H464" s="26">
        <v>4483</v>
      </c>
      <c r="I464">
        <v>4.0000000000000001E-3</v>
      </c>
      <c r="J464" t="s">
        <v>77</v>
      </c>
      <c r="K464" t="s">
        <v>77</v>
      </c>
      <c r="L464" t="s">
        <v>77</v>
      </c>
      <c r="M464" t="s">
        <v>77</v>
      </c>
      <c r="O464">
        <v>56</v>
      </c>
      <c r="P464" t="s">
        <v>556</v>
      </c>
      <c r="Q464" s="2">
        <v>44782.884074074071</v>
      </c>
      <c r="R464">
        <v>267</v>
      </c>
      <c r="S464" t="s">
        <v>76</v>
      </c>
      <c r="T464">
        <v>0</v>
      </c>
      <c r="U464" t="s">
        <v>77</v>
      </c>
      <c r="V464" t="s">
        <v>77</v>
      </c>
      <c r="W464" t="s">
        <v>77</v>
      </c>
      <c r="X464" t="s">
        <v>77</v>
      </c>
      <c r="Y464" t="s">
        <v>77</v>
      </c>
      <c r="Z464" t="s">
        <v>77</v>
      </c>
      <c r="AA464" t="s">
        <v>77</v>
      </c>
      <c r="AC464">
        <v>56</v>
      </c>
      <c r="AD464" t="s">
        <v>556</v>
      </c>
      <c r="AE464" s="2">
        <v>44782.884074074071</v>
      </c>
      <c r="AF464">
        <v>267</v>
      </c>
      <c r="AG464" t="s">
        <v>76</v>
      </c>
      <c r="AH464">
        <v>0</v>
      </c>
      <c r="AI464">
        <v>12.074999999999999</v>
      </c>
      <c r="AJ464" s="26">
        <v>109538</v>
      </c>
      <c r="AK464">
        <v>22.635999999999999</v>
      </c>
      <c r="AL464" t="s">
        <v>77</v>
      </c>
      <c r="AM464" t="s">
        <v>77</v>
      </c>
      <c r="AN464" t="s">
        <v>77</v>
      </c>
      <c r="AO464" t="s">
        <v>77</v>
      </c>
      <c r="AQ464">
        <v>1</v>
      </c>
      <c r="AS464">
        <v>90</v>
      </c>
      <c r="AT464" s="46">
        <f t="shared" si="68"/>
        <v>4.857992791700001</v>
      </c>
      <c r="AU464" s="47">
        <f t="shared" si="69"/>
        <v>22231.601005709119</v>
      </c>
      <c r="AW464" s="27">
        <f t="shared" si="72"/>
        <v>8.1825823912499995</v>
      </c>
      <c r="AX464" s="28">
        <f t="shared" si="73"/>
        <v>19590.02474492012</v>
      </c>
      <c r="AZ464" s="33">
        <f t="shared" si="74"/>
        <v>9.2588711024499997</v>
      </c>
      <c r="BA464" s="34">
        <f t="shared" si="75"/>
        <v>20744.710795800562</v>
      </c>
      <c r="BC464" s="46">
        <f t="shared" si="76"/>
        <v>4.857992791700001</v>
      </c>
      <c r="BD464" s="47">
        <f t="shared" si="77"/>
        <v>22231.601005709119</v>
      </c>
      <c r="BF464" s="48">
        <f t="shared" si="70"/>
        <v>2.6541088928000001</v>
      </c>
      <c r="BG464" s="49">
        <f t="shared" si="71"/>
        <v>-8737.539479680001</v>
      </c>
      <c r="BI464">
        <v>56</v>
      </c>
      <c r="BJ464" t="s">
        <v>556</v>
      </c>
      <c r="BK464" s="2">
        <v>44782.884074074071</v>
      </c>
      <c r="BL464">
        <v>267</v>
      </c>
      <c r="BM464" t="s">
        <v>76</v>
      </c>
      <c r="BN464">
        <v>0</v>
      </c>
      <c r="BO464">
        <v>2.8610000000000002</v>
      </c>
      <c r="BP464" s="26">
        <v>981647</v>
      </c>
      <c r="BQ464">
        <v>0</v>
      </c>
      <c r="BR464" t="s">
        <v>77</v>
      </c>
      <c r="BS464" t="s">
        <v>77</v>
      </c>
      <c r="BT464" t="s">
        <v>77</v>
      </c>
      <c r="BU464" t="s">
        <v>77</v>
      </c>
    </row>
    <row r="465" spans="1:73">
      <c r="A465">
        <v>55</v>
      </c>
      <c r="B465" t="s">
        <v>557</v>
      </c>
      <c r="C465" s="2">
        <v>44782.905428240738</v>
      </c>
      <c r="D465">
        <v>228</v>
      </c>
      <c r="E465" t="s">
        <v>76</v>
      </c>
      <c r="F465">
        <v>0</v>
      </c>
      <c r="G465">
        <v>5.95</v>
      </c>
      <c r="H465" s="26">
        <v>24580242</v>
      </c>
      <c r="I465">
        <v>51.667999999999999</v>
      </c>
      <c r="J465" t="s">
        <v>77</v>
      </c>
      <c r="K465" t="s">
        <v>77</v>
      </c>
      <c r="L465" t="s">
        <v>77</v>
      </c>
      <c r="M465" t="s">
        <v>77</v>
      </c>
      <c r="O465">
        <v>55</v>
      </c>
      <c r="P465" t="s">
        <v>557</v>
      </c>
      <c r="Q465" s="2">
        <v>44782.905428240738</v>
      </c>
      <c r="R465">
        <v>228</v>
      </c>
      <c r="S465" t="s">
        <v>76</v>
      </c>
      <c r="T465">
        <v>0</v>
      </c>
      <c r="U465">
        <v>5.907</v>
      </c>
      <c r="V465" s="26">
        <v>197487</v>
      </c>
      <c r="W465">
        <v>47.673000000000002</v>
      </c>
      <c r="X465" t="s">
        <v>77</v>
      </c>
      <c r="Y465" t="s">
        <v>77</v>
      </c>
      <c r="Z465" t="s">
        <v>77</v>
      </c>
      <c r="AA465" t="s">
        <v>77</v>
      </c>
      <c r="AC465">
        <v>55</v>
      </c>
      <c r="AD465" t="s">
        <v>557</v>
      </c>
      <c r="AE465" s="2">
        <v>44782.905428240738</v>
      </c>
      <c r="AF465">
        <v>228</v>
      </c>
      <c r="AG465" t="s">
        <v>76</v>
      </c>
      <c r="AH465">
        <v>0</v>
      </c>
      <c r="AI465">
        <v>12.081</v>
      </c>
      <c r="AJ465" s="26">
        <v>99276</v>
      </c>
      <c r="AK465">
        <v>20.559000000000001</v>
      </c>
      <c r="AL465" t="s">
        <v>77</v>
      </c>
      <c r="AM465" t="s">
        <v>77</v>
      </c>
      <c r="AN465" t="s">
        <v>77</v>
      </c>
      <c r="AO465" t="s">
        <v>77</v>
      </c>
      <c r="AQ465">
        <v>1</v>
      </c>
      <c r="AS465">
        <v>89</v>
      </c>
      <c r="AT465" s="46">
        <f t="shared" si="68"/>
        <v>48269.996088024782</v>
      </c>
      <c r="AU465" s="47">
        <f t="shared" si="69"/>
        <v>20165.13111902848</v>
      </c>
      <c r="AW465" s="27">
        <f t="shared" si="72"/>
        <v>38190.399963330165</v>
      </c>
      <c r="AX465" s="28">
        <f t="shared" si="73"/>
        <v>17821.956593472481</v>
      </c>
      <c r="AZ465" s="33">
        <f t="shared" si="74"/>
        <v>50139.014418558174</v>
      </c>
      <c r="BA465" s="34">
        <f t="shared" si="75"/>
        <v>18817.459124898243</v>
      </c>
      <c r="BC465" s="46">
        <f t="shared" si="76"/>
        <v>48269.996088024782</v>
      </c>
      <c r="BD465" s="47">
        <f t="shared" si="77"/>
        <v>20165.13111902848</v>
      </c>
      <c r="BF465" s="48">
        <f t="shared" si="70"/>
        <v>131589.75745554999</v>
      </c>
      <c r="BG465" s="49">
        <f t="shared" si="71"/>
        <v>-6168.7342947200004</v>
      </c>
      <c r="BI465">
        <v>55</v>
      </c>
      <c r="BJ465" t="s">
        <v>557</v>
      </c>
      <c r="BK465" s="2">
        <v>44782.905428240738</v>
      </c>
      <c r="BL465">
        <v>228</v>
      </c>
      <c r="BM465" t="s">
        <v>76</v>
      </c>
      <c r="BN465">
        <v>0</v>
      </c>
      <c r="BO465">
        <v>2.8580000000000001</v>
      </c>
      <c r="BP465" s="26">
        <v>983343</v>
      </c>
      <c r="BQ465">
        <v>0</v>
      </c>
      <c r="BR465" t="s">
        <v>77</v>
      </c>
      <c r="BS465" t="s">
        <v>77</v>
      </c>
      <c r="BT465" t="s">
        <v>77</v>
      </c>
      <c r="BU465" t="s">
        <v>77</v>
      </c>
    </row>
    <row r="466" spans="1:73">
      <c r="A466">
        <v>54</v>
      </c>
      <c r="B466" t="s">
        <v>558</v>
      </c>
      <c r="C466" s="2">
        <v>44782.926747685182</v>
      </c>
      <c r="D466">
        <v>305</v>
      </c>
      <c r="E466" t="s">
        <v>76</v>
      </c>
      <c r="F466">
        <v>0</v>
      </c>
      <c r="G466">
        <v>6.0179999999999998</v>
      </c>
      <c r="H466" s="26">
        <v>42625</v>
      </c>
      <c r="I466">
        <v>8.1000000000000003E-2</v>
      </c>
      <c r="J466" t="s">
        <v>77</v>
      </c>
      <c r="K466" t="s">
        <v>77</v>
      </c>
      <c r="L466" t="s">
        <v>77</v>
      </c>
      <c r="M466" t="s">
        <v>77</v>
      </c>
      <c r="O466">
        <v>54</v>
      </c>
      <c r="P466" t="s">
        <v>558</v>
      </c>
      <c r="Q466" s="2">
        <v>44782.926747685182</v>
      </c>
      <c r="R466">
        <v>305</v>
      </c>
      <c r="S466" t="s">
        <v>76</v>
      </c>
      <c r="T466">
        <v>0</v>
      </c>
      <c r="U466" t="s">
        <v>77</v>
      </c>
      <c r="V466" s="26" t="s">
        <v>77</v>
      </c>
      <c r="W466" t="s">
        <v>77</v>
      </c>
      <c r="X466" t="s">
        <v>77</v>
      </c>
      <c r="Y466" t="s">
        <v>77</v>
      </c>
      <c r="Z466" t="s">
        <v>77</v>
      </c>
      <c r="AA466" t="s">
        <v>77</v>
      </c>
      <c r="AC466">
        <v>54</v>
      </c>
      <c r="AD466" t="s">
        <v>558</v>
      </c>
      <c r="AE466" s="2">
        <v>44782.926747685182</v>
      </c>
      <c r="AF466">
        <v>305</v>
      </c>
      <c r="AG466" t="s">
        <v>76</v>
      </c>
      <c r="AH466">
        <v>0</v>
      </c>
      <c r="AI466">
        <v>12.175000000000001</v>
      </c>
      <c r="AJ466" s="26">
        <v>6754</v>
      </c>
      <c r="AK466">
        <v>1.3580000000000001</v>
      </c>
      <c r="AL466" t="s">
        <v>77</v>
      </c>
      <c r="AM466" t="s">
        <v>77</v>
      </c>
      <c r="AN466" t="s">
        <v>77</v>
      </c>
      <c r="AO466" t="s">
        <v>77</v>
      </c>
      <c r="AQ466">
        <v>1</v>
      </c>
      <c r="AS466">
        <v>88</v>
      </c>
      <c r="AT466" s="46">
        <f t="shared" si="68"/>
        <v>97.467167629062487</v>
      </c>
      <c r="AU466" s="47">
        <f t="shared" si="69"/>
        <v>1291.1876665116799</v>
      </c>
      <c r="AW466" s="27">
        <f t="shared" si="72"/>
        <v>132.87237887187501</v>
      </c>
      <c r="AX466" s="28">
        <f t="shared" si="73"/>
        <v>1284.15825129068</v>
      </c>
      <c r="AZ466" s="33">
        <f t="shared" si="74"/>
        <v>111.68611292343751</v>
      </c>
      <c r="BA466" s="34">
        <f t="shared" si="75"/>
        <v>1286.7650754498402</v>
      </c>
      <c r="BC466" s="46">
        <f t="shared" si="76"/>
        <v>97.467167629062487</v>
      </c>
      <c r="BD466" s="47">
        <f t="shared" si="77"/>
        <v>1291.1876665116799</v>
      </c>
      <c r="BF466" s="48">
        <f t="shared" si="70"/>
        <v>84.687695000000005</v>
      </c>
      <c r="BG466" s="49">
        <f t="shared" si="71"/>
        <v>634.74144448000004</v>
      </c>
      <c r="BI466">
        <v>54</v>
      </c>
      <c r="BJ466" t="s">
        <v>558</v>
      </c>
      <c r="BK466" s="2">
        <v>44782.926747685182</v>
      </c>
      <c r="BL466">
        <v>305</v>
      </c>
      <c r="BM466" t="s">
        <v>76</v>
      </c>
      <c r="BN466">
        <v>0</v>
      </c>
      <c r="BO466">
        <v>2.851</v>
      </c>
      <c r="BP466" s="26">
        <v>1204493</v>
      </c>
      <c r="BQ466">
        <v>0</v>
      </c>
      <c r="BR466" t="s">
        <v>77</v>
      </c>
      <c r="BS466" t="s">
        <v>77</v>
      </c>
      <c r="BT466" t="s">
        <v>77</v>
      </c>
      <c r="BU466" t="s">
        <v>77</v>
      </c>
    </row>
    <row r="467" spans="1:73">
      <c r="A467">
        <v>53</v>
      </c>
      <c r="B467" t="s">
        <v>559</v>
      </c>
      <c r="C467" s="2">
        <v>44782.94809027778</v>
      </c>
      <c r="D467">
        <v>157</v>
      </c>
      <c r="E467" t="s">
        <v>76</v>
      </c>
      <c r="F467">
        <v>0</v>
      </c>
      <c r="G467">
        <v>6.0220000000000002</v>
      </c>
      <c r="H467" s="26">
        <v>31866</v>
      </c>
      <c r="I467">
        <v>0.06</v>
      </c>
      <c r="J467" t="s">
        <v>77</v>
      </c>
      <c r="K467" t="s">
        <v>77</v>
      </c>
      <c r="L467" t="s">
        <v>77</v>
      </c>
      <c r="M467" t="s">
        <v>77</v>
      </c>
      <c r="O467">
        <v>53</v>
      </c>
      <c r="P467" t="s">
        <v>559</v>
      </c>
      <c r="Q467" s="2">
        <v>44782.94809027778</v>
      </c>
      <c r="R467">
        <v>157</v>
      </c>
      <c r="S467" t="s">
        <v>76</v>
      </c>
      <c r="T467">
        <v>0</v>
      </c>
      <c r="U467" t="s">
        <v>77</v>
      </c>
      <c r="V467" s="26" t="s">
        <v>77</v>
      </c>
      <c r="W467" t="s">
        <v>77</v>
      </c>
      <c r="X467" t="s">
        <v>77</v>
      </c>
      <c r="Y467" t="s">
        <v>77</v>
      </c>
      <c r="Z467" t="s">
        <v>77</v>
      </c>
      <c r="AA467" t="s">
        <v>77</v>
      </c>
      <c r="AC467">
        <v>53</v>
      </c>
      <c r="AD467" t="s">
        <v>559</v>
      </c>
      <c r="AE467" s="2">
        <v>44782.94809027778</v>
      </c>
      <c r="AF467">
        <v>157</v>
      </c>
      <c r="AG467" t="s">
        <v>76</v>
      </c>
      <c r="AH467">
        <v>0</v>
      </c>
      <c r="AI467">
        <v>12.206</v>
      </c>
      <c r="AJ467" s="26">
        <v>2126</v>
      </c>
      <c r="AK467">
        <v>0.374</v>
      </c>
      <c r="AL467" t="s">
        <v>77</v>
      </c>
      <c r="AM467" t="s">
        <v>77</v>
      </c>
      <c r="AN467" t="s">
        <v>77</v>
      </c>
      <c r="AO467" t="s">
        <v>77</v>
      </c>
      <c r="AQ467">
        <v>1</v>
      </c>
      <c r="AS467">
        <v>87</v>
      </c>
      <c r="AT467" s="46">
        <f t="shared" si="68"/>
        <v>72.269584304863756</v>
      </c>
      <c r="AU467" s="47">
        <f t="shared" si="69"/>
        <v>335.62885276447997</v>
      </c>
      <c r="AW467" s="27">
        <f t="shared" si="72"/>
        <v>99.732502275512815</v>
      </c>
      <c r="AX467" s="28">
        <f t="shared" si="73"/>
        <v>428.70668738348002</v>
      </c>
      <c r="AZ467" s="33">
        <f t="shared" si="74"/>
        <v>83.433043067519606</v>
      </c>
      <c r="BA467" s="34">
        <f t="shared" si="75"/>
        <v>402.55970681624001</v>
      </c>
      <c r="BC467" s="46">
        <f t="shared" si="76"/>
        <v>72.269584304863756</v>
      </c>
      <c r="BD467" s="47">
        <f t="shared" si="77"/>
        <v>335.62885276447997</v>
      </c>
      <c r="BF467" s="48">
        <f t="shared" si="70"/>
        <v>57.069737931200002</v>
      </c>
      <c r="BG467" s="49">
        <f t="shared" si="71"/>
        <v>201.72540128000003</v>
      </c>
      <c r="BI467">
        <v>53</v>
      </c>
      <c r="BJ467" t="s">
        <v>559</v>
      </c>
      <c r="BK467" s="2">
        <v>44782.94809027778</v>
      </c>
      <c r="BL467">
        <v>157</v>
      </c>
      <c r="BM467" t="s">
        <v>76</v>
      </c>
      <c r="BN467">
        <v>0</v>
      </c>
      <c r="BO467">
        <v>2.8540000000000001</v>
      </c>
      <c r="BP467" s="26">
        <v>1210373</v>
      </c>
      <c r="BQ467">
        <v>0</v>
      </c>
      <c r="BR467" t="s">
        <v>77</v>
      </c>
      <c r="BS467" t="s">
        <v>77</v>
      </c>
      <c r="BT467" t="s">
        <v>77</v>
      </c>
      <c r="BU467" t="s">
        <v>77</v>
      </c>
    </row>
    <row r="468" spans="1:73">
      <c r="A468">
        <v>52</v>
      </c>
      <c r="B468" t="s">
        <v>560</v>
      </c>
      <c r="C468" s="2">
        <v>44782.96943287037</v>
      </c>
      <c r="D468">
        <v>269</v>
      </c>
      <c r="E468" t="s">
        <v>76</v>
      </c>
      <c r="F468">
        <v>0</v>
      </c>
      <c r="G468">
        <v>5.9589999999999996</v>
      </c>
      <c r="H468" s="26">
        <v>23028676</v>
      </c>
      <c r="I468">
        <v>48.276000000000003</v>
      </c>
      <c r="J468" t="s">
        <v>77</v>
      </c>
      <c r="K468" t="s">
        <v>77</v>
      </c>
      <c r="L468" t="s">
        <v>77</v>
      </c>
      <c r="M468" t="s">
        <v>77</v>
      </c>
      <c r="O468">
        <v>52</v>
      </c>
      <c r="P468" t="s">
        <v>560</v>
      </c>
      <c r="Q468" s="2">
        <v>44782.96943287037</v>
      </c>
      <c r="R468">
        <v>269</v>
      </c>
      <c r="S468" t="s">
        <v>76</v>
      </c>
      <c r="T468">
        <v>0</v>
      </c>
      <c r="U468">
        <v>5.9169999999999998</v>
      </c>
      <c r="V468" s="26">
        <v>179304</v>
      </c>
      <c r="W468">
        <v>43.377000000000002</v>
      </c>
      <c r="X468" t="s">
        <v>77</v>
      </c>
      <c r="Y468" t="s">
        <v>77</v>
      </c>
      <c r="Z468" t="s">
        <v>77</v>
      </c>
      <c r="AA468" t="s">
        <v>77</v>
      </c>
      <c r="AC468">
        <v>52</v>
      </c>
      <c r="AD468" t="s">
        <v>560</v>
      </c>
      <c r="AE468" s="2">
        <v>44782.96943287037</v>
      </c>
      <c r="AF468">
        <v>269</v>
      </c>
      <c r="AG468" t="s">
        <v>76</v>
      </c>
      <c r="AH468">
        <v>0</v>
      </c>
      <c r="AI468">
        <v>12.082000000000001</v>
      </c>
      <c r="AJ468" s="26">
        <v>114046</v>
      </c>
      <c r="AK468">
        <v>23.545000000000002</v>
      </c>
      <c r="AL468" t="s">
        <v>77</v>
      </c>
      <c r="AM468" t="s">
        <v>77</v>
      </c>
      <c r="AN468" t="s">
        <v>77</v>
      </c>
      <c r="AO468" t="s">
        <v>77</v>
      </c>
      <c r="AQ468">
        <v>1</v>
      </c>
      <c r="AS468">
        <v>86</v>
      </c>
      <c r="AT468" s="46">
        <f t="shared" si="68"/>
        <v>43909.752864817921</v>
      </c>
      <c r="AU468" s="47">
        <f t="shared" si="69"/>
        <v>23137.682572239679</v>
      </c>
      <c r="AW468" s="27">
        <f t="shared" si="72"/>
        <v>34714.942101706562</v>
      </c>
      <c r="AX468" s="28">
        <f t="shared" si="73"/>
        <v>20362.541015418683</v>
      </c>
      <c r="AZ468" s="33">
        <f t="shared" si="74"/>
        <v>45614.39661697088</v>
      </c>
      <c r="BA468" s="34">
        <f t="shared" si="75"/>
        <v>21590.251670713838</v>
      </c>
      <c r="BC468" s="46">
        <f t="shared" si="76"/>
        <v>43909.752864817921</v>
      </c>
      <c r="BD468" s="47">
        <f t="shared" si="77"/>
        <v>23137.682572239679</v>
      </c>
      <c r="BF468" s="48">
        <f t="shared" si="70"/>
        <v>109868.44657120001</v>
      </c>
      <c r="BG468" s="49">
        <f t="shared" si="71"/>
        <v>-9980.5144515200009</v>
      </c>
      <c r="BI468">
        <v>52</v>
      </c>
      <c r="BJ468" t="s">
        <v>560</v>
      </c>
      <c r="BK468" s="2">
        <v>44782.96943287037</v>
      </c>
      <c r="BL468">
        <v>269</v>
      </c>
      <c r="BM468" t="s">
        <v>76</v>
      </c>
      <c r="BN468">
        <v>0</v>
      </c>
      <c r="BO468">
        <v>2.847</v>
      </c>
      <c r="BP468" s="26">
        <v>1297648</v>
      </c>
      <c r="BQ468">
        <v>0</v>
      </c>
      <c r="BR468" t="s">
        <v>77</v>
      </c>
      <c r="BS468" t="s">
        <v>77</v>
      </c>
      <c r="BT468" t="s">
        <v>77</v>
      </c>
      <c r="BU468" t="s">
        <v>77</v>
      </c>
    </row>
    <row r="469" spans="1:73">
      <c r="A469">
        <v>51</v>
      </c>
      <c r="B469" t="s">
        <v>561</v>
      </c>
      <c r="C469" s="2">
        <v>44782.990752314814</v>
      </c>
      <c r="D469">
        <v>94</v>
      </c>
      <c r="E469" t="s">
        <v>76</v>
      </c>
      <c r="F469">
        <v>0</v>
      </c>
      <c r="G469">
        <v>6.0259999999999998</v>
      </c>
      <c r="H469" s="26">
        <v>8604</v>
      </c>
      <c r="I469">
        <v>1.2999999999999999E-2</v>
      </c>
      <c r="J469" t="s">
        <v>77</v>
      </c>
      <c r="K469" t="s">
        <v>77</v>
      </c>
      <c r="L469" t="s">
        <v>77</v>
      </c>
      <c r="M469" t="s">
        <v>77</v>
      </c>
      <c r="O469">
        <v>51</v>
      </c>
      <c r="P469" t="s">
        <v>561</v>
      </c>
      <c r="Q469" s="2">
        <v>44782.990752314814</v>
      </c>
      <c r="R469">
        <v>94</v>
      </c>
      <c r="S469" t="s">
        <v>76</v>
      </c>
      <c r="T469">
        <v>0</v>
      </c>
      <c r="U469" t="s">
        <v>77</v>
      </c>
      <c r="V469" t="s">
        <v>77</v>
      </c>
      <c r="W469" t="s">
        <v>77</v>
      </c>
      <c r="X469" t="s">
        <v>77</v>
      </c>
      <c r="Y469" t="s">
        <v>77</v>
      </c>
      <c r="Z469" t="s">
        <v>77</v>
      </c>
      <c r="AA469" t="s">
        <v>77</v>
      </c>
      <c r="AC469">
        <v>51</v>
      </c>
      <c r="AD469" t="s">
        <v>561</v>
      </c>
      <c r="AE469" s="2">
        <v>44782.990752314814</v>
      </c>
      <c r="AF469">
        <v>94</v>
      </c>
      <c r="AG469" t="s">
        <v>76</v>
      </c>
      <c r="AH469">
        <v>0</v>
      </c>
      <c r="AI469">
        <v>12.041</v>
      </c>
      <c r="AJ469" s="26">
        <v>150792</v>
      </c>
      <c r="AK469">
        <v>30.885999999999999</v>
      </c>
      <c r="AL469" t="s">
        <v>77</v>
      </c>
      <c r="AM469" t="s">
        <v>77</v>
      </c>
      <c r="AN469" t="s">
        <v>77</v>
      </c>
      <c r="AO469" t="s">
        <v>77</v>
      </c>
      <c r="AQ469">
        <v>1</v>
      </c>
      <c r="AS469">
        <v>85</v>
      </c>
      <c r="AT469" s="46">
        <f t="shared" si="68"/>
        <v>16.134866564799999</v>
      </c>
      <c r="AU469" s="47">
        <f t="shared" si="69"/>
        <v>30484.72684022272</v>
      </c>
      <c r="AW469" s="27">
        <f t="shared" si="72"/>
        <v>20.47593234</v>
      </c>
      <c r="AX469" s="28">
        <f t="shared" si="73"/>
        <v>26564.388274638724</v>
      </c>
      <c r="AZ469" s="33">
        <f t="shared" si="74"/>
        <v>21.888122112800001</v>
      </c>
      <c r="BA469" s="34">
        <f t="shared" si="75"/>
        <v>28457.84882468736</v>
      </c>
      <c r="BC469" s="46">
        <f t="shared" si="76"/>
        <v>16.134866564799999</v>
      </c>
      <c r="BD469" s="47">
        <f t="shared" si="77"/>
        <v>30484.72684022272</v>
      </c>
      <c r="BF469" s="48">
        <f t="shared" si="70"/>
        <v>9.3862668031999981</v>
      </c>
      <c r="BG469" s="49">
        <f t="shared" si="71"/>
        <v>-22719.741198080003</v>
      </c>
      <c r="BI469">
        <v>51</v>
      </c>
      <c r="BJ469" t="s">
        <v>561</v>
      </c>
      <c r="BK469" s="2">
        <v>44782.990752314814</v>
      </c>
      <c r="BL469">
        <v>94</v>
      </c>
      <c r="BM469" t="s">
        <v>76</v>
      </c>
      <c r="BN469">
        <v>0</v>
      </c>
      <c r="BO469">
        <v>2.863</v>
      </c>
      <c r="BP469" s="26">
        <v>972730</v>
      </c>
      <c r="BQ469">
        <v>0</v>
      </c>
      <c r="BR469" t="s">
        <v>77</v>
      </c>
      <c r="BS469" t="s">
        <v>77</v>
      </c>
      <c r="BT469" t="s">
        <v>77</v>
      </c>
      <c r="BU469" t="s">
        <v>77</v>
      </c>
    </row>
    <row r="470" spans="1:73">
      <c r="A470">
        <v>75</v>
      </c>
      <c r="B470" t="s">
        <v>562</v>
      </c>
      <c r="C470" s="2">
        <v>44775.964814814812</v>
      </c>
      <c r="D470">
        <v>105</v>
      </c>
      <c r="E470" t="s">
        <v>76</v>
      </c>
      <c r="F470">
        <v>0</v>
      </c>
      <c r="G470">
        <v>6.02</v>
      </c>
      <c r="H470" s="26">
        <v>148865</v>
      </c>
      <c r="I470">
        <v>0.29599999999999999</v>
      </c>
      <c r="J470" t="s">
        <v>77</v>
      </c>
      <c r="K470" t="s">
        <v>77</v>
      </c>
      <c r="L470" t="s">
        <v>77</v>
      </c>
      <c r="M470" t="s">
        <v>77</v>
      </c>
      <c r="O470">
        <v>75</v>
      </c>
      <c r="P470" t="s">
        <v>562</v>
      </c>
      <c r="Q470" s="2">
        <v>44775.964814814812</v>
      </c>
      <c r="R470">
        <v>105</v>
      </c>
      <c r="S470" t="s">
        <v>76</v>
      </c>
      <c r="T470">
        <v>0</v>
      </c>
      <c r="U470">
        <v>5.9649999999999999</v>
      </c>
      <c r="V470" s="26">
        <v>1569</v>
      </c>
      <c r="W470">
        <v>0.53500000000000003</v>
      </c>
      <c r="X470" t="s">
        <v>77</v>
      </c>
      <c r="Y470" t="s">
        <v>77</v>
      </c>
      <c r="Z470" t="s">
        <v>77</v>
      </c>
      <c r="AA470" t="s">
        <v>77</v>
      </c>
      <c r="AC470">
        <v>75</v>
      </c>
      <c r="AD470" t="s">
        <v>562</v>
      </c>
      <c r="AE470" s="2">
        <v>44775.964814814812</v>
      </c>
      <c r="AF470">
        <v>105</v>
      </c>
      <c r="AG470" t="s">
        <v>76</v>
      </c>
      <c r="AH470">
        <v>0</v>
      </c>
      <c r="AI470">
        <v>12.185</v>
      </c>
      <c r="AJ470" s="26">
        <v>10767</v>
      </c>
      <c r="AK470">
        <v>2.21</v>
      </c>
      <c r="AL470" t="s">
        <v>77</v>
      </c>
      <c r="AM470" t="s">
        <v>77</v>
      </c>
      <c r="AN470" t="s">
        <v>77</v>
      </c>
      <c r="AO470" t="s">
        <v>77</v>
      </c>
      <c r="AQ470">
        <v>1</v>
      </c>
      <c r="AS470">
        <v>109</v>
      </c>
      <c r="AT470" s="46">
        <f t="shared" si="68"/>
        <v>345.28019011635843</v>
      </c>
      <c r="AU470" s="47">
        <f t="shared" si="69"/>
        <v>2118.8804100647203</v>
      </c>
      <c r="AW470" s="27">
        <f t="shared" si="72"/>
        <v>449.96752965075501</v>
      </c>
      <c r="AX470" s="28">
        <f t="shared" si="73"/>
        <v>2023.75498129947</v>
      </c>
      <c r="AZ470" s="33">
        <f t="shared" si="74"/>
        <v>389.16893570359753</v>
      </c>
      <c r="BA470" s="34">
        <f t="shared" si="75"/>
        <v>2052.90740602086</v>
      </c>
      <c r="BC470" s="46">
        <f t="shared" si="76"/>
        <v>345.28019011635843</v>
      </c>
      <c r="BD470" s="47">
        <f t="shared" si="77"/>
        <v>2118.8804100647203</v>
      </c>
      <c r="BF470" s="48">
        <f t="shared" si="70"/>
        <v>270.58490395000001</v>
      </c>
      <c r="BG470" s="49">
        <f t="shared" si="71"/>
        <v>950.57208892000006</v>
      </c>
      <c r="BI470">
        <v>75</v>
      </c>
      <c r="BJ470" t="s">
        <v>562</v>
      </c>
      <c r="BK470" s="2">
        <v>44775.964814814812</v>
      </c>
      <c r="BL470">
        <v>105</v>
      </c>
      <c r="BM470" t="s">
        <v>76</v>
      </c>
      <c r="BN470">
        <v>0</v>
      </c>
      <c r="BO470">
        <v>2.8570000000000002</v>
      </c>
      <c r="BP470" s="26">
        <v>1100936</v>
      </c>
      <c r="BQ470">
        <v>0</v>
      </c>
      <c r="BR470" t="s">
        <v>77</v>
      </c>
      <c r="BS470" t="s">
        <v>77</v>
      </c>
      <c r="BT470" t="s">
        <v>77</v>
      </c>
      <c r="BU470" t="s">
        <v>77</v>
      </c>
    </row>
    <row r="471" spans="1:73">
      <c r="A471">
        <v>76</v>
      </c>
      <c r="B471" t="s">
        <v>563</v>
      </c>
      <c r="C471" s="2">
        <v>44775.986076388886</v>
      </c>
      <c r="D471">
        <v>68</v>
      </c>
      <c r="E471" t="s">
        <v>76</v>
      </c>
      <c r="F471">
        <v>0</v>
      </c>
      <c r="G471">
        <v>6.0229999999999997</v>
      </c>
      <c r="H471" s="26">
        <v>13426</v>
      </c>
      <c r="I471">
        <v>2.1999999999999999E-2</v>
      </c>
      <c r="J471" t="s">
        <v>77</v>
      </c>
      <c r="K471" t="s">
        <v>77</v>
      </c>
      <c r="L471" t="s">
        <v>77</v>
      </c>
      <c r="M471" t="s">
        <v>77</v>
      </c>
      <c r="O471">
        <v>76</v>
      </c>
      <c r="P471" t="s">
        <v>563</v>
      </c>
      <c r="Q471" s="2">
        <v>44775.986076388886</v>
      </c>
      <c r="R471">
        <v>68</v>
      </c>
      <c r="S471" t="s">
        <v>76</v>
      </c>
      <c r="T471">
        <v>0</v>
      </c>
      <c r="U471" t="s">
        <v>77</v>
      </c>
      <c r="V471" t="s">
        <v>77</v>
      </c>
      <c r="W471" t="s">
        <v>77</v>
      </c>
      <c r="X471" t="s">
        <v>77</v>
      </c>
      <c r="Y471" t="s">
        <v>77</v>
      </c>
      <c r="Z471" t="s">
        <v>77</v>
      </c>
      <c r="AA471" t="s">
        <v>77</v>
      </c>
      <c r="AC471">
        <v>76</v>
      </c>
      <c r="AD471" t="s">
        <v>563</v>
      </c>
      <c r="AE471" s="2">
        <v>44775.986076388886</v>
      </c>
      <c r="AF471">
        <v>68</v>
      </c>
      <c r="AG471" t="s">
        <v>76</v>
      </c>
      <c r="AH471">
        <v>0</v>
      </c>
      <c r="AI471">
        <v>12.153</v>
      </c>
      <c r="AJ471" s="26">
        <v>29533</v>
      </c>
      <c r="AK471">
        <v>6.1680000000000001</v>
      </c>
      <c r="AL471" t="s">
        <v>77</v>
      </c>
      <c r="AM471" t="s">
        <v>77</v>
      </c>
      <c r="AN471" t="s">
        <v>77</v>
      </c>
      <c r="AO471" t="s">
        <v>77</v>
      </c>
      <c r="AQ471">
        <v>1</v>
      </c>
      <c r="AS471">
        <v>110</v>
      </c>
      <c r="AT471" s="46">
        <f t="shared" si="68"/>
        <v>29.039730062882956</v>
      </c>
      <c r="AU471" s="47">
        <f t="shared" si="69"/>
        <v>5978.5126047687199</v>
      </c>
      <c r="AW471" s="27">
        <f t="shared" si="72"/>
        <v>35.776801364999997</v>
      </c>
      <c r="AX471" s="28">
        <f t="shared" si="73"/>
        <v>5455.5003259534697</v>
      </c>
      <c r="AZ471" s="33">
        <f t="shared" si="74"/>
        <v>34.944616871151602</v>
      </c>
      <c r="BA471" s="34">
        <f t="shared" si="75"/>
        <v>5628.6696590728598</v>
      </c>
      <c r="BC471" s="46">
        <f t="shared" si="76"/>
        <v>29.039730062882956</v>
      </c>
      <c r="BD471" s="47">
        <f t="shared" si="77"/>
        <v>5978.5126047687199</v>
      </c>
      <c r="BF471" s="48">
        <f t="shared" si="70"/>
        <v>17.919065835199998</v>
      </c>
      <c r="BG471" s="49">
        <f t="shared" si="71"/>
        <v>1692.2419409200002</v>
      </c>
      <c r="BI471">
        <v>76</v>
      </c>
      <c r="BJ471" t="s">
        <v>563</v>
      </c>
      <c r="BK471" s="2">
        <v>44775.986076388886</v>
      </c>
      <c r="BL471">
        <v>68</v>
      </c>
      <c r="BM471" t="s">
        <v>76</v>
      </c>
      <c r="BN471">
        <v>0</v>
      </c>
      <c r="BO471">
        <v>2.855</v>
      </c>
      <c r="BP471" s="26">
        <v>1111319</v>
      </c>
      <c r="BQ471">
        <v>0</v>
      </c>
      <c r="BR471" t="s">
        <v>77</v>
      </c>
      <c r="BS471" t="s">
        <v>77</v>
      </c>
      <c r="BT471" t="s">
        <v>77</v>
      </c>
      <c r="BU471" t="s">
        <v>77</v>
      </c>
    </row>
    <row r="472" spans="1:73">
      <c r="A472">
        <v>49</v>
      </c>
      <c r="B472" t="s">
        <v>566</v>
      </c>
      <c r="C472" s="2">
        <v>44796.46020833333</v>
      </c>
      <c r="D472" t="s">
        <v>75</v>
      </c>
      <c r="E472" t="s">
        <v>76</v>
      </c>
      <c r="F472">
        <v>0</v>
      </c>
      <c r="G472">
        <v>6.0590000000000002</v>
      </c>
      <c r="H472" s="26">
        <v>2019</v>
      </c>
      <c r="I472">
        <v>-1E-3</v>
      </c>
      <c r="J472" t="s">
        <v>77</v>
      </c>
      <c r="K472" t="s">
        <v>77</v>
      </c>
      <c r="L472" t="s">
        <v>77</v>
      </c>
      <c r="M472" t="s">
        <v>77</v>
      </c>
      <c r="O472">
        <v>49</v>
      </c>
      <c r="P472" t="s">
        <v>566</v>
      </c>
      <c r="Q472" s="2">
        <v>44796.46020833333</v>
      </c>
      <c r="R472" t="s">
        <v>75</v>
      </c>
      <c r="S472" t="s">
        <v>76</v>
      </c>
      <c r="T472">
        <v>0</v>
      </c>
      <c r="U472" t="s">
        <v>77</v>
      </c>
      <c r="V472" t="s">
        <v>77</v>
      </c>
      <c r="W472" t="s">
        <v>77</v>
      </c>
      <c r="X472" t="s">
        <v>77</v>
      </c>
      <c r="Y472" t="s">
        <v>77</v>
      </c>
      <c r="Z472" t="s">
        <v>77</v>
      </c>
      <c r="AA472" t="s">
        <v>77</v>
      </c>
      <c r="AC472">
        <v>49</v>
      </c>
      <c r="AD472" t="s">
        <v>566</v>
      </c>
      <c r="AE472" s="2">
        <v>44796.46020833333</v>
      </c>
      <c r="AF472" t="s">
        <v>75</v>
      </c>
      <c r="AG472" t="s">
        <v>76</v>
      </c>
      <c r="AH472">
        <v>0</v>
      </c>
      <c r="AI472">
        <v>12.222</v>
      </c>
      <c r="AJ472" s="26">
        <v>2771</v>
      </c>
      <c r="AK472">
        <v>0.51200000000000001</v>
      </c>
      <c r="AL472" t="s">
        <v>77</v>
      </c>
      <c r="AM472" t="s">
        <v>77</v>
      </c>
      <c r="AN472" t="s">
        <v>77</v>
      </c>
      <c r="AO472" t="s">
        <v>77</v>
      </c>
      <c r="AQ472">
        <v>1</v>
      </c>
      <c r="AS472">
        <v>83</v>
      </c>
      <c r="AT472" s="46">
        <f t="shared" si="68"/>
        <v>0.47295835329999991</v>
      </c>
      <c r="AU472" s="47">
        <f t="shared" si="69"/>
        <v>468.86974618568007</v>
      </c>
      <c r="AW472" s="27">
        <f t="shared" si="72"/>
        <v>1.1770176712499989</v>
      </c>
      <c r="AX472" s="28">
        <f t="shared" si="73"/>
        <v>548.09142425843015</v>
      </c>
      <c r="AZ472" s="33">
        <f t="shared" si="74"/>
        <v>0.76741188005000005</v>
      </c>
      <c r="BA472" s="34">
        <f t="shared" si="75"/>
        <v>525.83234854934005</v>
      </c>
      <c r="BC472" s="46">
        <f t="shared" si="76"/>
        <v>0.47295835329999991</v>
      </c>
      <c r="BD472" s="47">
        <f t="shared" si="77"/>
        <v>468.86974618568007</v>
      </c>
      <c r="BF472" s="48">
        <f t="shared" si="70"/>
        <v>-1.1245100128000001</v>
      </c>
      <c r="BG472" s="49">
        <f t="shared" si="71"/>
        <v>266.49317948000004</v>
      </c>
      <c r="BI472">
        <v>49</v>
      </c>
      <c r="BJ472" t="s">
        <v>566</v>
      </c>
      <c r="BK472" s="2">
        <v>44796.46020833333</v>
      </c>
      <c r="BL472" t="s">
        <v>75</v>
      </c>
      <c r="BM472" t="s">
        <v>76</v>
      </c>
      <c r="BN472">
        <v>0</v>
      </c>
      <c r="BO472">
        <v>2.706</v>
      </c>
      <c r="BP472" s="26">
        <v>5422097</v>
      </c>
      <c r="BQ472">
        <v>960.34699999999998</v>
      </c>
      <c r="BR472" t="s">
        <v>77</v>
      </c>
      <c r="BS472" t="s">
        <v>77</v>
      </c>
      <c r="BT472" t="s">
        <v>77</v>
      </c>
      <c r="BU472" t="s">
        <v>77</v>
      </c>
    </row>
    <row r="473" spans="1:73">
      <c r="A473">
        <v>50</v>
      </c>
      <c r="B473" t="s">
        <v>567</v>
      </c>
      <c r="C473" s="2">
        <v>44796.481435185182</v>
      </c>
      <c r="D473" t="s">
        <v>79</v>
      </c>
      <c r="E473" t="s">
        <v>76</v>
      </c>
      <c r="F473">
        <v>0</v>
      </c>
      <c r="G473">
        <v>5.9980000000000002</v>
      </c>
      <c r="H473" s="26">
        <v>1246862</v>
      </c>
      <c r="I473">
        <v>2.5179999999999998</v>
      </c>
      <c r="J473" t="s">
        <v>77</v>
      </c>
      <c r="K473" t="s">
        <v>77</v>
      </c>
      <c r="L473" t="s">
        <v>77</v>
      </c>
      <c r="M473" t="s">
        <v>77</v>
      </c>
      <c r="O473">
        <v>50</v>
      </c>
      <c r="P473" t="s">
        <v>567</v>
      </c>
      <c r="Q473" s="2">
        <v>44796.481435185182</v>
      </c>
      <c r="R473" t="s">
        <v>79</v>
      </c>
      <c r="S473" t="s">
        <v>76</v>
      </c>
      <c r="T473">
        <v>0</v>
      </c>
      <c r="U473">
        <v>5.95</v>
      </c>
      <c r="V473" s="26">
        <v>10075</v>
      </c>
      <c r="W473">
        <v>2.6219999999999999</v>
      </c>
      <c r="X473" t="s">
        <v>77</v>
      </c>
      <c r="Y473" t="s">
        <v>77</v>
      </c>
      <c r="Z473" t="s">
        <v>77</v>
      </c>
      <c r="AA473" t="s">
        <v>77</v>
      </c>
      <c r="AC473">
        <v>50</v>
      </c>
      <c r="AD473" t="s">
        <v>567</v>
      </c>
      <c r="AE473" s="2">
        <v>44796.481435185182</v>
      </c>
      <c r="AF473" t="s">
        <v>79</v>
      </c>
      <c r="AG473" t="s">
        <v>76</v>
      </c>
      <c r="AH473">
        <v>0</v>
      </c>
      <c r="AI473">
        <v>12.172000000000001</v>
      </c>
      <c r="AJ473" s="26">
        <v>10130</v>
      </c>
      <c r="AK473">
        <v>2.0750000000000002</v>
      </c>
      <c r="AL473" t="s">
        <v>77</v>
      </c>
      <c r="AM473" t="s">
        <v>77</v>
      </c>
      <c r="AN473" t="s">
        <v>77</v>
      </c>
      <c r="AO473" t="s">
        <v>77</v>
      </c>
      <c r="AQ473">
        <v>1</v>
      </c>
      <c r="AS473">
        <v>84</v>
      </c>
      <c r="AT473" s="46">
        <f t="shared" si="68"/>
        <v>2714.3653209875001</v>
      </c>
      <c r="AU473" s="47">
        <f t="shared" si="69"/>
        <v>1987.552216712</v>
      </c>
      <c r="AW473" s="27">
        <f t="shared" si="72"/>
        <v>2473.0759459781248</v>
      </c>
      <c r="AX473" s="28">
        <f t="shared" si="73"/>
        <v>1906.4907371869999</v>
      </c>
      <c r="AZ473" s="33">
        <f t="shared" si="74"/>
        <v>2867.2927821062499</v>
      </c>
      <c r="BA473" s="34">
        <f t="shared" si="75"/>
        <v>1931.3294492059999</v>
      </c>
      <c r="BC473" s="46">
        <f t="shared" si="76"/>
        <v>2714.3653209875001</v>
      </c>
      <c r="BD473" s="47">
        <f t="shared" si="77"/>
        <v>1987.552216712</v>
      </c>
      <c r="BF473" s="48">
        <f t="shared" si="70"/>
        <v>1269.28116875</v>
      </c>
      <c r="BG473" s="49">
        <f t="shared" si="71"/>
        <v>904.13787200000013</v>
      </c>
      <c r="BI473">
        <v>50</v>
      </c>
      <c r="BJ473" t="s">
        <v>567</v>
      </c>
      <c r="BK473" s="2">
        <v>44796.481435185182</v>
      </c>
      <c r="BL473" t="s">
        <v>79</v>
      </c>
      <c r="BM473" t="s">
        <v>76</v>
      </c>
      <c r="BN473">
        <v>0</v>
      </c>
      <c r="BO473">
        <v>2.6920000000000002</v>
      </c>
      <c r="BP473" s="26">
        <v>5560613</v>
      </c>
      <c r="BQ473">
        <v>961.20600000000002</v>
      </c>
      <c r="BR473" t="s">
        <v>77</v>
      </c>
      <c r="BS473" t="s">
        <v>77</v>
      </c>
      <c r="BT473" t="s">
        <v>77</v>
      </c>
      <c r="BU473" t="s">
        <v>77</v>
      </c>
    </row>
    <row r="474" spans="1:73">
      <c r="A474">
        <v>51</v>
      </c>
      <c r="B474" t="s">
        <v>568</v>
      </c>
      <c r="C474" s="2">
        <v>44796.502662037034</v>
      </c>
      <c r="D474" t="s">
        <v>507</v>
      </c>
      <c r="E474" t="s">
        <v>76</v>
      </c>
      <c r="F474">
        <v>0</v>
      </c>
      <c r="G474">
        <v>6.024</v>
      </c>
      <c r="H474" s="26">
        <v>3858</v>
      </c>
      <c r="I474">
        <v>3.0000000000000001E-3</v>
      </c>
      <c r="J474" t="s">
        <v>77</v>
      </c>
      <c r="K474" t="s">
        <v>77</v>
      </c>
      <c r="L474" t="s">
        <v>77</v>
      </c>
      <c r="M474" t="s">
        <v>77</v>
      </c>
      <c r="O474">
        <v>51</v>
      </c>
      <c r="P474" t="s">
        <v>568</v>
      </c>
      <c r="Q474" s="2">
        <v>44796.502662037034</v>
      </c>
      <c r="R474" t="s">
        <v>507</v>
      </c>
      <c r="S474" t="s">
        <v>76</v>
      </c>
      <c r="T474">
        <v>0</v>
      </c>
      <c r="U474" t="s">
        <v>77</v>
      </c>
      <c r="V474" t="s">
        <v>77</v>
      </c>
      <c r="W474" t="s">
        <v>77</v>
      </c>
      <c r="X474" t="s">
        <v>77</v>
      </c>
      <c r="Y474" t="s">
        <v>77</v>
      </c>
      <c r="Z474" t="s">
        <v>77</v>
      </c>
      <c r="AA474" t="s">
        <v>77</v>
      </c>
      <c r="AC474">
        <v>51</v>
      </c>
      <c r="AD474" t="s">
        <v>568</v>
      </c>
      <c r="AE474" s="2">
        <v>44796.502662037034</v>
      </c>
      <c r="AF474" t="s">
        <v>507</v>
      </c>
      <c r="AG474" t="s">
        <v>76</v>
      </c>
      <c r="AH474">
        <v>0</v>
      </c>
      <c r="AI474">
        <v>12.196</v>
      </c>
      <c r="AJ474" s="26">
        <v>1940</v>
      </c>
      <c r="AK474">
        <v>0.33500000000000002</v>
      </c>
      <c r="AL474" t="s">
        <v>77</v>
      </c>
      <c r="AM474" t="s">
        <v>77</v>
      </c>
      <c r="AN474" t="s">
        <v>77</v>
      </c>
      <c r="AO474" t="s">
        <v>77</v>
      </c>
      <c r="AQ474">
        <v>1</v>
      </c>
      <c r="AS474">
        <v>85</v>
      </c>
      <c r="AT474" s="46">
        <f t="shared" si="68"/>
        <v>3.5787132291999999</v>
      </c>
      <c r="AU474" s="47">
        <f t="shared" si="69"/>
        <v>297.20195292800003</v>
      </c>
      <c r="AW474" s="27">
        <f t="shared" si="72"/>
        <v>6.3811784849999995</v>
      </c>
      <c r="AX474" s="28">
        <f t="shared" si="73"/>
        <v>394.26975882800002</v>
      </c>
      <c r="AZ474" s="33">
        <f t="shared" si="74"/>
        <v>7.1715966962</v>
      </c>
      <c r="BA474" s="34">
        <f t="shared" si="75"/>
        <v>367.00880386400001</v>
      </c>
      <c r="BC474" s="46">
        <f t="shared" si="76"/>
        <v>3.5787132291999999</v>
      </c>
      <c r="BD474" s="47">
        <f t="shared" si="77"/>
        <v>297.20195292800003</v>
      </c>
      <c r="BF474" s="48">
        <f t="shared" si="70"/>
        <v>1.6781818927999996</v>
      </c>
      <c r="BG474" s="49">
        <f t="shared" si="71"/>
        <v>182.78232800000001</v>
      </c>
      <c r="BI474">
        <v>51</v>
      </c>
      <c r="BJ474" t="s">
        <v>568</v>
      </c>
      <c r="BK474" s="2">
        <v>44796.502662037034</v>
      </c>
      <c r="BL474" t="s">
        <v>507</v>
      </c>
      <c r="BM474" t="s">
        <v>76</v>
      </c>
      <c r="BN474">
        <v>0</v>
      </c>
      <c r="BO474">
        <v>2.69</v>
      </c>
      <c r="BP474" s="26">
        <v>5620650</v>
      </c>
      <c r="BQ474">
        <v>961.56100000000004</v>
      </c>
      <c r="BR474" t="s">
        <v>77</v>
      </c>
      <c r="BS474" t="s">
        <v>77</v>
      </c>
      <c r="BT474" t="s">
        <v>77</v>
      </c>
      <c r="BU474" t="s">
        <v>77</v>
      </c>
    </row>
    <row r="475" spans="1:73">
      <c r="A475">
        <v>52</v>
      </c>
      <c r="B475" t="s">
        <v>569</v>
      </c>
      <c r="C475" s="2">
        <v>44796.523854166669</v>
      </c>
      <c r="D475" t="s">
        <v>507</v>
      </c>
      <c r="E475" t="s">
        <v>76</v>
      </c>
      <c r="F475">
        <v>0</v>
      </c>
      <c r="G475">
        <v>6.0259999999999998</v>
      </c>
      <c r="H475" s="26">
        <v>3656</v>
      </c>
      <c r="I475">
        <v>3.0000000000000001E-3</v>
      </c>
      <c r="J475" t="s">
        <v>77</v>
      </c>
      <c r="K475" t="s">
        <v>77</v>
      </c>
      <c r="L475" t="s">
        <v>77</v>
      </c>
      <c r="M475" t="s">
        <v>77</v>
      </c>
      <c r="O475">
        <v>52</v>
      </c>
      <c r="P475" t="s">
        <v>569</v>
      </c>
      <c r="Q475" s="2">
        <v>44796.523854166669</v>
      </c>
      <c r="R475" t="s">
        <v>507</v>
      </c>
      <c r="S475" t="s">
        <v>76</v>
      </c>
      <c r="T475">
        <v>0</v>
      </c>
      <c r="U475" t="s">
        <v>77</v>
      </c>
      <c r="V475" s="26" t="s">
        <v>77</v>
      </c>
      <c r="W475" t="s">
        <v>77</v>
      </c>
      <c r="X475" t="s">
        <v>77</v>
      </c>
      <c r="Y475" t="s">
        <v>77</v>
      </c>
      <c r="Z475" t="s">
        <v>77</v>
      </c>
      <c r="AA475" t="s">
        <v>77</v>
      </c>
      <c r="AC475">
        <v>52</v>
      </c>
      <c r="AD475" t="s">
        <v>569</v>
      </c>
      <c r="AE475" s="2">
        <v>44796.523854166669</v>
      </c>
      <c r="AF475" t="s">
        <v>507</v>
      </c>
      <c r="AG475" t="s">
        <v>76</v>
      </c>
      <c r="AH475">
        <v>0</v>
      </c>
      <c r="AI475">
        <v>12.202</v>
      </c>
      <c r="AJ475" s="26">
        <v>1306</v>
      </c>
      <c r="AK475">
        <v>0.2</v>
      </c>
      <c r="AL475" t="s">
        <v>77</v>
      </c>
      <c r="AM475" t="s">
        <v>77</v>
      </c>
      <c r="AN475" t="s">
        <v>77</v>
      </c>
      <c r="AO475" t="s">
        <v>77</v>
      </c>
      <c r="AQ475">
        <v>1</v>
      </c>
      <c r="AS475">
        <v>86</v>
      </c>
      <c r="AT475" s="46">
        <f t="shared" si="68"/>
        <v>3.1895230208000003</v>
      </c>
      <c r="AU475" s="47">
        <f t="shared" si="69"/>
        <v>166.20667216928001</v>
      </c>
      <c r="AW475" s="27">
        <f t="shared" si="72"/>
        <v>5.8025146399999983</v>
      </c>
      <c r="AX475" s="28">
        <f t="shared" si="73"/>
        <v>276.85533722828001</v>
      </c>
      <c r="AZ475" s="33">
        <f t="shared" si="74"/>
        <v>6.4873088288000016</v>
      </c>
      <c r="BA475" s="34">
        <f t="shared" si="75"/>
        <v>245.82146635864001</v>
      </c>
      <c r="BC475" s="46">
        <f t="shared" si="76"/>
        <v>3.1895230208000003</v>
      </c>
      <c r="BD475" s="47">
        <f t="shared" si="77"/>
        <v>166.20667216928001</v>
      </c>
      <c r="BF475" s="48">
        <f t="shared" si="70"/>
        <v>1.3653015071999999</v>
      </c>
      <c r="BG475" s="49">
        <f t="shared" si="71"/>
        <v>117.31873408</v>
      </c>
      <c r="BI475">
        <v>52</v>
      </c>
      <c r="BJ475" t="s">
        <v>569</v>
      </c>
      <c r="BK475" s="2">
        <v>44796.523854166669</v>
      </c>
      <c r="BL475" t="s">
        <v>507</v>
      </c>
      <c r="BM475" t="s">
        <v>76</v>
      </c>
      <c r="BN475">
        <v>0</v>
      </c>
      <c r="BO475">
        <v>2.6920000000000002</v>
      </c>
      <c r="BP475" s="26">
        <v>5543940</v>
      </c>
      <c r="BQ475">
        <v>961.10599999999999</v>
      </c>
      <c r="BR475" t="s">
        <v>77</v>
      </c>
      <c r="BS475" t="s">
        <v>77</v>
      </c>
      <c r="BT475" t="s">
        <v>77</v>
      </c>
      <c r="BU475" t="s">
        <v>77</v>
      </c>
    </row>
    <row r="476" spans="1:73">
      <c r="A476">
        <v>53</v>
      </c>
      <c r="B476" t="s">
        <v>570</v>
      </c>
      <c r="C476" s="2">
        <v>44796.545104166667</v>
      </c>
      <c r="D476">
        <v>322</v>
      </c>
      <c r="E476" t="s">
        <v>76</v>
      </c>
      <c r="F476">
        <v>0</v>
      </c>
      <c r="G476">
        <v>6.0049999999999999</v>
      </c>
      <c r="H476" s="26">
        <v>21279</v>
      </c>
      <c r="I476">
        <v>3.7999999999999999E-2</v>
      </c>
      <c r="J476" t="s">
        <v>77</v>
      </c>
      <c r="K476" t="s">
        <v>77</v>
      </c>
      <c r="L476" t="s">
        <v>77</v>
      </c>
      <c r="M476" t="s">
        <v>77</v>
      </c>
      <c r="O476">
        <v>53</v>
      </c>
      <c r="P476" t="s">
        <v>570</v>
      </c>
      <c r="Q476" s="2">
        <v>44796.545104166667</v>
      </c>
      <c r="R476">
        <v>322</v>
      </c>
      <c r="S476" t="s">
        <v>76</v>
      </c>
      <c r="T476">
        <v>0</v>
      </c>
      <c r="U476" t="s">
        <v>77</v>
      </c>
      <c r="V476" s="26" t="s">
        <v>77</v>
      </c>
      <c r="W476" t="s">
        <v>77</v>
      </c>
      <c r="X476" t="s">
        <v>77</v>
      </c>
      <c r="Y476" t="s">
        <v>77</v>
      </c>
      <c r="Z476" t="s">
        <v>77</v>
      </c>
      <c r="AA476" t="s">
        <v>77</v>
      </c>
      <c r="AC476">
        <v>53</v>
      </c>
      <c r="AD476" t="s">
        <v>570</v>
      </c>
      <c r="AE476" s="2">
        <v>44796.545104166667</v>
      </c>
      <c r="AF476">
        <v>322</v>
      </c>
      <c r="AG476" t="s">
        <v>76</v>
      </c>
      <c r="AH476">
        <v>0</v>
      </c>
      <c r="AI476">
        <v>12.162000000000001</v>
      </c>
      <c r="AJ476" s="26">
        <v>4248</v>
      </c>
      <c r="AK476">
        <v>0.82599999999999996</v>
      </c>
      <c r="AL476" t="s">
        <v>77</v>
      </c>
      <c r="AM476" t="s">
        <v>77</v>
      </c>
      <c r="AN476" t="s">
        <v>77</v>
      </c>
      <c r="AO476" t="s">
        <v>77</v>
      </c>
      <c r="AQ476">
        <v>1</v>
      </c>
      <c r="AS476">
        <v>87</v>
      </c>
      <c r="AT476" s="46">
        <f t="shared" si="68"/>
        <v>47.456623822965859</v>
      </c>
      <c r="AU476" s="47">
        <f t="shared" si="69"/>
        <v>773.90107873791999</v>
      </c>
      <c r="AW476" s="27">
        <f t="shared" si="72"/>
        <v>66.937967034575806</v>
      </c>
      <c r="AX476" s="28">
        <f t="shared" si="73"/>
        <v>821.27648371392002</v>
      </c>
      <c r="AZ476" s="33">
        <f t="shared" si="74"/>
        <v>55.604321982823109</v>
      </c>
      <c r="BA476" s="34">
        <f t="shared" si="75"/>
        <v>808.06618010496015</v>
      </c>
      <c r="BC476" s="46">
        <f t="shared" si="76"/>
        <v>47.456623822965859</v>
      </c>
      <c r="BD476" s="47">
        <f t="shared" si="77"/>
        <v>773.90107873791999</v>
      </c>
      <c r="BF476" s="48">
        <f t="shared" si="70"/>
        <v>33.328348083199998</v>
      </c>
      <c r="BG476" s="49">
        <f t="shared" si="71"/>
        <v>409.41555712000007</v>
      </c>
      <c r="BI476">
        <v>53</v>
      </c>
      <c r="BJ476" t="s">
        <v>570</v>
      </c>
      <c r="BK476" s="2">
        <v>44796.545104166667</v>
      </c>
      <c r="BL476">
        <v>322</v>
      </c>
      <c r="BM476" t="s">
        <v>76</v>
      </c>
      <c r="BN476">
        <v>0</v>
      </c>
      <c r="BO476">
        <v>2.8039999999999998</v>
      </c>
      <c r="BP476" s="26">
        <v>1922931</v>
      </c>
      <c r="BQ476">
        <v>0</v>
      </c>
      <c r="BR476" t="s">
        <v>77</v>
      </c>
      <c r="BS476" t="s">
        <v>77</v>
      </c>
      <c r="BT476" t="s">
        <v>77</v>
      </c>
      <c r="BU476" t="s">
        <v>77</v>
      </c>
    </row>
    <row r="477" spans="1:73">
      <c r="A477">
        <v>54</v>
      </c>
      <c r="B477" t="s">
        <v>571</v>
      </c>
      <c r="C477" s="2">
        <v>44796.566307870373</v>
      </c>
      <c r="D477">
        <v>102</v>
      </c>
      <c r="E477" t="s">
        <v>76</v>
      </c>
      <c r="F477">
        <v>0</v>
      </c>
      <c r="G477">
        <v>6.008</v>
      </c>
      <c r="H477" s="26">
        <v>9430</v>
      </c>
      <c r="I477">
        <v>1.4E-2</v>
      </c>
      <c r="J477" t="s">
        <v>77</v>
      </c>
      <c r="K477" t="s">
        <v>77</v>
      </c>
      <c r="L477" t="s">
        <v>77</v>
      </c>
      <c r="M477" t="s">
        <v>77</v>
      </c>
      <c r="O477">
        <v>54</v>
      </c>
      <c r="P477" t="s">
        <v>571</v>
      </c>
      <c r="Q477" s="2">
        <v>44796.566307870373</v>
      </c>
      <c r="R477">
        <v>102</v>
      </c>
      <c r="S477" t="s">
        <v>76</v>
      </c>
      <c r="T477">
        <v>0</v>
      </c>
      <c r="U477" t="s">
        <v>77</v>
      </c>
      <c r="V477" s="26" t="s">
        <v>77</v>
      </c>
      <c r="W477" t="s">
        <v>77</v>
      </c>
      <c r="X477" t="s">
        <v>77</v>
      </c>
      <c r="Y477" t="s">
        <v>77</v>
      </c>
      <c r="Z477" t="s">
        <v>77</v>
      </c>
      <c r="AA477" t="s">
        <v>77</v>
      </c>
      <c r="AC477">
        <v>54</v>
      </c>
      <c r="AD477" t="s">
        <v>571</v>
      </c>
      <c r="AE477" s="2">
        <v>44796.566307870373</v>
      </c>
      <c r="AF477">
        <v>102</v>
      </c>
      <c r="AG477" t="s">
        <v>76</v>
      </c>
      <c r="AH477">
        <v>0</v>
      </c>
      <c r="AI477">
        <v>12.132</v>
      </c>
      <c r="AJ477" s="26">
        <v>28927</v>
      </c>
      <c r="AK477">
        <v>6.0410000000000004</v>
      </c>
      <c r="AL477" t="s">
        <v>77</v>
      </c>
      <c r="AM477" t="s">
        <v>77</v>
      </c>
      <c r="AN477" t="s">
        <v>77</v>
      </c>
      <c r="AO477" t="s">
        <v>77</v>
      </c>
      <c r="AQ477">
        <v>1</v>
      </c>
      <c r="AS477">
        <v>88</v>
      </c>
      <c r="AT477" s="46">
        <f t="shared" si="68"/>
        <v>18.98889497</v>
      </c>
      <c r="AU477" s="47">
        <f t="shared" si="69"/>
        <v>5854.1564956839202</v>
      </c>
      <c r="AW477" s="27">
        <f t="shared" si="72"/>
        <v>23.026804124999998</v>
      </c>
      <c r="AX477" s="28">
        <f t="shared" si="73"/>
        <v>5345.3716636786703</v>
      </c>
      <c r="AZ477" s="33">
        <f t="shared" si="74"/>
        <v>24.182692045000003</v>
      </c>
      <c r="BA477" s="34">
        <f t="shared" si="75"/>
        <v>5513.37849819046</v>
      </c>
      <c r="BC477" s="46">
        <f t="shared" si="76"/>
        <v>18.98889497</v>
      </c>
      <c r="BD477" s="47">
        <f t="shared" si="77"/>
        <v>5854.1564956839202</v>
      </c>
      <c r="BF477" s="48">
        <f t="shared" si="70"/>
        <v>10.79774948</v>
      </c>
      <c r="BG477" s="49">
        <f t="shared" si="71"/>
        <v>1687.22014012</v>
      </c>
      <c r="BI477">
        <v>54</v>
      </c>
      <c r="BJ477" t="s">
        <v>571</v>
      </c>
      <c r="BK477" s="2">
        <v>44796.566307870373</v>
      </c>
      <c r="BL477">
        <v>102</v>
      </c>
      <c r="BM477" t="s">
        <v>76</v>
      </c>
      <c r="BN477">
        <v>0</v>
      </c>
      <c r="BO477">
        <v>2.8130000000000002</v>
      </c>
      <c r="BP477" s="26">
        <v>1662447</v>
      </c>
      <c r="BQ477">
        <v>0</v>
      </c>
      <c r="BR477" t="s">
        <v>77</v>
      </c>
      <c r="BS477" t="s">
        <v>77</v>
      </c>
      <c r="BT477" t="s">
        <v>77</v>
      </c>
      <c r="BU477" t="s">
        <v>77</v>
      </c>
    </row>
    <row r="478" spans="1:73">
      <c r="A478">
        <v>55</v>
      </c>
      <c r="B478" t="s">
        <v>572</v>
      </c>
      <c r="C478" s="2">
        <v>44796.587534722225</v>
      </c>
      <c r="D478">
        <v>138</v>
      </c>
      <c r="E478" t="s">
        <v>76</v>
      </c>
      <c r="F478">
        <v>0</v>
      </c>
      <c r="G478">
        <v>5.883</v>
      </c>
      <c r="H478" s="26">
        <v>39730171</v>
      </c>
      <c r="I478">
        <v>85.858000000000004</v>
      </c>
      <c r="J478" t="s">
        <v>77</v>
      </c>
      <c r="K478" t="s">
        <v>77</v>
      </c>
      <c r="L478" t="s">
        <v>77</v>
      </c>
      <c r="M478" t="s">
        <v>77</v>
      </c>
      <c r="O478">
        <v>55</v>
      </c>
      <c r="P478" t="s">
        <v>572</v>
      </c>
      <c r="Q478" s="2">
        <v>44796.587534722225</v>
      </c>
      <c r="R478">
        <v>138</v>
      </c>
      <c r="S478" t="s">
        <v>76</v>
      </c>
      <c r="T478">
        <v>0</v>
      </c>
      <c r="U478">
        <v>5.8470000000000004</v>
      </c>
      <c r="V478" s="26">
        <v>336855</v>
      </c>
      <c r="W478">
        <v>80.100999999999999</v>
      </c>
      <c r="X478" t="s">
        <v>77</v>
      </c>
      <c r="Y478" t="s">
        <v>77</v>
      </c>
      <c r="Z478" t="s">
        <v>77</v>
      </c>
      <c r="AA478" t="s">
        <v>77</v>
      </c>
      <c r="AC478">
        <v>55</v>
      </c>
      <c r="AD478" t="s">
        <v>572</v>
      </c>
      <c r="AE478" s="2">
        <v>44796.587534722225</v>
      </c>
      <c r="AF478">
        <v>138</v>
      </c>
      <c r="AG478" t="s">
        <v>76</v>
      </c>
      <c r="AH478">
        <v>0</v>
      </c>
      <c r="AI478">
        <v>12.037000000000001</v>
      </c>
      <c r="AJ478" s="26">
        <v>117786</v>
      </c>
      <c r="AK478">
        <v>24.297999999999998</v>
      </c>
      <c r="AL478" t="s">
        <v>77</v>
      </c>
      <c r="AM478" t="s">
        <v>77</v>
      </c>
      <c r="AN478" t="s">
        <v>77</v>
      </c>
      <c r="AO478" t="s">
        <v>77</v>
      </c>
      <c r="AQ478">
        <v>1</v>
      </c>
      <c r="AS478">
        <v>89</v>
      </c>
      <c r="AT478" s="46">
        <f t="shared" si="68"/>
        <v>81264.596879935489</v>
      </c>
      <c r="AU478" s="47">
        <f t="shared" si="69"/>
        <v>23888.613413366078</v>
      </c>
      <c r="AW478" s="27">
        <f t="shared" si="72"/>
        <v>64901.017691017129</v>
      </c>
      <c r="AX478" s="28">
        <f t="shared" si="73"/>
        <v>21001.512181465085</v>
      </c>
      <c r="AZ478" s="33">
        <f t="shared" si="74"/>
        <v>84378.353189128262</v>
      </c>
      <c r="BA478" s="34">
        <f t="shared" si="75"/>
        <v>22291.24141039704</v>
      </c>
      <c r="BC478" s="46">
        <f t="shared" si="76"/>
        <v>81264.596879935489</v>
      </c>
      <c r="BD478" s="47">
        <f t="shared" si="77"/>
        <v>23888.613413366078</v>
      </c>
      <c r="BF478" s="48">
        <f t="shared" si="70"/>
        <v>362852.82167874998</v>
      </c>
      <c r="BG478" s="49">
        <f t="shared" si="71"/>
        <v>-11064.789221119998</v>
      </c>
      <c r="BI478">
        <v>55</v>
      </c>
      <c r="BJ478" t="s">
        <v>572</v>
      </c>
      <c r="BK478" s="2">
        <v>44796.587534722225</v>
      </c>
      <c r="BL478">
        <v>138</v>
      </c>
      <c r="BM478" t="s">
        <v>76</v>
      </c>
      <c r="BN478">
        <v>0</v>
      </c>
      <c r="BO478">
        <v>2.8239999999999998</v>
      </c>
      <c r="BP478" s="26">
        <v>1295409</v>
      </c>
      <c r="BQ478">
        <v>0</v>
      </c>
      <c r="BR478" t="s">
        <v>77</v>
      </c>
      <c r="BS478" t="s">
        <v>77</v>
      </c>
      <c r="BT478" t="s">
        <v>77</v>
      </c>
      <c r="BU478" t="s">
        <v>77</v>
      </c>
    </row>
    <row r="479" spans="1:73">
      <c r="A479">
        <v>56</v>
      </c>
      <c r="B479" t="s">
        <v>573</v>
      </c>
      <c r="C479" s="2">
        <v>44796.608761574076</v>
      </c>
      <c r="D479">
        <v>121</v>
      </c>
      <c r="E479" t="s">
        <v>76</v>
      </c>
      <c r="F479">
        <v>0</v>
      </c>
      <c r="G479">
        <v>5.8630000000000004</v>
      </c>
      <c r="H479" s="26">
        <v>44080328</v>
      </c>
      <c r="I479">
        <v>96.063000000000002</v>
      </c>
      <c r="J479" t="s">
        <v>77</v>
      </c>
      <c r="K479" t="s">
        <v>77</v>
      </c>
      <c r="L479" t="s">
        <v>77</v>
      </c>
      <c r="M479" t="s">
        <v>77</v>
      </c>
      <c r="O479">
        <v>56</v>
      </c>
      <c r="P479" t="s">
        <v>573</v>
      </c>
      <c r="Q479" s="2">
        <v>44796.608761574076</v>
      </c>
      <c r="R479">
        <v>121</v>
      </c>
      <c r="S479" t="s">
        <v>76</v>
      </c>
      <c r="T479">
        <v>0</v>
      </c>
      <c r="U479">
        <v>5.8330000000000002</v>
      </c>
      <c r="V479" s="26">
        <v>403915</v>
      </c>
      <c r="W479">
        <v>95.403000000000006</v>
      </c>
      <c r="X479" t="s">
        <v>77</v>
      </c>
      <c r="Y479" t="s">
        <v>77</v>
      </c>
      <c r="Z479" t="s">
        <v>77</v>
      </c>
      <c r="AA479" t="s">
        <v>77</v>
      </c>
      <c r="AC479">
        <v>56</v>
      </c>
      <c r="AD479" t="s">
        <v>573</v>
      </c>
      <c r="AE479" s="2">
        <v>44796.608761574076</v>
      </c>
      <c r="AF479">
        <v>121</v>
      </c>
      <c r="AG479" t="s">
        <v>76</v>
      </c>
      <c r="AH479">
        <v>0</v>
      </c>
      <c r="AI479">
        <v>12.053000000000001</v>
      </c>
      <c r="AJ479" s="26">
        <v>100507</v>
      </c>
      <c r="AK479">
        <v>20.808</v>
      </c>
      <c r="AL479" t="s">
        <v>77</v>
      </c>
      <c r="AM479" t="s">
        <v>77</v>
      </c>
      <c r="AN479" t="s">
        <v>77</v>
      </c>
      <c r="AO479" t="s">
        <v>77</v>
      </c>
      <c r="AQ479">
        <v>1</v>
      </c>
      <c r="AS479">
        <v>90</v>
      </c>
      <c r="AT479" s="46">
        <f t="shared" si="68"/>
        <v>96872.401298379496</v>
      </c>
      <c r="AU479" s="47">
        <f t="shared" si="69"/>
        <v>20413.302612109521</v>
      </c>
      <c r="AW479" s="27">
        <f t="shared" si="72"/>
        <v>77798.897469934134</v>
      </c>
      <c r="AX479" s="28">
        <f t="shared" si="73"/>
        <v>18034.746787034273</v>
      </c>
      <c r="AZ479" s="33">
        <f t="shared" si="74"/>
        <v>100575.53914259427</v>
      </c>
      <c r="BA479" s="34">
        <f t="shared" si="75"/>
        <v>19048.82745638326</v>
      </c>
      <c r="BC479" s="46">
        <f t="shared" si="76"/>
        <v>96872.401298379496</v>
      </c>
      <c r="BD479" s="47">
        <f t="shared" si="77"/>
        <v>20413.302612109521</v>
      </c>
      <c r="BF479" s="48">
        <f t="shared" si="70"/>
        <v>514967.19912875001</v>
      </c>
      <c r="BG479" s="49">
        <f t="shared" si="71"/>
        <v>-6457.7592582800016</v>
      </c>
      <c r="BI479">
        <v>56</v>
      </c>
      <c r="BJ479" t="s">
        <v>573</v>
      </c>
      <c r="BK479" s="2">
        <v>44796.608761574076</v>
      </c>
      <c r="BL479">
        <v>121</v>
      </c>
      <c r="BM479" t="s">
        <v>76</v>
      </c>
      <c r="BN479">
        <v>0</v>
      </c>
      <c r="BO479">
        <v>2.8290000000000002</v>
      </c>
      <c r="BP479" s="26">
        <v>1221014</v>
      </c>
      <c r="BQ479">
        <v>0</v>
      </c>
      <c r="BR479" t="s">
        <v>77</v>
      </c>
      <c r="BS479" t="s">
        <v>77</v>
      </c>
      <c r="BT479" t="s">
        <v>77</v>
      </c>
      <c r="BU479" t="s">
        <v>77</v>
      </c>
    </row>
    <row r="480" spans="1:73">
      <c r="A480">
        <v>57</v>
      </c>
      <c r="B480" t="s">
        <v>574</v>
      </c>
      <c r="C480" s="2">
        <v>44796.629976851851</v>
      </c>
      <c r="D480">
        <v>396</v>
      </c>
      <c r="E480" t="s">
        <v>76</v>
      </c>
      <c r="F480">
        <v>0</v>
      </c>
      <c r="G480">
        <v>5.9930000000000003</v>
      </c>
      <c r="H480" s="26">
        <v>2697417</v>
      </c>
      <c r="I480">
        <v>5.4640000000000004</v>
      </c>
      <c r="J480" t="s">
        <v>77</v>
      </c>
      <c r="K480" t="s">
        <v>77</v>
      </c>
      <c r="L480" t="s">
        <v>77</v>
      </c>
      <c r="M480" t="s">
        <v>77</v>
      </c>
      <c r="O480">
        <v>57</v>
      </c>
      <c r="P480" t="s">
        <v>574</v>
      </c>
      <c r="Q480" s="2">
        <v>44796.629976851851</v>
      </c>
      <c r="R480">
        <v>396</v>
      </c>
      <c r="S480" t="s">
        <v>76</v>
      </c>
      <c r="T480">
        <v>0</v>
      </c>
      <c r="U480">
        <v>5.9470000000000001</v>
      </c>
      <c r="V480" s="26">
        <v>22468</v>
      </c>
      <c r="W480">
        <v>5.6550000000000002</v>
      </c>
      <c r="X480" t="s">
        <v>77</v>
      </c>
      <c r="Y480" t="s">
        <v>77</v>
      </c>
      <c r="Z480" t="s">
        <v>77</v>
      </c>
      <c r="AA480" t="s">
        <v>77</v>
      </c>
      <c r="AC480">
        <v>57</v>
      </c>
      <c r="AD480" t="s">
        <v>574</v>
      </c>
      <c r="AE480" s="2">
        <v>44796.629976851851</v>
      </c>
      <c r="AF480">
        <v>396</v>
      </c>
      <c r="AG480" t="s">
        <v>76</v>
      </c>
      <c r="AH480">
        <v>0</v>
      </c>
      <c r="AI480">
        <v>11.991</v>
      </c>
      <c r="AJ480" s="26">
        <v>177048</v>
      </c>
      <c r="AK480">
        <v>36.057000000000002</v>
      </c>
      <c r="AL480" t="s">
        <v>77</v>
      </c>
      <c r="AM480" t="s">
        <v>77</v>
      </c>
      <c r="AN480" t="s">
        <v>77</v>
      </c>
      <c r="AO480" t="s">
        <v>77</v>
      </c>
      <c r="AQ480">
        <v>1</v>
      </c>
      <c r="AS480">
        <v>91</v>
      </c>
      <c r="AT480" s="46">
        <f t="shared" si="68"/>
        <v>5768.8595623548799</v>
      </c>
      <c r="AU480" s="47">
        <f t="shared" si="69"/>
        <v>35692.171825361918</v>
      </c>
      <c r="AW480" s="27">
        <f t="shared" si="72"/>
        <v>4827.8315042138402</v>
      </c>
      <c r="AX480" s="28">
        <f t="shared" si="73"/>
        <v>30891.941137537924</v>
      </c>
      <c r="AZ480" s="33">
        <f t="shared" si="74"/>
        <v>6036.7636427483212</v>
      </c>
      <c r="BA480" s="34">
        <f t="shared" si="75"/>
        <v>33338.033732616961</v>
      </c>
      <c r="BC480" s="46">
        <f t="shared" si="76"/>
        <v>5768.8595623548799</v>
      </c>
      <c r="BD480" s="47">
        <f t="shared" si="77"/>
        <v>35692.171825361918</v>
      </c>
      <c r="BF480" s="48">
        <f t="shared" si="70"/>
        <v>3488.4070688000002</v>
      </c>
      <c r="BG480" s="49">
        <f t="shared" si="71"/>
        <v>-34667.449978880002</v>
      </c>
      <c r="BI480">
        <v>57</v>
      </c>
      <c r="BJ480" t="s">
        <v>574</v>
      </c>
      <c r="BK480" s="2">
        <v>44796.629976851851</v>
      </c>
      <c r="BL480">
        <v>396</v>
      </c>
      <c r="BM480" t="s">
        <v>76</v>
      </c>
      <c r="BN480">
        <v>0</v>
      </c>
      <c r="BO480">
        <v>2.8079999999999998</v>
      </c>
      <c r="BP480" s="26">
        <v>1721147</v>
      </c>
      <c r="BQ480">
        <v>0</v>
      </c>
      <c r="BR480" t="s">
        <v>77</v>
      </c>
      <c r="BS480" t="s">
        <v>77</v>
      </c>
      <c r="BT480" t="s">
        <v>77</v>
      </c>
      <c r="BU480" t="s">
        <v>77</v>
      </c>
    </row>
    <row r="481" spans="1:73">
      <c r="A481">
        <v>58</v>
      </c>
      <c r="B481" t="s">
        <v>575</v>
      </c>
      <c r="C481" s="2">
        <v>44796.651203703703</v>
      </c>
      <c r="D481">
        <v>311</v>
      </c>
      <c r="E481" t="s">
        <v>76</v>
      </c>
      <c r="F481">
        <v>0</v>
      </c>
      <c r="G481">
        <v>6.0010000000000003</v>
      </c>
      <c r="H481" s="26">
        <v>57495</v>
      </c>
      <c r="I481">
        <v>0.111</v>
      </c>
      <c r="J481" t="s">
        <v>77</v>
      </c>
      <c r="K481" t="s">
        <v>77</v>
      </c>
      <c r="L481" t="s">
        <v>77</v>
      </c>
      <c r="M481" t="s">
        <v>77</v>
      </c>
      <c r="O481">
        <v>58</v>
      </c>
      <c r="P481" t="s">
        <v>575</v>
      </c>
      <c r="Q481" s="2">
        <v>44796.651203703703</v>
      </c>
      <c r="R481">
        <v>311</v>
      </c>
      <c r="S481" t="s">
        <v>76</v>
      </c>
      <c r="T481">
        <v>0</v>
      </c>
      <c r="U481" t="s">
        <v>77</v>
      </c>
      <c r="V481" s="26" t="s">
        <v>77</v>
      </c>
      <c r="W481" t="s">
        <v>77</v>
      </c>
      <c r="X481" t="s">
        <v>77</v>
      </c>
      <c r="Y481" t="s">
        <v>77</v>
      </c>
      <c r="Z481" t="s">
        <v>77</v>
      </c>
      <c r="AA481" t="s">
        <v>77</v>
      </c>
      <c r="AC481">
        <v>58</v>
      </c>
      <c r="AD481" t="s">
        <v>575</v>
      </c>
      <c r="AE481" s="2">
        <v>44796.651203703703</v>
      </c>
      <c r="AF481">
        <v>311</v>
      </c>
      <c r="AG481" t="s">
        <v>76</v>
      </c>
      <c r="AH481">
        <v>0</v>
      </c>
      <c r="AI481">
        <v>11.989000000000001</v>
      </c>
      <c r="AJ481" s="26">
        <v>172773</v>
      </c>
      <c r="AK481">
        <v>35.219000000000001</v>
      </c>
      <c r="AL481" t="s">
        <v>77</v>
      </c>
      <c r="AM481" t="s">
        <v>77</v>
      </c>
      <c r="AN481" t="s">
        <v>77</v>
      </c>
      <c r="AO481" t="s">
        <v>77</v>
      </c>
      <c r="AQ481">
        <v>1</v>
      </c>
      <c r="AS481">
        <v>92</v>
      </c>
      <c r="AT481" s="46">
        <f t="shared" si="68"/>
        <v>132.2620209334865</v>
      </c>
      <c r="AU481" s="47">
        <f t="shared" si="69"/>
        <v>34846.694096819927</v>
      </c>
      <c r="AW481" s="27">
        <f t="shared" si="72"/>
        <v>178.36390304459502</v>
      </c>
      <c r="AX481" s="28">
        <f t="shared" si="73"/>
        <v>30193.227716864672</v>
      </c>
      <c r="AZ481" s="33">
        <f t="shared" si="74"/>
        <v>150.68856888947749</v>
      </c>
      <c r="BA481" s="34">
        <f t="shared" si="75"/>
        <v>32544.970315058461</v>
      </c>
      <c r="BC481" s="46">
        <f t="shared" si="76"/>
        <v>132.2620209334865</v>
      </c>
      <c r="BD481" s="47">
        <f t="shared" si="77"/>
        <v>34846.694096819927</v>
      </c>
      <c r="BF481" s="48">
        <f t="shared" si="70"/>
        <v>128.65120687999999</v>
      </c>
      <c r="BG481" s="49">
        <f t="shared" si="71"/>
        <v>-32560.498615880002</v>
      </c>
      <c r="BI481">
        <v>58</v>
      </c>
      <c r="BJ481" t="s">
        <v>575</v>
      </c>
      <c r="BK481" s="2">
        <v>44796.651203703703</v>
      </c>
      <c r="BL481">
        <v>311</v>
      </c>
      <c r="BM481" t="s">
        <v>76</v>
      </c>
      <c r="BN481">
        <v>0</v>
      </c>
      <c r="BO481">
        <v>2.8119999999999998</v>
      </c>
      <c r="BP481" s="26">
        <v>1676651</v>
      </c>
      <c r="BQ481">
        <v>0</v>
      </c>
      <c r="BR481" t="s">
        <v>77</v>
      </c>
      <c r="BS481" t="s">
        <v>77</v>
      </c>
      <c r="BT481" t="s">
        <v>77</v>
      </c>
      <c r="BU481" t="s">
        <v>77</v>
      </c>
    </row>
    <row r="482" spans="1:73">
      <c r="A482">
        <v>59</v>
      </c>
      <c r="B482" t="s">
        <v>576</v>
      </c>
      <c r="C482" s="2">
        <v>44796.672430555554</v>
      </c>
      <c r="D482">
        <v>229</v>
      </c>
      <c r="E482" t="s">
        <v>76</v>
      </c>
      <c r="F482">
        <v>0</v>
      </c>
      <c r="G482">
        <v>5.8609999999999998</v>
      </c>
      <c r="H482" s="26">
        <v>45644044</v>
      </c>
      <c r="I482">
        <v>99.777000000000001</v>
      </c>
      <c r="J482" t="s">
        <v>77</v>
      </c>
      <c r="K482" t="s">
        <v>77</v>
      </c>
      <c r="L482" t="s">
        <v>77</v>
      </c>
      <c r="M482" t="s">
        <v>77</v>
      </c>
      <c r="O482">
        <v>59</v>
      </c>
      <c r="P482" t="s">
        <v>576</v>
      </c>
      <c r="Q482" s="2">
        <v>44796.672430555554</v>
      </c>
      <c r="R482">
        <v>229</v>
      </c>
      <c r="S482" t="s">
        <v>76</v>
      </c>
      <c r="T482">
        <v>0</v>
      </c>
      <c r="U482">
        <v>5.8289999999999997</v>
      </c>
      <c r="V482" s="26">
        <v>414271</v>
      </c>
      <c r="W482">
        <v>97.748999999999995</v>
      </c>
      <c r="X482" t="s">
        <v>77</v>
      </c>
      <c r="Y482" t="s">
        <v>77</v>
      </c>
      <c r="Z482" t="s">
        <v>77</v>
      </c>
      <c r="AA482" t="s">
        <v>77</v>
      </c>
      <c r="AC482">
        <v>59</v>
      </c>
      <c r="AD482" t="s">
        <v>576</v>
      </c>
      <c r="AE482" s="2">
        <v>44796.672430555554</v>
      </c>
      <c r="AF482">
        <v>229</v>
      </c>
      <c r="AG482" t="s">
        <v>76</v>
      </c>
      <c r="AH482">
        <v>0</v>
      </c>
      <c r="AI482">
        <v>12.016999999999999</v>
      </c>
      <c r="AJ482" s="26">
        <v>146477</v>
      </c>
      <c r="AK482">
        <v>30.03</v>
      </c>
      <c r="AL482" t="s">
        <v>77</v>
      </c>
      <c r="AM482" t="s">
        <v>77</v>
      </c>
      <c r="AN482" t="s">
        <v>77</v>
      </c>
      <c r="AO482" t="s">
        <v>77</v>
      </c>
      <c r="AQ482">
        <v>1</v>
      </c>
      <c r="AS482">
        <v>93</v>
      </c>
      <c r="AT482" s="46">
        <f t="shared" si="68"/>
        <v>99267.159557273408</v>
      </c>
      <c r="AU482" s="47">
        <f t="shared" si="69"/>
        <v>29625.55124577992</v>
      </c>
      <c r="AW482" s="27">
        <f t="shared" si="72"/>
        <v>79793.336115833692</v>
      </c>
      <c r="AX482" s="28">
        <f t="shared" si="73"/>
        <v>25844.903341324673</v>
      </c>
      <c r="AZ482" s="33">
        <f t="shared" si="74"/>
        <v>103060.76173887914</v>
      </c>
      <c r="BA482" s="34">
        <f t="shared" si="75"/>
        <v>27653.677782538463</v>
      </c>
      <c r="BC482" s="46">
        <f t="shared" si="76"/>
        <v>99267.159557273408</v>
      </c>
      <c r="BD482" s="47">
        <f t="shared" si="77"/>
        <v>29625.55124577992</v>
      </c>
      <c r="BF482" s="48">
        <f t="shared" si="70"/>
        <v>540823.12478195003</v>
      </c>
      <c r="BG482" s="49">
        <f t="shared" si="71"/>
        <v>-20983.10610388</v>
      </c>
      <c r="BI482">
        <v>59</v>
      </c>
      <c r="BJ482" t="s">
        <v>576</v>
      </c>
      <c r="BK482" s="2">
        <v>44796.672430555554</v>
      </c>
      <c r="BL482">
        <v>229</v>
      </c>
      <c r="BM482" t="s">
        <v>76</v>
      </c>
      <c r="BN482">
        <v>0</v>
      </c>
      <c r="BO482">
        <v>2.7970000000000002</v>
      </c>
      <c r="BP482" s="26">
        <v>1971815</v>
      </c>
      <c r="BQ482">
        <v>0</v>
      </c>
      <c r="BR482" t="s">
        <v>77</v>
      </c>
      <c r="BS482" t="s">
        <v>77</v>
      </c>
      <c r="BT482" t="s">
        <v>77</v>
      </c>
      <c r="BU482" t="s">
        <v>77</v>
      </c>
    </row>
    <row r="483" spans="1:73">
      <c r="A483">
        <v>60</v>
      </c>
      <c r="B483" t="s">
        <v>577</v>
      </c>
      <c r="C483" s="2">
        <v>44796.693645833337</v>
      </c>
      <c r="D483">
        <v>340</v>
      </c>
      <c r="E483" t="s">
        <v>76</v>
      </c>
      <c r="F483">
        <v>0</v>
      </c>
      <c r="G483">
        <v>6.01</v>
      </c>
      <c r="H483" s="26">
        <v>21830</v>
      </c>
      <c r="I483">
        <v>3.9E-2</v>
      </c>
      <c r="J483" t="s">
        <v>77</v>
      </c>
      <c r="K483" t="s">
        <v>77</v>
      </c>
      <c r="L483" t="s">
        <v>77</v>
      </c>
      <c r="M483" t="s">
        <v>77</v>
      </c>
      <c r="O483">
        <v>60</v>
      </c>
      <c r="P483" t="s">
        <v>577</v>
      </c>
      <c r="Q483" s="2">
        <v>44796.693645833337</v>
      </c>
      <c r="R483">
        <v>340</v>
      </c>
      <c r="S483" t="s">
        <v>76</v>
      </c>
      <c r="T483">
        <v>0</v>
      </c>
      <c r="U483" t="s">
        <v>77</v>
      </c>
      <c r="V483" s="26" t="s">
        <v>77</v>
      </c>
      <c r="W483" t="s">
        <v>77</v>
      </c>
      <c r="X483" t="s">
        <v>77</v>
      </c>
      <c r="Y483" t="s">
        <v>77</v>
      </c>
      <c r="Z483" t="s">
        <v>77</v>
      </c>
      <c r="AA483" t="s">
        <v>77</v>
      </c>
      <c r="AC483">
        <v>60</v>
      </c>
      <c r="AD483" t="s">
        <v>577</v>
      </c>
      <c r="AE483" s="2">
        <v>44796.693645833337</v>
      </c>
      <c r="AF483">
        <v>340</v>
      </c>
      <c r="AG483" t="s">
        <v>76</v>
      </c>
      <c r="AH483">
        <v>0</v>
      </c>
      <c r="AI483">
        <v>12.01</v>
      </c>
      <c r="AJ483" s="26">
        <v>168015</v>
      </c>
      <c r="AK483">
        <v>34.283999999999999</v>
      </c>
      <c r="AL483" t="s">
        <v>77</v>
      </c>
      <c r="AM483" t="s">
        <v>77</v>
      </c>
      <c r="AN483" t="s">
        <v>77</v>
      </c>
      <c r="AO483" t="s">
        <v>77</v>
      </c>
      <c r="AQ483">
        <v>1</v>
      </c>
      <c r="AS483">
        <v>94</v>
      </c>
      <c r="AT483" s="46">
        <f t="shared" si="68"/>
        <v>48.748458751594001</v>
      </c>
      <c r="AU483" s="47">
        <f t="shared" si="69"/>
        <v>33904.595393458003</v>
      </c>
      <c r="AW483" s="27">
        <f t="shared" si="72"/>
        <v>68.649270787820015</v>
      </c>
      <c r="AX483" s="28">
        <f t="shared" si="73"/>
        <v>29412.874145076752</v>
      </c>
      <c r="AZ483" s="33">
        <f t="shared" si="74"/>
        <v>57.053335237990012</v>
      </c>
      <c r="BA483" s="34">
        <f t="shared" si="75"/>
        <v>31661.605805941501</v>
      </c>
      <c r="BC483" s="46">
        <f t="shared" si="76"/>
        <v>48.748458751594001</v>
      </c>
      <c r="BD483" s="47">
        <f t="shared" si="77"/>
        <v>33904.595393458003</v>
      </c>
      <c r="BF483" s="48">
        <f t="shared" si="70"/>
        <v>34.479914280000003</v>
      </c>
      <c r="BG483" s="49">
        <f t="shared" si="71"/>
        <v>-30289.422616999997</v>
      </c>
      <c r="BI483">
        <v>60</v>
      </c>
      <c r="BJ483" t="s">
        <v>577</v>
      </c>
      <c r="BK483" s="2">
        <v>44796.693645833337</v>
      </c>
      <c r="BL483">
        <v>340</v>
      </c>
      <c r="BM483" t="s">
        <v>76</v>
      </c>
      <c r="BN483">
        <v>0</v>
      </c>
      <c r="BO483">
        <v>2.82</v>
      </c>
      <c r="BP483" s="26">
        <v>1617629</v>
      </c>
      <c r="BQ483">
        <v>0</v>
      </c>
      <c r="BR483" t="s">
        <v>77</v>
      </c>
      <c r="BS483" t="s">
        <v>77</v>
      </c>
      <c r="BT483" t="s">
        <v>77</v>
      </c>
      <c r="BU483" t="s">
        <v>77</v>
      </c>
    </row>
    <row r="484" spans="1:73">
      <c r="A484">
        <v>61</v>
      </c>
      <c r="B484" t="s">
        <v>578</v>
      </c>
      <c r="C484" s="2">
        <v>44796.714884259258</v>
      </c>
      <c r="D484">
        <v>270</v>
      </c>
      <c r="E484" t="s">
        <v>76</v>
      </c>
      <c r="F484">
        <v>0</v>
      </c>
      <c r="G484">
        <v>5.8639999999999999</v>
      </c>
      <c r="H484" s="26">
        <v>43957771</v>
      </c>
      <c r="I484">
        <v>95.772999999999996</v>
      </c>
      <c r="J484" t="s">
        <v>77</v>
      </c>
      <c r="K484" t="s">
        <v>77</v>
      </c>
      <c r="L484" t="s">
        <v>77</v>
      </c>
      <c r="M484" t="s">
        <v>77</v>
      </c>
      <c r="O484">
        <v>61</v>
      </c>
      <c r="P484" t="s">
        <v>578</v>
      </c>
      <c r="Q484" s="2">
        <v>44796.714884259258</v>
      </c>
      <c r="R484">
        <v>270</v>
      </c>
      <c r="S484" t="s">
        <v>76</v>
      </c>
      <c r="T484">
        <v>0</v>
      </c>
      <c r="U484">
        <v>5.8319999999999999</v>
      </c>
      <c r="V484" s="26">
        <v>396307</v>
      </c>
      <c r="W484">
        <v>93.676000000000002</v>
      </c>
      <c r="X484" t="s">
        <v>77</v>
      </c>
      <c r="Y484" t="s">
        <v>77</v>
      </c>
      <c r="Z484" t="s">
        <v>77</v>
      </c>
      <c r="AA484" t="s">
        <v>77</v>
      </c>
      <c r="AC484">
        <v>61</v>
      </c>
      <c r="AD484" t="s">
        <v>578</v>
      </c>
      <c r="AE484" s="2">
        <v>44796.714884259258</v>
      </c>
      <c r="AF484">
        <v>270</v>
      </c>
      <c r="AG484" t="s">
        <v>76</v>
      </c>
      <c r="AH484">
        <v>0</v>
      </c>
      <c r="AI484">
        <v>12.035</v>
      </c>
      <c r="AJ484" s="26">
        <v>120375</v>
      </c>
      <c r="AK484">
        <v>24.818000000000001</v>
      </c>
      <c r="AL484" t="s">
        <v>77</v>
      </c>
      <c r="AM484" t="s">
        <v>77</v>
      </c>
      <c r="AN484" t="s">
        <v>77</v>
      </c>
      <c r="AO484" t="s">
        <v>77</v>
      </c>
      <c r="AQ484">
        <v>1</v>
      </c>
      <c r="AS484">
        <v>95</v>
      </c>
      <c r="AT484" s="46">
        <f t="shared" si="68"/>
        <v>95110.451662734369</v>
      </c>
      <c r="AU484" s="47">
        <f t="shared" si="69"/>
        <v>24408.024111250001</v>
      </c>
      <c r="AW484" s="27">
        <f t="shared" si="72"/>
        <v>76334.138897647979</v>
      </c>
      <c r="AX484" s="28">
        <f t="shared" si="73"/>
        <v>21442.808872968752</v>
      </c>
      <c r="AZ484" s="33">
        <f t="shared" si="74"/>
        <v>98747.03588834258</v>
      </c>
      <c r="BA484" s="34">
        <f t="shared" si="75"/>
        <v>22776.2323134375</v>
      </c>
      <c r="BC484" s="46">
        <f t="shared" si="76"/>
        <v>95110.451662734369</v>
      </c>
      <c r="BD484" s="47">
        <f t="shared" si="77"/>
        <v>24408.024111250001</v>
      </c>
      <c r="BF484" s="48">
        <f t="shared" si="70"/>
        <v>496375.40856155002</v>
      </c>
      <c r="BG484" s="49">
        <f t="shared" si="71"/>
        <v>-11843.557624999998</v>
      </c>
      <c r="BI484">
        <v>61</v>
      </c>
      <c r="BJ484" t="s">
        <v>578</v>
      </c>
      <c r="BK484" s="2">
        <v>44796.714884259258</v>
      </c>
      <c r="BL484">
        <v>270</v>
      </c>
      <c r="BM484" t="s">
        <v>76</v>
      </c>
      <c r="BN484">
        <v>0</v>
      </c>
      <c r="BO484">
        <v>2.8239999999999998</v>
      </c>
      <c r="BP484" s="26">
        <v>1325490</v>
      </c>
      <c r="BQ484">
        <v>0</v>
      </c>
      <c r="BR484" t="s">
        <v>77</v>
      </c>
      <c r="BS484" t="s">
        <v>77</v>
      </c>
      <c r="BT484" t="s">
        <v>77</v>
      </c>
      <c r="BU484" t="s">
        <v>77</v>
      </c>
    </row>
    <row r="485" spans="1:73">
      <c r="A485">
        <v>62</v>
      </c>
      <c r="B485" t="s">
        <v>579</v>
      </c>
      <c r="C485" s="2">
        <v>44796.73609953704</v>
      </c>
      <c r="D485">
        <v>266</v>
      </c>
      <c r="E485" t="s">
        <v>76</v>
      </c>
      <c r="F485">
        <v>0</v>
      </c>
      <c r="G485">
        <v>6.0119999999999996</v>
      </c>
      <c r="H485" s="26">
        <v>6871</v>
      </c>
      <c r="I485">
        <v>8.9999999999999993E-3</v>
      </c>
      <c r="J485" t="s">
        <v>77</v>
      </c>
      <c r="K485" t="s">
        <v>77</v>
      </c>
      <c r="L485" t="s">
        <v>77</v>
      </c>
      <c r="M485" t="s">
        <v>77</v>
      </c>
      <c r="O485">
        <v>62</v>
      </c>
      <c r="P485" t="s">
        <v>579</v>
      </c>
      <c r="Q485" s="2">
        <v>44796.73609953704</v>
      </c>
      <c r="R485">
        <v>266</v>
      </c>
      <c r="S485" t="s">
        <v>76</v>
      </c>
      <c r="T485">
        <v>0</v>
      </c>
      <c r="U485" t="s">
        <v>77</v>
      </c>
      <c r="V485" s="26" t="s">
        <v>77</v>
      </c>
      <c r="W485" t="s">
        <v>77</v>
      </c>
      <c r="X485" t="s">
        <v>77</v>
      </c>
      <c r="Y485" t="s">
        <v>77</v>
      </c>
      <c r="Z485" t="s">
        <v>77</v>
      </c>
      <c r="AA485" t="s">
        <v>77</v>
      </c>
      <c r="AC485">
        <v>62</v>
      </c>
      <c r="AD485" t="s">
        <v>579</v>
      </c>
      <c r="AE485" s="2">
        <v>44796.73609953704</v>
      </c>
      <c r="AF485">
        <v>266</v>
      </c>
      <c r="AG485" t="s">
        <v>76</v>
      </c>
      <c r="AH485">
        <v>0</v>
      </c>
      <c r="AI485">
        <v>12.134</v>
      </c>
      <c r="AJ485" s="26">
        <v>29739</v>
      </c>
      <c r="AK485">
        <v>6.2110000000000003</v>
      </c>
      <c r="AL485" t="s">
        <v>77</v>
      </c>
      <c r="AM485" t="s">
        <v>77</v>
      </c>
      <c r="AN485" t="s">
        <v>77</v>
      </c>
      <c r="AO485" t="s">
        <v>77</v>
      </c>
      <c r="AQ485">
        <v>1</v>
      </c>
      <c r="AS485">
        <v>96</v>
      </c>
      <c r="AT485" s="46">
        <f t="shared" si="68"/>
        <v>10.791304037300002</v>
      </c>
      <c r="AU485" s="47">
        <f t="shared" si="69"/>
        <v>6020.7812047520802</v>
      </c>
      <c r="AW485" s="27">
        <f t="shared" si="72"/>
        <v>15.218281121249996</v>
      </c>
      <c r="AX485" s="28">
        <f t="shared" si="73"/>
        <v>5492.9263022448295</v>
      </c>
      <c r="AZ485" s="33">
        <f t="shared" si="74"/>
        <v>16.816976354049999</v>
      </c>
      <c r="BA485" s="34">
        <f t="shared" si="75"/>
        <v>5667.8583239525396</v>
      </c>
      <c r="BC485" s="46">
        <f t="shared" si="76"/>
        <v>10.791304037300002</v>
      </c>
      <c r="BD485" s="47">
        <f t="shared" si="77"/>
        <v>6020.7812047520802</v>
      </c>
      <c r="BF485" s="48">
        <f t="shared" si="70"/>
        <v>6.4922954431999989</v>
      </c>
      <c r="BG485" s="49">
        <f t="shared" si="71"/>
        <v>1693.6613138800001</v>
      </c>
      <c r="BI485">
        <v>62</v>
      </c>
      <c r="BJ485" t="s">
        <v>579</v>
      </c>
      <c r="BK485" s="2">
        <v>44796.73609953704</v>
      </c>
      <c r="BL485">
        <v>266</v>
      </c>
      <c r="BM485" t="s">
        <v>76</v>
      </c>
      <c r="BN485">
        <v>0</v>
      </c>
      <c r="BO485">
        <v>2.81</v>
      </c>
      <c r="BP485" s="26">
        <v>1758999</v>
      </c>
      <c r="BQ485">
        <v>0</v>
      </c>
      <c r="BR485" t="s">
        <v>77</v>
      </c>
      <c r="BS485" t="s">
        <v>77</v>
      </c>
      <c r="BT485" t="s">
        <v>77</v>
      </c>
      <c r="BU485" t="s">
        <v>77</v>
      </c>
    </row>
    <row r="486" spans="1:73">
      <c r="A486">
        <v>63</v>
      </c>
      <c r="B486" t="s">
        <v>580</v>
      </c>
      <c r="C486" s="2">
        <v>44796.757349537038</v>
      </c>
      <c r="D486">
        <v>341</v>
      </c>
      <c r="E486" t="s">
        <v>76</v>
      </c>
      <c r="F486">
        <v>0</v>
      </c>
      <c r="G486">
        <v>6.0030000000000001</v>
      </c>
      <c r="H486" s="26">
        <v>44847</v>
      </c>
      <c r="I486">
        <v>8.5999999999999993E-2</v>
      </c>
      <c r="J486" t="s">
        <v>77</v>
      </c>
      <c r="K486" t="s">
        <v>77</v>
      </c>
      <c r="L486" t="s">
        <v>77</v>
      </c>
      <c r="M486" t="s">
        <v>77</v>
      </c>
      <c r="O486">
        <v>63</v>
      </c>
      <c r="P486" t="s">
        <v>580</v>
      </c>
      <c r="Q486" s="2">
        <v>44796.757349537038</v>
      </c>
      <c r="R486">
        <v>341</v>
      </c>
      <c r="S486" t="s">
        <v>76</v>
      </c>
      <c r="T486">
        <v>0</v>
      </c>
      <c r="U486" t="s">
        <v>77</v>
      </c>
      <c r="V486" s="26" t="s">
        <v>77</v>
      </c>
      <c r="W486" t="s">
        <v>77</v>
      </c>
      <c r="X486" t="s">
        <v>77</v>
      </c>
      <c r="Y486" t="s">
        <v>77</v>
      </c>
      <c r="Z486" t="s">
        <v>77</v>
      </c>
      <c r="AA486" t="s">
        <v>77</v>
      </c>
      <c r="AC486">
        <v>63</v>
      </c>
      <c r="AD486" t="s">
        <v>580</v>
      </c>
      <c r="AE486" s="2">
        <v>44796.757349537038</v>
      </c>
      <c r="AF486">
        <v>341</v>
      </c>
      <c r="AG486" t="s">
        <v>76</v>
      </c>
      <c r="AH486">
        <v>0</v>
      </c>
      <c r="AI486">
        <v>11.987</v>
      </c>
      <c r="AJ486" s="26">
        <v>184031</v>
      </c>
      <c r="AK486">
        <v>37.421999999999997</v>
      </c>
      <c r="AL486" t="s">
        <v>77</v>
      </c>
      <c r="AM486" t="s">
        <v>77</v>
      </c>
      <c r="AN486" t="s">
        <v>77</v>
      </c>
      <c r="AO486" t="s">
        <v>77</v>
      </c>
      <c r="AQ486">
        <v>1</v>
      </c>
      <c r="AS486">
        <v>97</v>
      </c>
      <c r="AT486" s="46">
        <f t="shared" si="68"/>
        <v>102.66876965043913</v>
      </c>
      <c r="AU486" s="47">
        <f t="shared" si="69"/>
        <v>37071.211423315282</v>
      </c>
      <c r="AW486" s="27">
        <f t="shared" si="72"/>
        <v>139.6930419675742</v>
      </c>
      <c r="AX486" s="28">
        <f t="shared" si="73"/>
        <v>32028.320139518029</v>
      </c>
      <c r="AZ486" s="33">
        <f t="shared" si="74"/>
        <v>117.5175844628519</v>
      </c>
      <c r="BA486" s="34">
        <f t="shared" si="75"/>
        <v>34632.185130294143</v>
      </c>
      <c r="BC486" s="46">
        <f t="shared" si="76"/>
        <v>102.66876965043913</v>
      </c>
      <c r="BD486" s="47">
        <f t="shared" si="77"/>
        <v>37071.211423315282</v>
      </c>
      <c r="BF486" s="48">
        <f t="shared" si="70"/>
        <v>90.829912716799996</v>
      </c>
      <c r="BG486" s="49">
        <f t="shared" si="71"/>
        <v>-38244.267434919995</v>
      </c>
      <c r="BI486">
        <v>63</v>
      </c>
      <c r="BJ486" t="s">
        <v>580</v>
      </c>
      <c r="BK486" s="2">
        <v>44796.757349537038</v>
      </c>
      <c r="BL486">
        <v>341</v>
      </c>
      <c r="BM486" t="s">
        <v>76</v>
      </c>
      <c r="BN486">
        <v>0</v>
      </c>
      <c r="BO486">
        <v>2.8079999999999998</v>
      </c>
      <c r="BP486" s="26">
        <v>1750529</v>
      </c>
      <c r="BQ486">
        <v>0</v>
      </c>
      <c r="BR486" t="s">
        <v>77</v>
      </c>
      <c r="BS486" t="s">
        <v>77</v>
      </c>
      <c r="BT486" t="s">
        <v>77</v>
      </c>
      <c r="BU486" t="s">
        <v>77</v>
      </c>
    </row>
    <row r="487" spans="1:73">
      <c r="A487">
        <v>64</v>
      </c>
      <c r="B487" t="s">
        <v>581</v>
      </c>
      <c r="C487" s="2">
        <v>44796.778564814813</v>
      </c>
      <c r="D487">
        <v>280</v>
      </c>
      <c r="E487" t="s">
        <v>76</v>
      </c>
      <c r="F487">
        <v>0</v>
      </c>
      <c r="G487">
        <v>6.0049999999999999</v>
      </c>
      <c r="H487" s="26">
        <v>24006</v>
      </c>
      <c r="I487">
        <v>4.3999999999999997E-2</v>
      </c>
      <c r="J487" t="s">
        <v>77</v>
      </c>
      <c r="K487" t="s">
        <v>77</v>
      </c>
      <c r="L487" t="s">
        <v>77</v>
      </c>
      <c r="M487" t="s">
        <v>77</v>
      </c>
      <c r="O487">
        <v>64</v>
      </c>
      <c r="P487" t="s">
        <v>581</v>
      </c>
      <c r="Q487" s="2">
        <v>44796.778564814813</v>
      </c>
      <c r="R487">
        <v>280</v>
      </c>
      <c r="S487" t="s">
        <v>76</v>
      </c>
      <c r="T487">
        <v>0</v>
      </c>
      <c r="U487" t="s">
        <v>77</v>
      </c>
      <c r="V487" s="26" t="s">
        <v>77</v>
      </c>
      <c r="W487" t="s">
        <v>77</v>
      </c>
      <c r="X487" t="s">
        <v>77</v>
      </c>
      <c r="Y487" t="s">
        <v>77</v>
      </c>
      <c r="Z487" t="s">
        <v>77</v>
      </c>
      <c r="AA487" t="s">
        <v>77</v>
      </c>
      <c r="AC487">
        <v>64</v>
      </c>
      <c r="AD487" t="s">
        <v>581</v>
      </c>
      <c r="AE487" s="2">
        <v>44796.778564814813</v>
      </c>
      <c r="AF487">
        <v>280</v>
      </c>
      <c r="AG487" t="s">
        <v>76</v>
      </c>
      <c r="AH487">
        <v>0</v>
      </c>
      <c r="AI487">
        <v>12.18</v>
      </c>
      <c r="AJ487" s="26">
        <v>3724</v>
      </c>
      <c r="AK487">
        <v>0.71399999999999997</v>
      </c>
      <c r="AL487" t="s">
        <v>77</v>
      </c>
      <c r="AM487" t="s">
        <v>77</v>
      </c>
      <c r="AN487" t="s">
        <v>77</v>
      </c>
      <c r="AO487" t="s">
        <v>77</v>
      </c>
      <c r="AQ487">
        <v>1</v>
      </c>
      <c r="AS487">
        <v>98</v>
      </c>
      <c r="AT487" s="46">
        <f t="shared" si="68"/>
        <v>53.849673761580561</v>
      </c>
      <c r="AU487" s="47">
        <f t="shared" si="69"/>
        <v>665.69688414847997</v>
      </c>
      <c r="AW487" s="27">
        <f t="shared" si="72"/>
        <v>75.402679705016808</v>
      </c>
      <c r="AX487" s="28">
        <f t="shared" si="73"/>
        <v>724.38909459248009</v>
      </c>
      <c r="AZ487" s="33">
        <f t="shared" si="74"/>
        <v>62.775036776447607</v>
      </c>
      <c r="BA487" s="34">
        <f t="shared" si="75"/>
        <v>707.94530345824012</v>
      </c>
      <c r="BC487" s="46">
        <f t="shared" si="76"/>
        <v>53.849673761580561</v>
      </c>
      <c r="BD487" s="47">
        <f t="shared" si="77"/>
        <v>665.69688414847997</v>
      </c>
      <c r="BF487" s="48">
        <f t="shared" si="70"/>
        <v>39.117856347200004</v>
      </c>
      <c r="BG487" s="49">
        <f t="shared" si="71"/>
        <v>359.56944928000007</v>
      </c>
      <c r="BI487">
        <v>64</v>
      </c>
      <c r="BJ487" t="s">
        <v>581</v>
      </c>
      <c r="BK487" s="2">
        <v>44796.778564814813</v>
      </c>
      <c r="BL487">
        <v>280</v>
      </c>
      <c r="BM487" t="s">
        <v>76</v>
      </c>
      <c r="BN487">
        <v>0</v>
      </c>
      <c r="BO487">
        <v>2.8069999999999999</v>
      </c>
      <c r="BP487" s="26">
        <v>1855942</v>
      </c>
      <c r="BQ487">
        <v>0</v>
      </c>
      <c r="BR487" t="s">
        <v>77</v>
      </c>
      <c r="BS487" t="s">
        <v>77</v>
      </c>
      <c r="BT487" t="s">
        <v>77</v>
      </c>
      <c r="BU487" t="s">
        <v>77</v>
      </c>
    </row>
    <row r="488" spans="1:73">
      <c r="A488">
        <v>65</v>
      </c>
      <c r="B488" t="s">
        <v>582</v>
      </c>
      <c r="C488" s="2">
        <v>44796.799814814818</v>
      </c>
      <c r="D488">
        <v>288</v>
      </c>
      <c r="E488" t="s">
        <v>76</v>
      </c>
      <c r="F488">
        <v>0</v>
      </c>
      <c r="G488">
        <v>6.0049999999999999</v>
      </c>
      <c r="H488" s="26">
        <v>56370</v>
      </c>
      <c r="I488">
        <v>0.109</v>
      </c>
      <c r="J488" t="s">
        <v>77</v>
      </c>
      <c r="K488" t="s">
        <v>77</v>
      </c>
      <c r="L488" t="s">
        <v>77</v>
      </c>
      <c r="M488" t="s">
        <v>77</v>
      </c>
      <c r="O488">
        <v>65</v>
      </c>
      <c r="P488" t="s">
        <v>582</v>
      </c>
      <c r="Q488" s="2">
        <v>44796.799814814818</v>
      </c>
      <c r="R488">
        <v>288</v>
      </c>
      <c r="S488" t="s">
        <v>76</v>
      </c>
      <c r="T488">
        <v>0</v>
      </c>
      <c r="U488" t="s">
        <v>77</v>
      </c>
      <c r="V488" s="26" t="s">
        <v>77</v>
      </c>
      <c r="W488" t="s">
        <v>77</v>
      </c>
      <c r="X488" t="s">
        <v>77</v>
      </c>
      <c r="Y488" t="s">
        <v>77</v>
      </c>
      <c r="Z488" t="s">
        <v>77</v>
      </c>
      <c r="AA488" t="s">
        <v>77</v>
      </c>
      <c r="AC488">
        <v>65</v>
      </c>
      <c r="AD488" t="s">
        <v>582</v>
      </c>
      <c r="AE488" s="2">
        <v>44796.799814814818</v>
      </c>
      <c r="AF488">
        <v>288</v>
      </c>
      <c r="AG488" t="s">
        <v>76</v>
      </c>
      <c r="AH488">
        <v>0</v>
      </c>
      <c r="AI488">
        <v>12.159000000000001</v>
      </c>
      <c r="AJ488" s="26">
        <v>3812</v>
      </c>
      <c r="AK488">
        <v>0.73299999999999998</v>
      </c>
      <c r="AL488" t="s">
        <v>77</v>
      </c>
      <c r="AM488" t="s">
        <v>77</v>
      </c>
      <c r="AN488" t="s">
        <v>77</v>
      </c>
      <c r="AO488" t="s">
        <v>77</v>
      </c>
      <c r="AQ488">
        <v>1</v>
      </c>
      <c r="AS488">
        <v>99</v>
      </c>
      <c r="AT488" s="46">
        <f t="shared" si="68"/>
        <v>129.63083795647398</v>
      </c>
      <c r="AU488" s="47">
        <f t="shared" si="69"/>
        <v>683.86956010111987</v>
      </c>
      <c r="AW488" s="27">
        <f t="shared" si="72"/>
        <v>174.93483173422001</v>
      </c>
      <c r="AX488" s="28">
        <f t="shared" si="73"/>
        <v>740.66266753712011</v>
      </c>
      <c r="AZ488" s="33">
        <f t="shared" si="74"/>
        <v>147.73968095279</v>
      </c>
      <c r="BA488" s="34">
        <f t="shared" si="75"/>
        <v>724.76012034656014</v>
      </c>
      <c r="BC488" s="46">
        <f t="shared" si="76"/>
        <v>129.63083795647398</v>
      </c>
      <c r="BD488" s="47">
        <f t="shared" si="77"/>
        <v>683.86956010111987</v>
      </c>
      <c r="BF488" s="48">
        <f t="shared" si="70"/>
        <v>125.09007788000001</v>
      </c>
      <c r="BG488" s="49">
        <f t="shared" si="71"/>
        <v>368.00654432000005</v>
      </c>
      <c r="BI488">
        <v>65</v>
      </c>
      <c r="BJ488" t="s">
        <v>582</v>
      </c>
      <c r="BK488" s="2">
        <v>44796.799814814818</v>
      </c>
      <c r="BL488">
        <v>288</v>
      </c>
      <c r="BM488" t="s">
        <v>76</v>
      </c>
      <c r="BN488">
        <v>0</v>
      </c>
      <c r="BO488">
        <v>2.82</v>
      </c>
      <c r="BP488" s="26">
        <v>1572260</v>
      </c>
      <c r="BQ488">
        <v>0</v>
      </c>
      <c r="BR488" t="s">
        <v>77</v>
      </c>
      <c r="BS488" t="s">
        <v>77</v>
      </c>
      <c r="BT488" t="s">
        <v>77</v>
      </c>
      <c r="BU488" t="s">
        <v>77</v>
      </c>
    </row>
    <row r="489" spans="1:73">
      <c r="A489">
        <v>66</v>
      </c>
      <c r="B489" t="s">
        <v>583</v>
      </c>
      <c r="C489" s="2">
        <v>44796.821076388886</v>
      </c>
      <c r="D489">
        <v>411</v>
      </c>
      <c r="E489" t="s">
        <v>76</v>
      </c>
      <c r="F489">
        <v>0</v>
      </c>
      <c r="G489">
        <v>5.9980000000000002</v>
      </c>
      <c r="H489" s="26">
        <v>1406824</v>
      </c>
      <c r="I489">
        <v>2.8420000000000001</v>
      </c>
      <c r="J489" t="s">
        <v>77</v>
      </c>
      <c r="K489" t="s">
        <v>77</v>
      </c>
      <c r="L489" t="s">
        <v>77</v>
      </c>
      <c r="M489" t="s">
        <v>77</v>
      </c>
      <c r="O489">
        <v>66</v>
      </c>
      <c r="P489" t="s">
        <v>583</v>
      </c>
      <c r="Q489" s="2">
        <v>44796.821076388886</v>
      </c>
      <c r="R489">
        <v>411</v>
      </c>
      <c r="S489" t="s">
        <v>76</v>
      </c>
      <c r="T489">
        <v>0</v>
      </c>
      <c r="U489">
        <v>5.952</v>
      </c>
      <c r="V489" s="26">
        <v>11450</v>
      </c>
      <c r="W489">
        <v>2.9590000000000001</v>
      </c>
      <c r="X489" t="s">
        <v>77</v>
      </c>
      <c r="Y489" t="s">
        <v>77</v>
      </c>
      <c r="Z489" t="s">
        <v>77</v>
      </c>
      <c r="AA489" t="s">
        <v>77</v>
      </c>
      <c r="AC489">
        <v>66</v>
      </c>
      <c r="AD489" t="s">
        <v>583</v>
      </c>
      <c r="AE489" s="2">
        <v>44796.821076388886</v>
      </c>
      <c r="AF489">
        <v>411</v>
      </c>
      <c r="AG489" t="s">
        <v>76</v>
      </c>
      <c r="AH489">
        <v>0</v>
      </c>
      <c r="AI489">
        <v>12.105</v>
      </c>
      <c r="AJ489" s="26">
        <v>66023</v>
      </c>
      <c r="AK489">
        <v>13.759</v>
      </c>
      <c r="AL489" t="s">
        <v>77</v>
      </c>
      <c r="AM489" t="s">
        <v>77</v>
      </c>
      <c r="AN489" t="s">
        <v>77</v>
      </c>
      <c r="AO489" t="s">
        <v>77</v>
      </c>
      <c r="AQ489">
        <v>1</v>
      </c>
      <c r="AS489">
        <v>100</v>
      </c>
      <c r="AT489" s="46">
        <f t="shared" si="68"/>
        <v>3053.5542335499999</v>
      </c>
      <c r="AU489" s="47">
        <f t="shared" si="69"/>
        <v>13432.011487779919</v>
      </c>
      <c r="AW489" s="27">
        <f t="shared" si="72"/>
        <v>2734.2856717125001</v>
      </c>
      <c r="AX489" s="28">
        <f t="shared" si="73"/>
        <v>12001.877477074671</v>
      </c>
      <c r="AZ489" s="33">
        <f t="shared" si="74"/>
        <v>3219.2487728250003</v>
      </c>
      <c r="BA489" s="34">
        <f t="shared" si="75"/>
        <v>12548.861666038461</v>
      </c>
      <c r="BC489" s="46">
        <f t="shared" si="76"/>
        <v>3053.5542335499999</v>
      </c>
      <c r="BD489" s="47">
        <f t="shared" si="77"/>
        <v>13432.011487779919</v>
      </c>
      <c r="BF489" s="48">
        <f t="shared" si="70"/>
        <v>1470.800825</v>
      </c>
      <c r="BG489" s="49">
        <f t="shared" si="71"/>
        <v>-333.62155587999916</v>
      </c>
      <c r="BI489">
        <v>66</v>
      </c>
      <c r="BJ489" t="s">
        <v>583</v>
      </c>
      <c r="BK489" s="2">
        <v>44796.821076388886</v>
      </c>
      <c r="BL489">
        <v>411</v>
      </c>
      <c r="BM489" t="s">
        <v>76</v>
      </c>
      <c r="BN489">
        <v>0</v>
      </c>
      <c r="BO489">
        <v>2.8140000000000001</v>
      </c>
      <c r="BP489" s="26">
        <v>1663027</v>
      </c>
      <c r="BQ489">
        <v>0</v>
      </c>
      <c r="BR489" t="s">
        <v>77</v>
      </c>
      <c r="BS489" t="s">
        <v>77</v>
      </c>
      <c r="BT489" t="s">
        <v>77</v>
      </c>
      <c r="BU489" t="s">
        <v>77</v>
      </c>
    </row>
    <row r="490" spans="1:73">
      <c r="A490">
        <v>67</v>
      </c>
      <c r="B490" t="s">
        <v>584</v>
      </c>
      <c r="C490" s="2">
        <v>44796.842291666668</v>
      </c>
      <c r="D490">
        <v>303</v>
      </c>
      <c r="E490" t="s">
        <v>76</v>
      </c>
      <c r="F490">
        <v>0</v>
      </c>
      <c r="G490">
        <v>6.0060000000000002</v>
      </c>
      <c r="H490" s="26">
        <v>1036405</v>
      </c>
      <c r="I490">
        <v>2.0910000000000002</v>
      </c>
      <c r="J490" t="s">
        <v>77</v>
      </c>
      <c r="K490" t="s">
        <v>77</v>
      </c>
      <c r="L490" t="s">
        <v>77</v>
      </c>
      <c r="M490" t="s">
        <v>77</v>
      </c>
      <c r="O490">
        <v>67</v>
      </c>
      <c r="P490" t="s">
        <v>584</v>
      </c>
      <c r="Q490" s="2">
        <v>44796.842291666668</v>
      </c>
      <c r="R490">
        <v>303</v>
      </c>
      <c r="S490" t="s">
        <v>76</v>
      </c>
      <c r="T490">
        <v>0</v>
      </c>
      <c r="U490">
        <v>5.9619999999999997</v>
      </c>
      <c r="V490" s="26">
        <v>9240</v>
      </c>
      <c r="W490">
        <v>2.4169999999999998</v>
      </c>
      <c r="X490" t="s">
        <v>77</v>
      </c>
      <c r="Y490" t="s">
        <v>77</v>
      </c>
      <c r="Z490" t="s">
        <v>77</v>
      </c>
      <c r="AA490" t="s">
        <v>77</v>
      </c>
      <c r="AC490">
        <v>67</v>
      </c>
      <c r="AD490" t="s">
        <v>584</v>
      </c>
      <c r="AE490" s="2">
        <v>44796.842291666668</v>
      </c>
      <c r="AF490">
        <v>303</v>
      </c>
      <c r="AG490" t="s">
        <v>76</v>
      </c>
      <c r="AH490">
        <v>0</v>
      </c>
      <c r="AI490">
        <v>12.116</v>
      </c>
      <c r="AJ490" s="26">
        <v>52943</v>
      </c>
      <c r="AK490">
        <v>11.054</v>
      </c>
      <c r="AL490" t="s">
        <v>77</v>
      </c>
      <c r="AM490" t="s">
        <v>77</v>
      </c>
      <c r="AN490" t="s">
        <v>77</v>
      </c>
      <c r="AO490" t="s">
        <v>77</v>
      </c>
      <c r="AQ490">
        <v>1</v>
      </c>
      <c r="AS490">
        <v>101</v>
      </c>
      <c r="AT490" s="46">
        <f t="shared" ref="AT490:AT543" si="78">IF(H490&lt;10000,((0.0000001453*H490^2)+(0.0008349*H490)+(-1.805)),(IF(H490&lt;700000,((-0.00000000008054*H490^2)+(0.002348*H490)+(-2.47)), ((-0.00000001938*V490^2)+(0.2471*V490)+(226.8)))))</f>
        <v>2508.3493821120001</v>
      </c>
      <c r="AU490" s="47">
        <f t="shared" ref="AU490:AU543" si="79">(-0.00000002552*AJ490^2)+(0.2067*AJ490)+(-103.7)</f>
        <v>10768.08652892552</v>
      </c>
      <c r="AW490" s="27">
        <f t="shared" si="72"/>
        <v>2314.4564654160004</v>
      </c>
      <c r="AX490" s="28">
        <f t="shared" si="73"/>
        <v>9674.5203224002707</v>
      </c>
      <c r="AZ490" s="33">
        <f t="shared" si="74"/>
        <v>2653.5224715679997</v>
      </c>
      <c r="BA490" s="34">
        <f t="shared" si="75"/>
        <v>10073.26745009126</v>
      </c>
      <c r="BC490" s="46">
        <f t="shared" si="76"/>
        <v>2508.3493821120001</v>
      </c>
      <c r="BD490" s="47">
        <f t="shared" si="77"/>
        <v>10768.08652892552</v>
      </c>
      <c r="BF490" s="48">
        <f t="shared" si="70"/>
        <v>1152.3475599999999</v>
      </c>
      <c r="BG490" s="49">
        <f t="shared" si="71"/>
        <v>919.22688572000004</v>
      </c>
      <c r="BI490">
        <v>67</v>
      </c>
      <c r="BJ490" t="s">
        <v>584</v>
      </c>
      <c r="BK490" s="2">
        <v>44796.842291666668</v>
      </c>
      <c r="BL490">
        <v>303</v>
      </c>
      <c r="BM490" t="s">
        <v>76</v>
      </c>
      <c r="BN490">
        <v>0</v>
      </c>
      <c r="BO490">
        <v>2.8239999999999998</v>
      </c>
      <c r="BP490" s="26">
        <v>1557042</v>
      </c>
      <c r="BQ490">
        <v>0</v>
      </c>
      <c r="BR490" t="s">
        <v>77</v>
      </c>
      <c r="BS490" t="s">
        <v>77</v>
      </c>
      <c r="BT490" t="s">
        <v>77</v>
      </c>
      <c r="BU490" t="s">
        <v>77</v>
      </c>
    </row>
    <row r="491" spans="1:73">
      <c r="A491">
        <v>68</v>
      </c>
      <c r="B491" t="s">
        <v>585</v>
      </c>
      <c r="C491" s="2">
        <v>44796.863530092596</v>
      </c>
      <c r="D491">
        <v>195</v>
      </c>
      <c r="E491" t="s">
        <v>76</v>
      </c>
      <c r="F491">
        <v>0</v>
      </c>
      <c r="G491">
        <v>6.0119999999999996</v>
      </c>
      <c r="H491" s="26">
        <v>3264</v>
      </c>
      <c r="I491">
        <v>2E-3</v>
      </c>
      <c r="J491" t="s">
        <v>77</v>
      </c>
      <c r="K491" t="s">
        <v>77</v>
      </c>
      <c r="L491" t="s">
        <v>77</v>
      </c>
      <c r="M491" t="s">
        <v>77</v>
      </c>
      <c r="O491">
        <v>68</v>
      </c>
      <c r="P491" t="s">
        <v>585</v>
      </c>
      <c r="Q491" s="2">
        <v>44796.863530092596</v>
      </c>
      <c r="R491">
        <v>195</v>
      </c>
      <c r="S491" t="s">
        <v>76</v>
      </c>
      <c r="T491">
        <v>0</v>
      </c>
      <c r="U491" t="s">
        <v>77</v>
      </c>
      <c r="V491" s="26" t="s">
        <v>77</v>
      </c>
      <c r="W491" t="s">
        <v>77</v>
      </c>
      <c r="X491" t="s">
        <v>77</v>
      </c>
      <c r="Y491" t="s">
        <v>77</v>
      </c>
      <c r="Z491" t="s">
        <v>77</v>
      </c>
      <c r="AA491" t="s">
        <v>77</v>
      </c>
      <c r="AC491">
        <v>68</v>
      </c>
      <c r="AD491" t="s">
        <v>585</v>
      </c>
      <c r="AE491" s="2">
        <v>44796.863530092596</v>
      </c>
      <c r="AF491">
        <v>195</v>
      </c>
      <c r="AG491" t="s">
        <v>76</v>
      </c>
      <c r="AH491">
        <v>0</v>
      </c>
      <c r="AI491">
        <v>12.006</v>
      </c>
      <c r="AJ491" s="26">
        <v>157930</v>
      </c>
      <c r="AK491">
        <v>32.296999999999997</v>
      </c>
      <c r="AL491" t="s">
        <v>77</v>
      </c>
      <c r="AM491" t="s">
        <v>77</v>
      </c>
      <c r="AN491" t="s">
        <v>77</v>
      </c>
      <c r="AO491" t="s">
        <v>77</v>
      </c>
      <c r="AQ491">
        <v>1</v>
      </c>
      <c r="AS491">
        <v>102</v>
      </c>
      <c r="AT491" s="46">
        <f t="shared" si="78"/>
        <v>2.4680956288000004</v>
      </c>
      <c r="AU491" s="47">
        <f t="shared" si="79"/>
        <v>31903.914097351997</v>
      </c>
      <c r="AW491" s="27">
        <f t="shared" si="72"/>
        <v>4.6845110399999985</v>
      </c>
      <c r="AX491" s="28">
        <f t="shared" si="73"/>
        <v>27749.449884827005</v>
      </c>
      <c r="AZ491" s="33">
        <f t="shared" si="74"/>
        <v>5.145890316800001</v>
      </c>
      <c r="BA491" s="34">
        <f t="shared" si="75"/>
        <v>29786.802951525999</v>
      </c>
      <c r="BC491" s="46">
        <f t="shared" si="76"/>
        <v>2.4680956288000004</v>
      </c>
      <c r="BD491" s="47">
        <f t="shared" si="77"/>
        <v>31903.914097351997</v>
      </c>
      <c r="BF491" s="48">
        <f t="shared" si="70"/>
        <v>0.76166697919999926</v>
      </c>
      <c r="BG491" s="49">
        <f t="shared" si="71"/>
        <v>-25733.146688000001</v>
      </c>
      <c r="BI491">
        <v>68</v>
      </c>
      <c r="BJ491" t="s">
        <v>585</v>
      </c>
      <c r="BK491" s="2">
        <v>44796.863530092596</v>
      </c>
      <c r="BL491">
        <v>195</v>
      </c>
      <c r="BM491" t="s">
        <v>76</v>
      </c>
      <c r="BN491">
        <v>0</v>
      </c>
      <c r="BO491">
        <v>2.8130000000000002</v>
      </c>
      <c r="BP491" s="26">
        <v>1653992</v>
      </c>
      <c r="BQ491">
        <v>0</v>
      </c>
      <c r="BR491" t="s">
        <v>77</v>
      </c>
      <c r="BS491" t="s">
        <v>77</v>
      </c>
      <c r="BT491" t="s">
        <v>77</v>
      </c>
      <c r="BU491" t="s">
        <v>77</v>
      </c>
    </row>
    <row r="492" spans="1:73">
      <c r="A492">
        <v>69</v>
      </c>
      <c r="B492" t="s">
        <v>586</v>
      </c>
      <c r="C492" s="2">
        <v>44796.884780092594</v>
      </c>
      <c r="D492">
        <v>268</v>
      </c>
      <c r="E492" t="s">
        <v>76</v>
      </c>
      <c r="F492">
        <v>0</v>
      </c>
      <c r="G492">
        <v>6.0149999999999997</v>
      </c>
      <c r="H492" s="26">
        <v>12953</v>
      </c>
      <c r="I492">
        <v>2.1000000000000001E-2</v>
      </c>
      <c r="J492" t="s">
        <v>77</v>
      </c>
      <c r="K492" t="s">
        <v>77</v>
      </c>
      <c r="L492" t="s">
        <v>77</v>
      </c>
      <c r="M492" t="s">
        <v>77</v>
      </c>
      <c r="O492">
        <v>69</v>
      </c>
      <c r="P492" t="s">
        <v>586</v>
      </c>
      <c r="Q492" s="2">
        <v>44796.884780092594</v>
      </c>
      <c r="R492">
        <v>268</v>
      </c>
      <c r="S492" t="s">
        <v>76</v>
      </c>
      <c r="T492">
        <v>0</v>
      </c>
      <c r="U492" t="s">
        <v>77</v>
      </c>
      <c r="V492" s="26" t="s">
        <v>77</v>
      </c>
      <c r="W492" t="s">
        <v>77</v>
      </c>
      <c r="X492" t="s">
        <v>77</v>
      </c>
      <c r="Y492" t="s">
        <v>77</v>
      </c>
      <c r="Z492" t="s">
        <v>77</v>
      </c>
      <c r="AA492" t="s">
        <v>77</v>
      </c>
      <c r="AC492">
        <v>69</v>
      </c>
      <c r="AD492" t="s">
        <v>586</v>
      </c>
      <c r="AE492" s="2">
        <v>44796.884780092594</v>
      </c>
      <c r="AF492">
        <v>268</v>
      </c>
      <c r="AG492" t="s">
        <v>76</v>
      </c>
      <c r="AH492">
        <v>0</v>
      </c>
      <c r="AI492">
        <v>12.164999999999999</v>
      </c>
      <c r="AJ492" s="26">
        <v>5995</v>
      </c>
      <c r="AK492">
        <v>1.1970000000000001</v>
      </c>
      <c r="AL492" t="s">
        <v>77</v>
      </c>
      <c r="AM492" t="s">
        <v>77</v>
      </c>
      <c r="AN492" t="s">
        <v>77</v>
      </c>
      <c r="AO492" t="s">
        <v>77</v>
      </c>
      <c r="AQ492">
        <v>1</v>
      </c>
      <c r="AS492">
        <v>103</v>
      </c>
      <c r="AT492" s="46">
        <f t="shared" si="78"/>
        <v>27.930130981967139</v>
      </c>
      <c r="AU492" s="47">
        <f t="shared" si="79"/>
        <v>1134.5493105620001</v>
      </c>
      <c r="AW492" s="27">
        <f t="shared" si="72"/>
        <v>34.232194441249995</v>
      </c>
      <c r="AX492" s="28">
        <f t="shared" si="73"/>
        <v>1144.04704463075</v>
      </c>
      <c r="AZ492" s="33">
        <f t="shared" si="74"/>
        <v>33.699770372731905</v>
      </c>
      <c r="BA492" s="34">
        <f t="shared" si="75"/>
        <v>1141.8016151935001</v>
      </c>
      <c r="BC492" s="46">
        <f t="shared" si="76"/>
        <v>27.930130981967139</v>
      </c>
      <c r="BD492" s="47">
        <f t="shared" si="77"/>
        <v>1134.5493105620001</v>
      </c>
      <c r="BF492" s="48">
        <f t="shared" si="70"/>
        <v>17.050798276799998</v>
      </c>
      <c r="BG492" s="49">
        <f t="shared" si="71"/>
        <v>568.77696700000013</v>
      </c>
      <c r="BI492">
        <v>69</v>
      </c>
      <c r="BJ492" t="s">
        <v>586</v>
      </c>
      <c r="BK492" s="2">
        <v>44796.884780092594</v>
      </c>
      <c r="BL492">
        <v>268</v>
      </c>
      <c r="BM492" t="s">
        <v>76</v>
      </c>
      <c r="BN492">
        <v>0</v>
      </c>
      <c r="BO492">
        <v>2.8290000000000002</v>
      </c>
      <c r="BP492" s="26">
        <v>1500658</v>
      </c>
      <c r="BQ492">
        <v>0</v>
      </c>
      <c r="BR492" t="s">
        <v>77</v>
      </c>
      <c r="BS492" t="s">
        <v>77</v>
      </c>
      <c r="BT492" t="s">
        <v>77</v>
      </c>
      <c r="BU492" t="s">
        <v>77</v>
      </c>
    </row>
    <row r="493" spans="1:73">
      <c r="A493">
        <v>70</v>
      </c>
      <c r="B493" t="s">
        <v>587</v>
      </c>
      <c r="C493" s="2">
        <v>44796.9059837963</v>
      </c>
      <c r="D493">
        <v>336</v>
      </c>
      <c r="E493" t="s">
        <v>76</v>
      </c>
      <c r="F493">
        <v>0</v>
      </c>
      <c r="G493">
        <v>6.0049999999999999</v>
      </c>
      <c r="H493" s="26">
        <v>22463</v>
      </c>
      <c r="I493">
        <v>4.1000000000000002E-2</v>
      </c>
      <c r="J493" t="s">
        <v>77</v>
      </c>
      <c r="K493" t="s">
        <v>77</v>
      </c>
      <c r="L493" t="s">
        <v>77</v>
      </c>
      <c r="M493" t="s">
        <v>77</v>
      </c>
      <c r="O493">
        <v>70</v>
      </c>
      <c r="P493" t="s">
        <v>587</v>
      </c>
      <c r="Q493" s="2">
        <v>44796.9059837963</v>
      </c>
      <c r="R493">
        <v>336</v>
      </c>
      <c r="S493" t="s">
        <v>76</v>
      </c>
      <c r="T493">
        <v>0</v>
      </c>
      <c r="U493" t="s">
        <v>77</v>
      </c>
      <c r="V493" s="26" t="s">
        <v>77</v>
      </c>
      <c r="W493" t="s">
        <v>77</v>
      </c>
      <c r="X493" t="s">
        <v>77</v>
      </c>
      <c r="Y493" t="s">
        <v>77</v>
      </c>
      <c r="Z493" t="s">
        <v>77</v>
      </c>
      <c r="AA493" t="s">
        <v>77</v>
      </c>
      <c r="AC493">
        <v>70</v>
      </c>
      <c r="AD493" t="s">
        <v>587</v>
      </c>
      <c r="AE493" s="2">
        <v>44796.9059837963</v>
      </c>
      <c r="AF493">
        <v>336</v>
      </c>
      <c r="AG493" t="s">
        <v>76</v>
      </c>
      <c r="AH493">
        <v>0</v>
      </c>
      <c r="AI493">
        <v>12.164999999999999</v>
      </c>
      <c r="AJ493" s="26">
        <v>5078</v>
      </c>
      <c r="AK493">
        <v>1.002</v>
      </c>
      <c r="AL493" t="s">
        <v>77</v>
      </c>
      <c r="AM493" t="s">
        <v>77</v>
      </c>
      <c r="AN493" t="s">
        <v>77</v>
      </c>
      <c r="AO493" t="s">
        <v>77</v>
      </c>
      <c r="AQ493">
        <v>1</v>
      </c>
      <c r="AS493">
        <v>104</v>
      </c>
      <c r="AT493" s="46">
        <f t="shared" si="78"/>
        <v>50.232484613840732</v>
      </c>
      <c r="AU493" s="47">
        <f t="shared" si="79"/>
        <v>945.26453913631985</v>
      </c>
      <c r="AW493" s="27">
        <f t="shared" si="72"/>
        <v>70.614639605622216</v>
      </c>
      <c r="AX493" s="28">
        <f t="shared" si="73"/>
        <v>974.67260750732009</v>
      </c>
      <c r="AZ493" s="33">
        <f t="shared" si="74"/>
        <v>58.717900507987906</v>
      </c>
      <c r="BA493" s="34">
        <f t="shared" si="75"/>
        <v>966.63631827416009</v>
      </c>
      <c r="BC493" s="46">
        <f t="shared" si="76"/>
        <v>50.232484613840732</v>
      </c>
      <c r="BD493" s="47">
        <f t="shared" si="77"/>
        <v>945.26453913631985</v>
      </c>
      <c r="BF493" s="48">
        <f t="shared" si="70"/>
        <v>35.814248908800003</v>
      </c>
      <c r="BG493" s="49">
        <f t="shared" si="71"/>
        <v>486.43729952000007</v>
      </c>
      <c r="BI493">
        <v>70</v>
      </c>
      <c r="BJ493" t="s">
        <v>587</v>
      </c>
      <c r="BK493" s="2">
        <v>44796.9059837963</v>
      </c>
      <c r="BL493">
        <v>336</v>
      </c>
      <c r="BM493" t="s">
        <v>76</v>
      </c>
      <c r="BN493">
        <v>0</v>
      </c>
      <c r="BO493">
        <v>2.8090000000000002</v>
      </c>
      <c r="BP493" s="26">
        <v>1802257</v>
      </c>
      <c r="BQ493">
        <v>0</v>
      </c>
      <c r="BR493" t="s">
        <v>77</v>
      </c>
      <c r="BS493" t="s">
        <v>77</v>
      </c>
      <c r="BT493" t="s">
        <v>77</v>
      </c>
      <c r="BU493" t="s">
        <v>77</v>
      </c>
    </row>
    <row r="494" spans="1:73">
      <c r="A494">
        <v>71</v>
      </c>
      <c r="B494" t="s">
        <v>588</v>
      </c>
      <c r="C494" s="2">
        <v>44796.927222222221</v>
      </c>
      <c r="D494">
        <v>92</v>
      </c>
      <c r="E494" t="s">
        <v>76</v>
      </c>
      <c r="F494">
        <v>0</v>
      </c>
      <c r="G494">
        <v>6.0259999999999998</v>
      </c>
      <c r="H494" s="26">
        <v>3762</v>
      </c>
      <c r="I494">
        <v>3.0000000000000001E-3</v>
      </c>
      <c r="J494" t="s">
        <v>77</v>
      </c>
      <c r="K494" t="s">
        <v>77</v>
      </c>
      <c r="L494" t="s">
        <v>77</v>
      </c>
      <c r="M494" t="s">
        <v>77</v>
      </c>
      <c r="O494">
        <v>71</v>
      </c>
      <c r="P494" t="s">
        <v>588</v>
      </c>
      <c r="Q494" s="2">
        <v>44796.927222222221</v>
      </c>
      <c r="R494">
        <v>92</v>
      </c>
      <c r="S494" t="s">
        <v>76</v>
      </c>
      <c r="T494">
        <v>0</v>
      </c>
      <c r="U494" t="s">
        <v>77</v>
      </c>
      <c r="V494" s="26" t="s">
        <v>77</v>
      </c>
      <c r="W494" t="s">
        <v>77</v>
      </c>
      <c r="X494" t="s">
        <v>77</v>
      </c>
      <c r="Y494" t="s">
        <v>77</v>
      </c>
      <c r="Z494" t="s">
        <v>77</v>
      </c>
      <c r="AA494" t="s">
        <v>77</v>
      </c>
      <c r="AC494">
        <v>71</v>
      </c>
      <c r="AD494" t="s">
        <v>588</v>
      </c>
      <c r="AE494" s="2">
        <v>44796.927222222221</v>
      </c>
      <c r="AF494">
        <v>92</v>
      </c>
      <c r="AG494" t="s">
        <v>76</v>
      </c>
      <c r="AH494">
        <v>0</v>
      </c>
      <c r="AI494">
        <v>12.02</v>
      </c>
      <c r="AJ494" s="26">
        <v>147498</v>
      </c>
      <c r="AK494">
        <v>30.233000000000001</v>
      </c>
      <c r="AL494" t="s">
        <v>77</v>
      </c>
      <c r="AM494" t="s">
        <v>77</v>
      </c>
      <c r="AN494" t="s">
        <v>77</v>
      </c>
      <c r="AO494" t="s">
        <v>77</v>
      </c>
      <c r="AQ494">
        <v>1</v>
      </c>
      <c r="AS494">
        <v>105</v>
      </c>
      <c r="AT494" s="46">
        <f t="shared" si="78"/>
        <v>3.3922729732000008</v>
      </c>
      <c r="AU494" s="47">
        <f t="shared" si="79"/>
        <v>29828.93215669792</v>
      </c>
      <c r="AW494" s="27">
        <f t="shared" si="72"/>
        <v>6.1059536849999994</v>
      </c>
      <c r="AX494" s="28">
        <f t="shared" si="73"/>
        <v>26015.356421548924</v>
      </c>
      <c r="AZ494" s="33">
        <f t="shared" si="74"/>
        <v>6.8469802802000004</v>
      </c>
      <c r="BA494" s="34">
        <f t="shared" si="75"/>
        <v>27844.012568334962</v>
      </c>
      <c r="BC494" s="46">
        <f t="shared" si="76"/>
        <v>3.3922729732000008</v>
      </c>
      <c r="BD494" s="47">
        <f t="shared" si="77"/>
        <v>29828.93215669792</v>
      </c>
      <c r="BF494" s="48">
        <f t="shared" si="70"/>
        <v>1.5293315887999999</v>
      </c>
      <c r="BG494" s="49">
        <f t="shared" si="71"/>
        <v>-21388.237882879999</v>
      </c>
      <c r="BI494">
        <v>71</v>
      </c>
      <c r="BJ494" t="s">
        <v>588</v>
      </c>
      <c r="BK494" s="2">
        <v>44796.927222222221</v>
      </c>
      <c r="BL494">
        <v>92</v>
      </c>
      <c r="BM494" t="s">
        <v>76</v>
      </c>
      <c r="BN494">
        <v>0</v>
      </c>
      <c r="BO494">
        <v>2.8319999999999999</v>
      </c>
      <c r="BP494" s="26">
        <v>1419086</v>
      </c>
      <c r="BQ494">
        <v>0</v>
      </c>
      <c r="BR494" t="s">
        <v>77</v>
      </c>
      <c r="BS494" t="s">
        <v>77</v>
      </c>
      <c r="BT494" t="s">
        <v>77</v>
      </c>
      <c r="BU494" t="s">
        <v>77</v>
      </c>
    </row>
    <row r="495" spans="1:73">
      <c r="A495">
        <v>72</v>
      </c>
      <c r="B495" t="s">
        <v>589</v>
      </c>
      <c r="C495" s="2">
        <v>44796.948460648149</v>
      </c>
      <c r="D495">
        <v>363</v>
      </c>
      <c r="E495" t="s">
        <v>76</v>
      </c>
      <c r="F495">
        <v>0</v>
      </c>
      <c r="G495">
        <v>6.0039999999999996</v>
      </c>
      <c r="H495" s="26">
        <v>26543</v>
      </c>
      <c r="I495">
        <v>4.9000000000000002E-2</v>
      </c>
      <c r="J495" t="s">
        <v>77</v>
      </c>
      <c r="K495" t="s">
        <v>77</v>
      </c>
      <c r="L495" t="s">
        <v>77</v>
      </c>
      <c r="M495" t="s">
        <v>77</v>
      </c>
      <c r="O495">
        <v>72</v>
      </c>
      <c r="P495" t="s">
        <v>589</v>
      </c>
      <c r="Q495" s="2">
        <v>44796.948460648149</v>
      </c>
      <c r="R495">
        <v>363</v>
      </c>
      <c r="S495" t="s">
        <v>76</v>
      </c>
      <c r="T495">
        <v>0</v>
      </c>
      <c r="U495" t="s">
        <v>77</v>
      </c>
      <c r="V495" s="26" t="s">
        <v>77</v>
      </c>
      <c r="W495" t="s">
        <v>77</v>
      </c>
      <c r="X495" t="s">
        <v>77</v>
      </c>
      <c r="Y495" t="s">
        <v>77</v>
      </c>
      <c r="Z495" t="s">
        <v>77</v>
      </c>
      <c r="AA495" t="s">
        <v>77</v>
      </c>
      <c r="AC495">
        <v>72</v>
      </c>
      <c r="AD495" t="s">
        <v>589</v>
      </c>
      <c r="AE495" s="2">
        <v>44796.948460648149</v>
      </c>
      <c r="AF495">
        <v>363</v>
      </c>
      <c r="AG495" t="s">
        <v>76</v>
      </c>
      <c r="AH495">
        <v>0</v>
      </c>
      <c r="AI495">
        <v>11.988</v>
      </c>
      <c r="AJ495" s="26">
        <v>183770</v>
      </c>
      <c r="AK495">
        <v>37.371000000000002</v>
      </c>
      <c r="AL495" t="s">
        <v>77</v>
      </c>
      <c r="AM495" t="s">
        <v>77</v>
      </c>
      <c r="AN495" t="s">
        <v>77</v>
      </c>
      <c r="AO495" t="s">
        <v>77</v>
      </c>
      <c r="AQ495">
        <v>1</v>
      </c>
      <c r="AS495">
        <v>106</v>
      </c>
      <c r="AT495" s="46">
        <f t="shared" si="78"/>
        <v>59.796221085421543</v>
      </c>
      <c r="AU495" s="47">
        <f t="shared" si="79"/>
        <v>37019.712542792004</v>
      </c>
      <c r="AW495" s="27">
        <f t="shared" si="72"/>
        <v>83.266724921046219</v>
      </c>
      <c r="AX495" s="28">
        <f t="shared" si="73"/>
        <v>31985.956412267002</v>
      </c>
      <c r="AZ495" s="33">
        <f t="shared" si="74"/>
        <v>69.444527220355909</v>
      </c>
      <c r="BA495" s="34">
        <f t="shared" si="75"/>
        <v>34583.842826246</v>
      </c>
      <c r="BC495" s="46">
        <f t="shared" si="76"/>
        <v>59.796221085421543</v>
      </c>
      <c r="BD495" s="47">
        <f t="shared" si="77"/>
        <v>37019.712542792004</v>
      </c>
      <c r="BF495" s="48">
        <f t="shared" si="70"/>
        <v>44.706981004799999</v>
      </c>
      <c r="BG495" s="49">
        <f t="shared" si="71"/>
        <v>-38107.560927999999</v>
      </c>
      <c r="BI495">
        <v>72</v>
      </c>
      <c r="BJ495" t="s">
        <v>589</v>
      </c>
      <c r="BK495" s="2">
        <v>44796.948460648149</v>
      </c>
      <c r="BL495">
        <v>363</v>
      </c>
      <c r="BM495" t="s">
        <v>76</v>
      </c>
      <c r="BN495">
        <v>0</v>
      </c>
      <c r="BO495">
        <v>2.8140000000000001</v>
      </c>
      <c r="BP495" s="26">
        <v>1605826</v>
      </c>
      <c r="BQ495">
        <v>0</v>
      </c>
      <c r="BR495" t="s">
        <v>77</v>
      </c>
      <c r="BS495" t="s">
        <v>77</v>
      </c>
      <c r="BT495" t="s">
        <v>77</v>
      </c>
      <c r="BU495" t="s">
        <v>77</v>
      </c>
    </row>
    <row r="496" spans="1:73">
      <c r="A496">
        <v>73</v>
      </c>
      <c r="B496" t="s">
        <v>590</v>
      </c>
      <c r="C496" s="2">
        <v>44796.969675925924</v>
      </c>
      <c r="D496">
        <v>413</v>
      </c>
      <c r="E496" t="s">
        <v>76</v>
      </c>
      <c r="F496">
        <v>0</v>
      </c>
      <c r="G496">
        <v>6.016</v>
      </c>
      <c r="H496" s="26">
        <v>8522</v>
      </c>
      <c r="I496">
        <v>1.2E-2</v>
      </c>
      <c r="J496" t="s">
        <v>77</v>
      </c>
      <c r="K496" t="s">
        <v>77</v>
      </c>
      <c r="L496" t="s">
        <v>77</v>
      </c>
      <c r="M496" t="s">
        <v>77</v>
      </c>
      <c r="O496">
        <v>73</v>
      </c>
      <c r="P496" t="s">
        <v>590</v>
      </c>
      <c r="Q496" s="2">
        <v>44796.969675925924</v>
      </c>
      <c r="R496">
        <v>413</v>
      </c>
      <c r="S496" t="s">
        <v>76</v>
      </c>
      <c r="T496">
        <v>0</v>
      </c>
      <c r="U496" t="s">
        <v>77</v>
      </c>
      <c r="V496" s="26" t="s">
        <v>77</v>
      </c>
      <c r="W496" t="s">
        <v>77</v>
      </c>
      <c r="X496" t="s">
        <v>77</v>
      </c>
      <c r="Y496" t="s">
        <v>77</v>
      </c>
      <c r="Z496" t="s">
        <v>77</v>
      </c>
      <c r="AA496" t="s">
        <v>77</v>
      </c>
      <c r="AC496">
        <v>73</v>
      </c>
      <c r="AD496" t="s">
        <v>590</v>
      </c>
      <c r="AE496" s="2">
        <v>44796.969675925924</v>
      </c>
      <c r="AF496">
        <v>413</v>
      </c>
      <c r="AG496" t="s">
        <v>76</v>
      </c>
      <c r="AH496">
        <v>0</v>
      </c>
      <c r="AI496">
        <v>12.17</v>
      </c>
      <c r="AJ496" s="26">
        <v>5437</v>
      </c>
      <c r="AK496">
        <v>1.079</v>
      </c>
      <c r="AL496" t="s">
        <v>77</v>
      </c>
      <c r="AM496" t="s">
        <v>77</v>
      </c>
      <c r="AN496" t="s">
        <v>77</v>
      </c>
      <c r="AO496" t="s">
        <v>77</v>
      </c>
      <c r="AQ496">
        <v>1</v>
      </c>
      <c r="AS496">
        <v>107</v>
      </c>
      <c r="AT496" s="46">
        <f t="shared" si="78"/>
        <v>15.862355325199999</v>
      </c>
      <c r="AU496" s="47">
        <f t="shared" si="79"/>
        <v>1019.3735040711199</v>
      </c>
      <c r="AW496" s="27">
        <f t="shared" si="72"/>
        <v>20.224280284999999</v>
      </c>
      <c r="AX496" s="28">
        <f t="shared" si="73"/>
        <v>1040.9942579758699</v>
      </c>
      <c r="AZ496" s="33">
        <f t="shared" si="74"/>
        <v>21.656017152199997</v>
      </c>
      <c r="BA496" s="34">
        <f t="shared" si="75"/>
        <v>1035.2157386440601</v>
      </c>
      <c r="BC496" s="46">
        <f t="shared" si="76"/>
        <v>15.862355325199999</v>
      </c>
      <c r="BD496" s="47">
        <f t="shared" si="77"/>
        <v>1019.3735040711199</v>
      </c>
      <c r="BF496" s="48">
        <f t="shared" si="70"/>
        <v>9.2472755568000018</v>
      </c>
      <c r="BG496" s="49">
        <f t="shared" si="71"/>
        <v>519.01733932000002</v>
      </c>
      <c r="BI496">
        <v>73</v>
      </c>
      <c r="BJ496" t="s">
        <v>590</v>
      </c>
      <c r="BK496" s="2">
        <v>44796.969675925924</v>
      </c>
      <c r="BL496">
        <v>413</v>
      </c>
      <c r="BM496" t="s">
        <v>76</v>
      </c>
      <c r="BN496">
        <v>0</v>
      </c>
      <c r="BO496">
        <v>2.8119999999999998</v>
      </c>
      <c r="BP496" s="26">
        <v>1924324</v>
      </c>
      <c r="BQ496">
        <v>0</v>
      </c>
      <c r="BR496" t="s">
        <v>77</v>
      </c>
      <c r="BS496" t="s">
        <v>77</v>
      </c>
      <c r="BT496" t="s">
        <v>77</v>
      </c>
      <c r="BU496" t="s">
        <v>77</v>
      </c>
    </row>
    <row r="497" spans="1:73">
      <c r="A497">
        <v>74</v>
      </c>
      <c r="B497" t="s">
        <v>591</v>
      </c>
      <c r="C497" s="2">
        <v>44796.990891203706</v>
      </c>
      <c r="D497">
        <v>361</v>
      </c>
      <c r="E497" t="s">
        <v>76</v>
      </c>
      <c r="F497">
        <v>0</v>
      </c>
      <c r="G497">
        <v>6.0039999999999996</v>
      </c>
      <c r="H497" s="26">
        <v>1379675</v>
      </c>
      <c r="I497">
        <v>2.7869999999999999</v>
      </c>
      <c r="J497" t="s">
        <v>77</v>
      </c>
      <c r="K497" t="s">
        <v>77</v>
      </c>
      <c r="L497" t="s">
        <v>77</v>
      </c>
      <c r="M497" t="s">
        <v>77</v>
      </c>
      <c r="O497">
        <v>74</v>
      </c>
      <c r="P497" t="s">
        <v>591</v>
      </c>
      <c r="Q497" s="2">
        <v>44796.990891203706</v>
      </c>
      <c r="R497">
        <v>361</v>
      </c>
      <c r="S497" t="s">
        <v>76</v>
      </c>
      <c r="T497">
        <v>0</v>
      </c>
      <c r="U497">
        <v>5.9560000000000004</v>
      </c>
      <c r="V497" s="26">
        <v>10675</v>
      </c>
      <c r="W497">
        <v>2.7690000000000001</v>
      </c>
      <c r="X497" t="s">
        <v>77</v>
      </c>
      <c r="Y497" t="s">
        <v>77</v>
      </c>
      <c r="Z497" t="s">
        <v>77</v>
      </c>
      <c r="AA497" t="s">
        <v>77</v>
      </c>
      <c r="AC497">
        <v>74</v>
      </c>
      <c r="AD497" t="s">
        <v>591</v>
      </c>
      <c r="AE497" s="2">
        <v>44796.990891203706</v>
      </c>
      <c r="AF497">
        <v>361</v>
      </c>
      <c r="AG497" t="s">
        <v>76</v>
      </c>
      <c r="AH497">
        <v>0</v>
      </c>
      <c r="AI497">
        <v>12.009</v>
      </c>
      <c r="AJ497" s="26">
        <v>164120</v>
      </c>
      <c r="AK497">
        <v>33.518000000000001</v>
      </c>
      <c r="AL497" t="s">
        <v>77</v>
      </c>
      <c r="AM497" t="s">
        <v>77</v>
      </c>
      <c r="AN497" t="s">
        <v>77</v>
      </c>
      <c r="AO497" t="s">
        <v>77</v>
      </c>
      <c r="AQ497">
        <v>1</v>
      </c>
      <c r="AS497">
        <v>108</v>
      </c>
      <c r="AT497" s="46">
        <f t="shared" si="78"/>
        <v>2862.3840399875003</v>
      </c>
      <c r="AU497" s="47">
        <f t="shared" si="79"/>
        <v>33132.513245312002</v>
      </c>
      <c r="AW497" s="27">
        <f t="shared" si="72"/>
        <v>2587.0568442281251</v>
      </c>
      <c r="AX497" s="28">
        <f t="shared" si="73"/>
        <v>28771.944548912004</v>
      </c>
      <c r="AZ497" s="33">
        <f t="shared" si="74"/>
        <v>3020.8829106062499</v>
      </c>
      <c r="BA497" s="34">
        <f t="shared" si="75"/>
        <v>30937.916812256</v>
      </c>
      <c r="BC497" s="46">
        <f t="shared" si="76"/>
        <v>2862.3840399875003</v>
      </c>
      <c r="BD497" s="47">
        <f t="shared" si="77"/>
        <v>33132.513245312002</v>
      </c>
      <c r="BF497" s="48">
        <f t="shared" si="70"/>
        <v>1355.8452687499998</v>
      </c>
      <c r="BG497" s="49">
        <f t="shared" si="71"/>
        <v>-28488.241407999998</v>
      </c>
      <c r="BI497">
        <v>74</v>
      </c>
      <c r="BJ497" t="s">
        <v>591</v>
      </c>
      <c r="BK497" s="2">
        <v>44796.990891203706</v>
      </c>
      <c r="BL497">
        <v>361</v>
      </c>
      <c r="BM497" t="s">
        <v>76</v>
      </c>
      <c r="BN497">
        <v>0</v>
      </c>
      <c r="BO497">
        <v>2.82</v>
      </c>
      <c r="BP497" s="26">
        <v>1617671</v>
      </c>
      <c r="BQ497">
        <v>0</v>
      </c>
      <c r="BR497" t="s">
        <v>77</v>
      </c>
      <c r="BS497" t="s">
        <v>77</v>
      </c>
      <c r="BT497" t="s">
        <v>77</v>
      </c>
      <c r="BU497" t="s">
        <v>77</v>
      </c>
    </row>
    <row r="498" spans="1:73">
      <c r="A498">
        <v>49</v>
      </c>
      <c r="B498" t="s">
        <v>592</v>
      </c>
      <c r="C498" s="2">
        <v>44803.402071759258</v>
      </c>
      <c r="D498" t="s">
        <v>75</v>
      </c>
      <c r="E498" t="s">
        <v>76</v>
      </c>
      <c r="F498">
        <v>0</v>
      </c>
      <c r="G498">
        <v>6.05</v>
      </c>
      <c r="H498" s="26">
        <v>1755</v>
      </c>
      <c r="I498">
        <v>-1E-3</v>
      </c>
      <c r="J498" t="s">
        <v>77</v>
      </c>
      <c r="K498" t="s">
        <v>77</v>
      </c>
      <c r="L498" t="s">
        <v>77</v>
      </c>
      <c r="M498" t="s">
        <v>77</v>
      </c>
      <c r="O498">
        <v>49</v>
      </c>
      <c r="P498" t="s">
        <v>592</v>
      </c>
      <c r="Q498" s="2">
        <v>44803.402071759258</v>
      </c>
      <c r="R498" t="s">
        <v>75</v>
      </c>
      <c r="S498" t="s">
        <v>76</v>
      </c>
      <c r="T498">
        <v>0</v>
      </c>
      <c r="U498" t="s">
        <v>77</v>
      </c>
      <c r="V498" t="s">
        <v>77</v>
      </c>
      <c r="W498" t="s">
        <v>77</v>
      </c>
      <c r="X498" t="s">
        <v>77</v>
      </c>
      <c r="Y498" t="s">
        <v>77</v>
      </c>
      <c r="Z498" t="s">
        <v>77</v>
      </c>
      <c r="AA498" t="s">
        <v>77</v>
      </c>
      <c r="AC498">
        <v>49</v>
      </c>
      <c r="AD498" t="s">
        <v>592</v>
      </c>
      <c r="AE498" s="2">
        <v>44803.402071759258</v>
      </c>
      <c r="AF498" t="s">
        <v>75</v>
      </c>
      <c r="AG498" t="s">
        <v>76</v>
      </c>
      <c r="AH498">
        <v>0</v>
      </c>
      <c r="AI498">
        <v>12.205</v>
      </c>
      <c r="AJ498" s="26">
        <v>4113</v>
      </c>
      <c r="AK498">
        <v>0.79700000000000004</v>
      </c>
      <c r="AL498" t="s">
        <v>77</v>
      </c>
      <c r="AM498" t="s">
        <v>77</v>
      </c>
      <c r="AN498" t="s">
        <v>77</v>
      </c>
      <c r="AO498" t="s">
        <v>77</v>
      </c>
      <c r="AQ498">
        <v>2</v>
      </c>
      <c r="AR498" t="s">
        <v>593</v>
      </c>
      <c r="AS498">
        <v>83</v>
      </c>
      <c r="AT498" s="46">
        <f t="shared" si="78"/>
        <v>0.10777713250000009</v>
      </c>
      <c r="AU498" s="47">
        <f t="shared" si="79"/>
        <v>746.02538405511996</v>
      </c>
      <c r="AW498" s="27">
        <f t="shared" si="72"/>
        <v>0.44172553124999947</v>
      </c>
      <c r="AX498" s="28">
        <f t="shared" si="73"/>
        <v>796.31833440987009</v>
      </c>
      <c r="AZ498" s="33">
        <f t="shared" si="74"/>
        <v>-0.18412244875000017</v>
      </c>
      <c r="BA498" s="34">
        <f t="shared" si="75"/>
        <v>782.27253333606006</v>
      </c>
      <c r="BC498" s="46">
        <f t="shared" si="76"/>
        <v>0.10777713250000009</v>
      </c>
      <c r="BD498" s="47">
        <f t="shared" si="77"/>
        <v>746.02538405511996</v>
      </c>
      <c r="BF498" s="48">
        <f t="shared" si="70"/>
        <v>-1.5184151199999998</v>
      </c>
      <c r="BG498" s="49">
        <f t="shared" si="71"/>
        <v>396.66385132000005</v>
      </c>
      <c r="BI498">
        <v>49</v>
      </c>
      <c r="BJ498" t="s">
        <v>592</v>
      </c>
      <c r="BK498" s="2">
        <v>44803.402071759258</v>
      </c>
      <c r="BL498" t="s">
        <v>75</v>
      </c>
      <c r="BM498" t="s">
        <v>76</v>
      </c>
      <c r="BN498">
        <v>0</v>
      </c>
      <c r="BO498">
        <v>2.7</v>
      </c>
      <c r="BP498" s="26">
        <v>5222038</v>
      </c>
      <c r="BQ498">
        <v>958.97400000000005</v>
      </c>
      <c r="BR498" t="s">
        <v>77</v>
      </c>
      <c r="BS498" t="s">
        <v>77</v>
      </c>
      <c r="BT498" t="s">
        <v>77</v>
      </c>
      <c r="BU498" t="s">
        <v>77</v>
      </c>
    </row>
    <row r="499" spans="1:73">
      <c r="A499">
        <v>50</v>
      </c>
      <c r="B499" t="s">
        <v>594</v>
      </c>
      <c r="C499" s="2">
        <v>44803.423298611109</v>
      </c>
      <c r="D499" t="s">
        <v>79</v>
      </c>
      <c r="E499" t="s">
        <v>76</v>
      </c>
      <c r="F499">
        <v>0</v>
      </c>
      <c r="G499">
        <v>5.9980000000000002</v>
      </c>
      <c r="H499" s="26">
        <v>842087</v>
      </c>
      <c r="I499">
        <v>1.698</v>
      </c>
      <c r="J499" t="s">
        <v>77</v>
      </c>
      <c r="K499" t="s">
        <v>77</v>
      </c>
      <c r="L499" t="s">
        <v>77</v>
      </c>
      <c r="M499" t="s">
        <v>77</v>
      </c>
      <c r="O499">
        <v>50</v>
      </c>
      <c r="P499" t="s">
        <v>594</v>
      </c>
      <c r="Q499" s="2">
        <v>44803.423298611109</v>
      </c>
      <c r="R499" t="s">
        <v>79</v>
      </c>
      <c r="S499" t="s">
        <v>76</v>
      </c>
      <c r="T499">
        <v>0</v>
      </c>
      <c r="U499">
        <v>5.9470000000000001</v>
      </c>
      <c r="V499" s="26">
        <v>6584</v>
      </c>
      <c r="W499">
        <v>1.766</v>
      </c>
      <c r="X499" t="s">
        <v>77</v>
      </c>
      <c r="Y499" t="s">
        <v>77</v>
      </c>
      <c r="Z499" t="s">
        <v>77</v>
      </c>
      <c r="AA499" t="s">
        <v>77</v>
      </c>
      <c r="AC499">
        <v>50</v>
      </c>
      <c r="AD499" t="s">
        <v>594</v>
      </c>
      <c r="AE499" s="2">
        <v>44803.423298611109</v>
      </c>
      <c r="AF499" t="s">
        <v>79</v>
      </c>
      <c r="AG499" t="s">
        <v>76</v>
      </c>
      <c r="AH499">
        <v>0</v>
      </c>
      <c r="AI499">
        <v>12.163</v>
      </c>
      <c r="AJ499" s="26">
        <v>8684</v>
      </c>
      <c r="AK499">
        <v>1.768</v>
      </c>
      <c r="AL499" t="s">
        <v>77</v>
      </c>
      <c r="AM499" t="s">
        <v>77</v>
      </c>
      <c r="AN499" t="s">
        <v>77</v>
      </c>
      <c r="AO499" t="s">
        <v>77</v>
      </c>
      <c r="AQ499">
        <v>1</v>
      </c>
      <c r="AS499">
        <v>84</v>
      </c>
      <c r="AT499" s="46">
        <f t="shared" si="78"/>
        <v>1852.8662952947197</v>
      </c>
      <c r="AU499" s="47">
        <f t="shared" si="79"/>
        <v>1689.3582894348799</v>
      </c>
      <c r="AW499" s="27">
        <f t="shared" si="72"/>
        <v>1809.94400164896</v>
      </c>
      <c r="AX499" s="28">
        <f t="shared" si="73"/>
        <v>1640.1099977988799</v>
      </c>
      <c r="AZ499" s="33">
        <f t="shared" si="74"/>
        <v>1973.3675844460799</v>
      </c>
      <c r="BA499" s="34">
        <f t="shared" si="75"/>
        <v>1655.2966032214401</v>
      </c>
      <c r="BC499" s="46">
        <f t="shared" si="76"/>
        <v>1852.8662952947197</v>
      </c>
      <c r="BD499" s="47">
        <f t="shared" si="77"/>
        <v>1689.3582894348799</v>
      </c>
      <c r="BF499" s="48">
        <f t="shared" si="70"/>
        <v>807.75333919999991</v>
      </c>
      <c r="BG499" s="49">
        <f t="shared" si="71"/>
        <v>793.55079968000007</v>
      </c>
      <c r="BI499">
        <v>50</v>
      </c>
      <c r="BJ499" t="s">
        <v>594</v>
      </c>
      <c r="BK499" s="2">
        <v>44803.423298611109</v>
      </c>
      <c r="BL499" t="s">
        <v>79</v>
      </c>
      <c r="BM499" t="s">
        <v>76</v>
      </c>
      <c r="BN499">
        <v>0</v>
      </c>
      <c r="BO499">
        <v>2.694</v>
      </c>
      <c r="BP499" s="26">
        <v>5462102</v>
      </c>
      <c r="BQ499">
        <v>960.60199999999998</v>
      </c>
      <c r="BR499" t="s">
        <v>77</v>
      </c>
      <c r="BS499" t="s">
        <v>77</v>
      </c>
      <c r="BT499" t="s">
        <v>77</v>
      </c>
      <c r="BU499" t="s">
        <v>77</v>
      </c>
    </row>
    <row r="500" spans="1:73">
      <c r="A500">
        <v>51</v>
      </c>
      <c r="B500" t="s">
        <v>595</v>
      </c>
      <c r="C500" s="2">
        <v>44803.444537037038</v>
      </c>
      <c r="D500" t="s">
        <v>507</v>
      </c>
      <c r="E500" t="s">
        <v>76</v>
      </c>
      <c r="F500">
        <v>0</v>
      </c>
      <c r="G500">
        <v>6.024</v>
      </c>
      <c r="H500" s="26">
        <v>3617</v>
      </c>
      <c r="I500">
        <v>3.0000000000000001E-3</v>
      </c>
      <c r="J500" t="s">
        <v>77</v>
      </c>
      <c r="K500" t="s">
        <v>77</v>
      </c>
      <c r="L500" t="s">
        <v>77</v>
      </c>
      <c r="M500" t="s">
        <v>77</v>
      </c>
      <c r="O500">
        <v>51</v>
      </c>
      <c r="P500" t="s">
        <v>595</v>
      </c>
      <c r="Q500" s="2">
        <v>44803.444537037038</v>
      </c>
      <c r="R500" t="s">
        <v>507</v>
      </c>
      <c r="S500" t="s">
        <v>76</v>
      </c>
      <c r="T500">
        <v>0</v>
      </c>
      <c r="U500" t="s">
        <v>77</v>
      </c>
      <c r="V500" t="s">
        <v>77</v>
      </c>
      <c r="W500" t="s">
        <v>77</v>
      </c>
      <c r="X500" t="s">
        <v>77</v>
      </c>
      <c r="Y500" t="s">
        <v>77</v>
      </c>
      <c r="Z500" t="s">
        <v>77</v>
      </c>
      <c r="AA500" t="s">
        <v>77</v>
      </c>
      <c r="AC500">
        <v>51</v>
      </c>
      <c r="AD500" t="s">
        <v>595</v>
      </c>
      <c r="AE500" s="2">
        <v>44803.444537037038</v>
      </c>
      <c r="AF500" t="s">
        <v>507</v>
      </c>
      <c r="AG500" t="s">
        <v>76</v>
      </c>
      <c r="AH500">
        <v>0</v>
      </c>
      <c r="AI500">
        <v>12.196</v>
      </c>
      <c r="AJ500" s="26">
        <v>1386</v>
      </c>
      <c r="AK500">
        <v>0.217</v>
      </c>
      <c r="AL500" t="s">
        <v>77</v>
      </c>
      <c r="AM500" t="s">
        <v>77</v>
      </c>
      <c r="AN500" t="s">
        <v>77</v>
      </c>
      <c r="AO500" t="s">
        <v>77</v>
      </c>
      <c r="AQ500">
        <v>1</v>
      </c>
      <c r="AS500">
        <v>85</v>
      </c>
      <c r="AT500" s="46">
        <f t="shared" si="78"/>
        <v>3.1157480117</v>
      </c>
      <c r="AU500" s="47">
        <f t="shared" si="79"/>
        <v>182.73717618208002</v>
      </c>
      <c r="AW500" s="27">
        <f t="shared" si="72"/>
        <v>5.6909921412499997</v>
      </c>
      <c r="AX500" s="28">
        <f t="shared" si="73"/>
        <v>291.67381908108001</v>
      </c>
      <c r="AZ500" s="33">
        <f t="shared" si="74"/>
        <v>6.3546491724499994</v>
      </c>
      <c r="BA500" s="34">
        <f t="shared" si="75"/>
        <v>261.11396460504</v>
      </c>
      <c r="BC500" s="46">
        <f t="shared" si="76"/>
        <v>3.1157480117</v>
      </c>
      <c r="BD500" s="47">
        <f t="shared" si="77"/>
        <v>182.73717618208002</v>
      </c>
      <c r="BF500" s="48">
        <f t="shared" si="70"/>
        <v>1.3050367728000003</v>
      </c>
      <c r="BG500" s="49">
        <f t="shared" si="71"/>
        <v>125.65535487999999</v>
      </c>
      <c r="BI500">
        <v>51</v>
      </c>
      <c r="BJ500" t="s">
        <v>595</v>
      </c>
      <c r="BK500" s="2">
        <v>44803.444537037038</v>
      </c>
      <c r="BL500" t="s">
        <v>507</v>
      </c>
      <c r="BM500" t="s">
        <v>76</v>
      </c>
      <c r="BN500">
        <v>0</v>
      </c>
      <c r="BO500">
        <v>2.6909999999999998</v>
      </c>
      <c r="BP500" s="26">
        <v>5525881</v>
      </c>
      <c r="BQ500">
        <v>960.99699999999996</v>
      </c>
      <c r="BR500" t="s">
        <v>77</v>
      </c>
      <c r="BS500" t="s">
        <v>77</v>
      </c>
      <c r="BT500" t="s">
        <v>77</v>
      </c>
      <c r="BU500" t="s">
        <v>77</v>
      </c>
    </row>
    <row r="501" spans="1:73">
      <c r="A501">
        <v>52</v>
      </c>
      <c r="B501" t="s">
        <v>596</v>
      </c>
      <c r="C501" s="2">
        <v>44803.465763888889</v>
      </c>
      <c r="D501" t="s">
        <v>507</v>
      </c>
      <c r="E501" t="s">
        <v>76</v>
      </c>
      <c r="F501">
        <v>0</v>
      </c>
      <c r="G501">
        <v>6.0209999999999999</v>
      </c>
      <c r="H501" s="26">
        <v>3447</v>
      </c>
      <c r="I501">
        <v>2E-3</v>
      </c>
      <c r="J501" t="s">
        <v>77</v>
      </c>
      <c r="K501" t="s">
        <v>77</v>
      </c>
      <c r="L501" t="s">
        <v>77</v>
      </c>
      <c r="M501" t="s">
        <v>77</v>
      </c>
      <c r="O501">
        <v>52</v>
      </c>
      <c r="P501" t="s">
        <v>596</v>
      </c>
      <c r="Q501" s="2">
        <v>44803.465763888889</v>
      </c>
      <c r="R501" t="s">
        <v>507</v>
      </c>
      <c r="S501" t="s">
        <v>76</v>
      </c>
      <c r="T501">
        <v>0</v>
      </c>
      <c r="U501" t="s">
        <v>77</v>
      </c>
      <c r="V501" s="26" t="s">
        <v>77</v>
      </c>
      <c r="W501" t="s">
        <v>77</v>
      </c>
      <c r="X501" t="s">
        <v>77</v>
      </c>
      <c r="Y501" t="s">
        <v>77</v>
      </c>
      <c r="Z501" t="s">
        <v>77</v>
      </c>
      <c r="AA501" t="s">
        <v>77</v>
      </c>
      <c r="AC501">
        <v>52</v>
      </c>
      <c r="AD501" t="s">
        <v>596</v>
      </c>
      <c r="AE501" s="2">
        <v>44803.465763888889</v>
      </c>
      <c r="AF501" t="s">
        <v>507</v>
      </c>
      <c r="AG501" t="s">
        <v>76</v>
      </c>
      <c r="AH501">
        <v>0</v>
      </c>
      <c r="AI501">
        <v>12.186</v>
      </c>
      <c r="AJ501" s="26">
        <v>1583</v>
      </c>
      <c r="AK501">
        <v>0.25900000000000001</v>
      </c>
      <c r="AL501" t="s">
        <v>77</v>
      </c>
      <c r="AM501" t="s">
        <v>77</v>
      </c>
      <c r="AN501" t="s">
        <v>77</v>
      </c>
      <c r="AO501" t="s">
        <v>77</v>
      </c>
      <c r="AQ501">
        <v>1</v>
      </c>
      <c r="AS501">
        <v>86</v>
      </c>
      <c r="AT501" s="46">
        <f t="shared" si="78"/>
        <v>2.7993271477000006</v>
      </c>
      <c r="AU501" s="47">
        <f t="shared" si="79"/>
        <v>223.44214971271998</v>
      </c>
      <c r="AW501" s="27">
        <f t="shared" si="72"/>
        <v>5.2056234412499993</v>
      </c>
      <c r="AX501" s="28">
        <f t="shared" si="73"/>
        <v>328.16090534746996</v>
      </c>
      <c r="AZ501" s="33">
        <f t="shared" si="74"/>
        <v>5.7743301684499997</v>
      </c>
      <c r="BA501" s="34">
        <f t="shared" si="75"/>
        <v>298.77085424486</v>
      </c>
      <c r="BC501" s="46">
        <f t="shared" si="76"/>
        <v>2.7993271477000006</v>
      </c>
      <c r="BD501" s="47">
        <f t="shared" si="77"/>
        <v>223.44214971271998</v>
      </c>
      <c r="BF501" s="48">
        <f t="shared" si="70"/>
        <v>1.0428843967999999</v>
      </c>
      <c r="BG501" s="49">
        <f t="shared" si="71"/>
        <v>146.09042492000003</v>
      </c>
      <c r="BI501">
        <v>52</v>
      </c>
      <c r="BJ501" t="s">
        <v>596</v>
      </c>
      <c r="BK501" s="2">
        <v>44803.465763888889</v>
      </c>
      <c r="BL501" t="s">
        <v>507</v>
      </c>
      <c r="BM501" t="s">
        <v>76</v>
      </c>
      <c r="BN501">
        <v>0</v>
      </c>
      <c r="BO501">
        <v>2.702</v>
      </c>
      <c r="BP501" s="26">
        <v>5300389</v>
      </c>
      <c r="BQ501">
        <v>959.53300000000002</v>
      </c>
      <c r="BR501" t="s">
        <v>77</v>
      </c>
      <c r="BS501" t="s">
        <v>77</v>
      </c>
      <c r="BT501" t="s">
        <v>77</v>
      </c>
      <c r="BU501" t="s">
        <v>77</v>
      </c>
    </row>
    <row r="502" spans="1:73">
      <c r="A502">
        <v>53</v>
      </c>
      <c r="B502" t="s">
        <v>597</v>
      </c>
      <c r="C502" s="2">
        <v>44803.487002314818</v>
      </c>
      <c r="D502">
        <v>238</v>
      </c>
      <c r="E502" t="s">
        <v>76</v>
      </c>
      <c r="F502">
        <v>0</v>
      </c>
      <c r="G502">
        <v>6</v>
      </c>
      <c r="H502" s="26">
        <v>75364</v>
      </c>
      <c r="I502">
        <v>0.14699999999999999</v>
      </c>
      <c r="J502" t="s">
        <v>77</v>
      </c>
      <c r="K502" t="s">
        <v>77</v>
      </c>
      <c r="L502" t="s">
        <v>77</v>
      </c>
      <c r="M502" t="s">
        <v>77</v>
      </c>
      <c r="O502">
        <v>53</v>
      </c>
      <c r="P502" t="s">
        <v>597</v>
      </c>
      <c r="Q502" s="2">
        <v>44803.487002314818</v>
      </c>
      <c r="R502">
        <v>238</v>
      </c>
      <c r="S502" t="s">
        <v>76</v>
      </c>
      <c r="T502">
        <v>0</v>
      </c>
      <c r="U502" t="s">
        <v>77</v>
      </c>
      <c r="V502" s="26" t="s">
        <v>77</v>
      </c>
      <c r="W502" t="s">
        <v>77</v>
      </c>
      <c r="X502" t="s">
        <v>77</v>
      </c>
      <c r="Y502" t="s">
        <v>77</v>
      </c>
      <c r="Z502" t="s">
        <v>77</v>
      </c>
      <c r="AA502" t="s">
        <v>77</v>
      </c>
      <c r="AC502">
        <v>53</v>
      </c>
      <c r="AD502" t="s">
        <v>597</v>
      </c>
      <c r="AE502" s="2">
        <v>44803.487002314818</v>
      </c>
      <c r="AF502">
        <v>238</v>
      </c>
      <c r="AG502" t="s">
        <v>76</v>
      </c>
      <c r="AH502">
        <v>0</v>
      </c>
      <c r="AI502">
        <v>12.154999999999999</v>
      </c>
      <c r="AJ502" s="26">
        <v>6804</v>
      </c>
      <c r="AK502">
        <v>1.369</v>
      </c>
      <c r="AL502" t="s">
        <v>77</v>
      </c>
      <c r="AM502" t="s">
        <v>77</v>
      </c>
      <c r="AN502" t="s">
        <v>77</v>
      </c>
      <c r="AO502" t="s">
        <v>77</v>
      </c>
      <c r="AQ502">
        <v>1</v>
      </c>
      <c r="AS502">
        <v>87</v>
      </c>
      <c r="AT502" s="46">
        <f t="shared" si="78"/>
        <v>174.02722634477215</v>
      </c>
      <c r="AU502" s="47">
        <f t="shared" si="79"/>
        <v>1301.5053665036799</v>
      </c>
      <c r="AW502" s="27">
        <f t="shared" si="72"/>
        <v>232.55272633676481</v>
      </c>
      <c r="AX502" s="28">
        <f t="shared" si="73"/>
        <v>1293.3856995076801</v>
      </c>
      <c r="AZ502" s="33">
        <f t="shared" si="74"/>
        <v>197.48636034123362</v>
      </c>
      <c r="BA502" s="34">
        <f t="shared" si="75"/>
        <v>1296.3140527958401</v>
      </c>
      <c r="BC502" s="46">
        <f t="shared" si="76"/>
        <v>174.02722634477215</v>
      </c>
      <c r="BD502" s="47">
        <f t="shared" si="77"/>
        <v>1301.5053665036799</v>
      </c>
      <c r="BF502" s="48">
        <f t="shared" si="70"/>
        <v>190.37353473919998</v>
      </c>
      <c r="BG502" s="49">
        <f t="shared" si="71"/>
        <v>639.0173564800001</v>
      </c>
      <c r="BI502">
        <v>53</v>
      </c>
      <c r="BJ502" t="s">
        <v>597</v>
      </c>
      <c r="BK502" s="2">
        <v>44803.487002314818</v>
      </c>
      <c r="BL502">
        <v>238</v>
      </c>
      <c r="BM502" t="s">
        <v>76</v>
      </c>
      <c r="BN502">
        <v>0</v>
      </c>
      <c r="BO502">
        <v>2.8380000000000001</v>
      </c>
      <c r="BP502" s="26">
        <v>1120035</v>
      </c>
      <c r="BQ502">
        <v>0</v>
      </c>
      <c r="BR502" t="s">
        <v>77</v>
      </c>
      <c r="BS502" t="s">
        <v>77</v>
      </c>
      <c r="BT502" t="s">
        <v>77</v>
      </c>
      <c r="BU502" t="s">
        <v>77</v>
      </c>
    </row>
    <row r="503" spans="1:73">
      <c r="A503">
        <v>54</v>
      </c>
      <c r="B503" t="s">
        <v>598</v>
      </c>
      <c r="C503" s="2">
        <v>44803.508240740739</v>
      </c>
      <c r="D503">
        <v>308</v>
      </c>
      <c r="E503" t="s">
        <v>76</v>
      </c>
      <c r="F503">
        <v>0</v>
      </c>
      <c r="G503">
        <v>6.0010000000000003</v>
      </c>
      <c r="H503" s="26">
        <v>53178</v>
      </c>
      <c r="I503">
        <v>0.10299999999999999</v>
      </c>
      <c r="J503" t="s">
        <v>77</v>
      </c>
      <c r="K503" t="s">
        <v>77</v>
      </c>
      <c r="L503" t="s">
        <v>77</v>
      </c>
      <c r="M503" t="s">
        <v>77</v>
      </c>
      <c r="O503">
        <v>54</v>
      </c>
      <c r="P503" t="s">
        <v>598</v>
      </c>
      <c r="Q503" s="2">
        <v>44803.508240740739</v>
      </c>
      <c r="R503">
        <v>308</v>
      </c>
      <c r="S503" t="s">
        <v>76</v>
      </c>
      <c r="T503">
        <v>0</v>
      </c>
      <c r="U503" t="s">
        <v>77</v>
      </c>
      <c r="V503" s="26" t="s">
        <v>77</v>
      </c>
      <c r="W503" t="s">
        <v>77</v>
      </c>
      <c r="X503" t="s">
        <v>77</v>
      </c>
      <c r="Y503" t="s">
        <v>77</v>
      </c>
      <c r="Z503" t="s">
        <v>77</v>
      </c>
      <c r="AA503" t="s">
        <v>77</v>
      </c>
      <c r="AC503">
        <v>54</v>
      </c>
      <c r="AD503" t="s">
        <v>598</v>
      </c>
      <c r="AE503" s="2">
        <v>44803.508240740739</v>
      </c>
      <c r="AF503">
        <v>308</v>
      </c>
      <c r="AG503" t="s">
        <v>76</v>
      </c>
      <c r="AH503">
        <v>0</v>
      </c>
      <c r="AI503">
        <v>12.156000000000001</v>
      </c>
      <c r="AJ503" s="26">
        <v>6887</v>
      </c>
      <c r="AK503">
        <v>1.387</v>
      </c>
      <c r="AL503" t="s">
        <v>77</v>
      </c>
      <c r="AM503" t="s">
        <v>77</v>
      </c>
      <c r="AN503" t="s">
        <v>77</v>
      </c>
      <c r="AO503" t="s">
        <v>77</v>
      </c>
      <c r="AQ503">
        <v>1</v>
      </c>
      <c r="AS503">
        <v>88</v>
      </c>
      <c r="AT503" s="46">
        <f t="shared" si="78"/>
        <v>122.16418495945064</v>
      </c>
      <c r="AU503" s="47">
        <f t="shared" si="79"/>
        <v>1318.6324667751198</v>
      </c>
      <c r="AW503" s="27">
        <f t="shared" si="72"/>
        <v>165.19416627791924</v>
      </c>
      <c r="AX503" s="28">
        <f t="shared" si="73"/>
        <v>1308.7025706298698</v>
      </c>
      <c r="AZ503" s="33">
        <f t="shared" si="74"/>
        <v>139.3710369282044</v>
      </c>
      <c r="BA503" s="34">
        <f t="shared" si="75"/>
        <v>1312.16517569606</v>
      </c>
      <c r="BC503" s="46">
        <f t="shared" si="76"/>
        <v>122.16418495945064</v>
      </c>
      <c r="BD503" s="47">
        <f t="shared" si="77"/>
        <v>1318.6324667751198</v>
      </c>
      <c r="BF503" s="48">
        <f t="shared" ref="BF503:BF566" si="80">IF(H503&lt;100000,((0.0000000152*H503^2)+(0.0014347*H503)+(-4.08313)),((0.00000295*V503^2)+(0.083061*V503)+(133)))</f>
        <v>115.19542179680001</v>
      </c>
      <c r="BG503" s="49">
        <f t="shared" ref="BG503:BG566" si="81">(-0.00000172*AJ503^2)+(0.108838*AJ503)+(-21.89)</f>
        <v>646.09638332000009</v>
      </c>
      <c r="BI503">
        <v>54</v>
      </c>
      <c r="BJ503" t="s">
        <v>598</v>
      </c>
      <c r="BK503" s="2">
        <v>44803.508240740739</v>
      </c>
      <c r="BL503">
        <v>308</v>
      </c>
      <c r="BM503" t="s">
        <v>76</v>
      </c>
      <c r="BN503">
        <v>0</v>
      </c>
      <c r="BO503">
        <v>2.8479999999999999</v>
      </c>
      <c r="BP503" s="26">
        <v>953878</v>
      </c>
      <c r="BQ503">
        <v>0</v>
      </c>
      <c r="BR503" t="s">
        <v>77</v>
      </c>
      <c r="BS503" t="s">
        <v>77</v>
      </c>
      <c r="BT503" t="s">
        <v>77</v>
      </c>
      <c r="BU503" t="s">
        <v>77</v>
      </c>
    </row>
    <row r="504" spans="1:73">
      <c r="A504">
        <v>55</v>
      </c>
      <c r="B504" t="s">
        <v>599</v>
      </c>
      <c r="C504" s="2">
        <v>44803.529502314814</v>
      </c>
      <c r="D504">
        <v>170</v>
      </c>
      <c r="E504" t="s">
        <v>76</v>
      </c>
      <c r="F504">
        <v>0</v>
      </c>
      <c r="G504">
        <v>5.9960000000000004</v>
      </c>
      <c r="H504" s="26">
        <v>797517</v>
      </c>
      <c r="I504">
        <v>1.607</v>
      </c>
      <c r="J504" t="s">
        <v>77</v>
      </c>
      <c r="K504" t="s">
        <v>77</v>
      </c>
      <c r="L504" t="s">
        <v>77</v>
      </c>
      <c r="M504" t="s">
        <v>77</v>
      </c>
      <c r="O504">
        <v>55</v>
      </c>
      <c r="P504" t="s">
        <v>599</v>
      </c>
      <c r="Q504" s="2">
        <v>44803.529502314814</v>
      </c>
      <c r="R504">
        <v>170</v>
      </c>
      <c r="S504" t="s">
        <v>76</v>
      </c>
      <c r="T504">
        <v>0</v>
      </c>
      <c r="U504">
        <v>5.95</v>
      </c>
      <c r="V504" s="26">
        <v>6339</v>
      </c>
      <c r="W504">
        <v>1.7050000000000001</v>
      </c>
      <c r="X504" t="s">
        <v>77</v>
      </c>
      <c r="Y504" t="s">
        <v>77</v>
      </c>
      <c r="Z504" t="s">
        <v>77</v>
      </c>
      <c r="AA504" t="s">
        <v>77</v>
      </c>
      <c r="AC504">
        <v>55</v>
      </c>
      <c r="AD504" t="s">
        <v>599</v>
      </c>
      <c r="AE504" s="2">
        <v>44803.529502314814</v>
      </c>
      <c r="AF504">
        <v>170</v>
      </c>
      <c r="AG504" t="s">
        <v>76</v>
      </c>
      <c r="AH504">
        <v>0</v>
      </c>
      <c r="AI504">
        <v>12.016999999999999</v>
      </c>
      <c r="AJ504" s="26">
        <v>149137</v>
      </c>
      <c r="AK504">
        <v>30.558</v>
      </c>
      <c r="AL504" t="s">
        <v>77</v>
      </c>
      <c r="AM504" t="s">
        <v>77</v>
      </c>
      <c r="AN504" t="s">
        <v>77</v>
      </c>
      <c r="AO504" t="s">
        <v>77</v>
      </c>
      <c r="AQ504">
        <v>1</v>
      </c>
      <c r="AS504">
        <v>89</v>
      </c>
      <c r="AT504" s="46">
        <f t="shared" si="78"/>
        <v>1792.38815499102</v>
      </c>
      <c r="AU504" s="47">
        <f t="shared" si="79"/>
        <v>30155.306021495118</v>
      </c>
      <c r="AW504" s="27">
        <f t="shared" si="72"/>
        <v>1763.4081008954849</v>
      </c>
      <c r="AX504" s="28">
        <f t="shared" si="73"/>
        <v>26288.709203849874</v>
      </c>
      <c r="AZ504" s="33">
        <f t="shared" si="74"/>
        <v>1910.6131287755302</v>
      </c>
      <c r="BA504" s="34">
        <f t="shared" si="75"/>
        <v>28149.484004056059</v>
      </c>
      <c r="BC504" s="46">
        <f t="shared" si="76"/>
        <v>1792.38815499102</v>
      </c>
      <c r="BD504" s="47">
        <f t="shared" si="77"/>
        <v>30155.306021495118</v>
      </c>
      <c r="BF504" s="48">
        <f t="shared" si="80"/>
        <v>778.06329595</v>
      </c>
      <c r="BG504" s="49">
        <f t="shared" si="81"/>
        <v>-22046.090196680001</v>
      </c>
      <c r="BI504">
        <v>55</v>
      </c>
      <c r="BJ504" t="s">
        <v>599</v>
      </c>
      <c r="BK504" s="2">
        <v>44803.529502314814</v>
      </c>
      <c r="BL504">
        <v>170</v>
      </c>
      <c r="BM504" t="s">
        <v>76</v>
      </c>
      <c r="BN504">
        <v>0</v>
      </c>
      <c r="BO504">
        <v>2.83</v>
      </c>
      <c r="BP504" s="26">
        <v>1245993</v>
      </c>
      <c r="BQ504">
        <v>0</v>
      </c>
      <c r="BR504" t="s">
        <v>77</v>
      </c>
      <c r="BS504" t="s">
        <v>77</v>
      </c>
      <c r="BT504" t="s">
        <v>77</v>
      </c>
      <c r="BU504" t="s">
        <v>77</v>
      </c>
    </row>
    <row r="505" spans="1:73">
      <c r="A505">
        <v>56</v>
      </c>
      <c r="B505" t="s">
        <v>600</v>
      </c>
      <c r="C505" s="2">
        <v>44803.550740740742</v>
      </c>
      <c r="D505">
        <v>415</v>
      </c>
      <c r="E505" t="s">
        <v>76</v>
      </c>
      <c r="F505">
        <v>0</v>
      </c>
      <c r="G505">
        <v>6.008</v>
      </c>
      <c r="H505" s="26">
        <v>40086</v>
      </c>
      <c r="I505">
        <v>7.5999999999999998E-2</v>
      </c>
      <c r="J505" t="s">
        <v>77</v>
      </c>
      <c r="K505" t="s">
        <v>77</v>
      </c>
      <c r="L505" t="s">
        <v>77</v>
      </c>
      <c r="M505" t="s">
        <v>77</v>
      </c>
      <c r="O505">
        <v>56</v>
      </c>
      <c r="P505" t="s">
        <v>600</v>
      </c>
      <c r="Q505" s="2">
        <v>44803.550740740742</v>
      </c>
      <c r="R505">
        <v>415</v>
      </c>
      <c r="S505" t="s">
        <v>76</v>
      </c>
      <c r="T505">
        <v>0</v>
      </c>
      <c r="U505" t="s">
        <v>77</v>
      </c>
      <c r="V505" s="26" t="s">
        <v>77</v>
      </c>
      <c r="W505" t="s">
        <v>77</v>
      </c>
      <c r="X505" t="s">
        <v>77</v>
      </c>
      <c r="Y505" t="s">
        <v>77</v>
      </c>
      <c r="Z505" t="s">
        <v>77</v>
      </c>
      <c r="AA505" t="s">
        <v>77</v>
      </c>
      <c r="AC505">
        <v>56</v>
      </c>
      <c r="AD505" t="s">
        <v>600</v>
      </c>
      <c r="AE505" s="2">
        <v>44803.550740740742</v>
      </c>
      <c r="AF505">
        <v>415</v>
      </c>
      <c r="AG505" t="s">
        <v>76</v>
      </c>
      <c r="AH505">
        <v>0</v>
      </c>
      <c r="AI505">
        <v>12.172000000000001</v>
      </c>
      <c r="AJ505" s="26">
        <v>4562</v>
      </c>
      <c r="AK505">
        <v>0.89300000000000002</v>
      </c>
      <c r="AL505" t="s">
        <v>77</v>
      </c>
      <c r="AM505" t="s">
        <v>77</v>
      </c>
      <c r="AN505" t="s">
        <v>77</v>
      </c>
      <c r="AO505" t="s">
        <v>77</v>
      </c>
      <c r="AQ505">
        <v>1</v>
      </c>
      <c r="AS505">
        <v>90</v>
      </c>
      <c r="AT505" s="46">
        <f t="shared" si="78"/>
        <v>91.522509289126162</v>
      </c>
      <c r="AU505" s="47">
        <f t="shared" si="79"/>
        <v>838.73428174111984</v>
      </c>
      <c r="AW505" s="27">
        <f t="shared" si="72"/>
        <v>125.06878450738481</v>
      </c>
      <c r="AX505" s="28">
        <f t="shared" si="73"/>
        <v>879.31844055212002</v>
      </c>
      <c r="AZ505" s="33">
        <f t="shared" si="74"/>
        <v>105.0212373138236</v>
      </c>
      <c r="BA505" s="34">
        <f t="shared" si="75"/>
        <v>868.05799941656005</v>
      </c>
      <c r="BC505" s="46">
        <f t="shared" si="76"/>
        <v>91.522509289126162</v>
      </c>
      <c r="BD505" s="47">
        <f t="shared" si="77"/>
        <v>838.73428174111984</v>
      </c>
      <c r="BF505" s="48">
        <f t="shared" si="80"/>
        <v>77.852942619199993</v>
      </c>
      <c r="BG505" s="49">
        <f t="shared" si="81"/>
        <v>438.83258432000002</v>
      </c>
      <c r="BI505">
        <v>56</v>
      </c>
      <c r="BJ505" t="s">
        <v>600</v>
      </c>
      <c r="BK505" s="2">
        <v>44803.550740740742</v>
      </c>
      <c r="BL505">
        <v>415</v>
      </c>
      <c r="BM505" t="s">
        <v>76</v>
      </c>
      <c r="BN505">
        <v>0</v>
      </c>
      <c r="BO505">
        <v>2.855</v>
      </c>
      <c r="BP505" s="26">
        <v>938644</v>
      </c>
      <c r="BQ505">
        <v>0</v>
      </c>
      <c r="BR505" t="s">
        <v>77</v>
      </c>
      <c r="BS505" t="s">
        <v>77</v>
      </c>
      <c r="BT505" t="s">
        <v>77</v>
      </c>
      <c r="BU505" t="s">
        <v>77</v>
      </c>
    </row>
    <row r="506" spans="1:73">
      <c r="A506">
        <v>57</v>
      </c>
      <c r="B506" t="s">
        <v>601</v>
      </c>
      <c r="C506" s="2">
        <v>44803.571979166663</v>
      </c>
      <c r="D506">
        <v>343</v>
      </c>
      <c r="E506" t="s">
        <v>76</v>
      </c>
      <c r="F506">
        <v>0</v>
      </c>
      <c r="G506">
        <v>5.976</v>
      </c>
      <c r="H506" s="26">
        <v>8580773</v>
      </c>
      <c r="I506">
        <v>17.556000000000001</v>
      </c>
      <c r="J506" t="s">
        <v>77</v>
      </c>
      <c r="K506" t="s">
        <v>77</v>
      </c>
      <c r="L506" t="s">
        <v>77</v>
      </c>
      <c r="M506" t="s">
        <v>77</v>
      </c>
      <c r="O506">
        <v>57</v>
      </c>
      <c r="P506" t="s">
        <v>601</v>
      </c>
      <c r="Q506" s="2">
        <v>44803.571979166663</v>
      </c>
      <c r="R506">
        <v>343</v>
      </c>
      <c r="S506" t="s">
        <v>76</v>
      </c>
      <c r="T506">
        <v>0</v>
      </c>
      <c r="U506">
        <v>5.9290000000000003</v>
      </c>
      <c r="V506" s="26">
        <v>61601</v>
      </c>
      <c r="W506">
        <v>15.182</v>
      </c>
      <c r="X506" t="s">
        <v>77</v>
      </c>
      <c r="Y506" t="s">
        <v>77</v>
      </c>
      <c r="Z506" t="s">
        <v>77</v>
      </c>
      <c r="AA506" t="s">
        <v>77</v>
      </c>
      <c r="AC506">
        <v>57</v>
      </c>
      <c r="AD506" t="s">
        <v>601</v>
      </c>
      <c r="AE506" s="2">
        <v>44803.571979166663</v>
      </c>
      <c r="AF506">
        <v>343</v>
      </c>
      <c r="AG506" t="s">
        <v>76</v>
      </c>
      <c r="AH506">
        <v>0</v>
      </c>
      <c r="AI506">
        <v>12.006</v>
      </c>
      <c r="AJ506" s="26">
        <v>145389</v>
      </c>
      <c r="AK506">
        <v>29.814</v>
      </c>
      <c r="AL506" t="s">
        <v>77</v>
      </c>
      <c r="AM506" t="s">
        <v>77</v>
      </c>
      <c r="AN506" t="s">
        <v>77</v>
      </c>
      <c r="AO506" t="s">
        <v>77</v>
      </c>
      <c r="AQ506">
        <v>1</v>
      </c>
      <c r="AS506">
        <v>91</v>
      </c>
      <c r="AT506" s="46">
        <f t="shared" si="78"/>
        <v>15374.866139564618</v>
      </c>
      <c r="AU506" s="47">
        <f t="shared" si="79"/>
        <v>29408.765527088079</v>
      </c>
      <c r="AW506" s="27">
        <f t="shared" si="72"/>
        <v>12269.995434315286</v>
      </c>
      <c r="AX506" s="28">
        <f t="shared" si="73"/>
        <v>25663.120767880835</v>
      </c>
      <c r="AZ506" s="33">
        <f t="shared" si="74"/>
        <v>16004.437108155933</v>
      </c>
      <c r="BA506" s="34">
        <f t="shared" si="75"/>
        <v>27450.815548920542</v>
      </c>
      <c r="BC506" s="46">
        <f t="shared" si="76"/>
        <v>15374.866139564618</v>
      </c>
      <c r="BD506" s="47">
        <f t="shared" si="77"/>
        <v>29408.765527088079</v>
      </c>
      <c r="BF506" s="48">
        <f t="shared" si="80"/>
        <v>16443.95610395</v>
      </c>
      <c r="BG506" s="49">
        <f t="shared" si="81"/>
        <v>-20555.33549012</v>
      </c>
      <c r="BI506">
        <v>57</v>
      </c>
      <c r="BJ506" t="s">
        <v>601</v>
      </c>
      <c r="BK506" s="2">
        <v>44803.571979166663</v>
      </c>
      <c r="BL506">
        <v>343</v>
      </c>
      <c r="BM506" t="s">
        <v>76</v>
      </c>
      <c r="BN506">
        <v>0</v>
      </c>
      <c r="BO506">
        <v>2.8460000000000001</v>
      </c>
      <c r="BP506" s="26">
        <v>926693</v>
      </c>
      <c r="BQ506">
        <v>0</v>
      </c>
      <c r="BR506" t="s">
        <v>77</v>
      </c>
      <c r="BS506" t="s">
        <v>77</v>
      </c>
      <c r="BT506" t="s">
        <v>77</v>
      </c>
      <c r="BU506" t="s">
        <v>77</v>
      </c>
    </row>
    <row r="507" spans="1:73">
      <c r="A507">
        <v>58</v>
      </c>
      <c r="B507" t="s">
        <v>602</v>
      </c>
      <c r="C507" s="2">
        <v>44803.593217592592</v>
      </c>
      <c r="D507">
        <v>31</v>
      </c>
      <c r="E507" t="s">
        <v>76</v>
      </c>
      <c r="F507">
        <v>0</v>
      </c>
      <c r="G507">
        <v>5.9749999999999996</v>
      </c>
      <c r="H507" s="26">
        <v>8641302</v>
      </c>
      <c r="I507">
        <v>17.681999999999999</v>
      </c>
      <c r="J507" t="s">
        <v>77</v>
      </c>
      <c r="K507" t="s">
        <v>77</v>
      </c>
      <c r="L507" t="s">
        <v>77</v>
      </c>
      <c r="M507" t="s">
        <v>77</v>
      </c>
      <c r="O507">
        <v>58</v>
      </c>
      <c r="P507" t="s">
        <v>602</v>
      </c>
      <c r="Q507" s="2">
        <v>44803.593217592592</v>
      </c>
      <c r="R507">
        <v>31</v>
      </c>
      <c r="S507" t="s">
        <v>76</v>
      </c>
      <c r="T507">
        <v>0</v>
      </c>
      <c r="U507">
        <v>5.9290000000000003</v>
      </c>
      <c r="V507" s="26">
        <v>63038</v>
      </c>
      <c r="W507">
        <v>15.53</v>
      </c>
      <c r="X507" t="s">
        <v>77</v>
      </c>
      <c r="Y507" t="s">
        <v>77</v>
      </c>
      <c r="Z507" t="s">
        <v>77</v>
      </c>
      <c r="AA507" t="s">
        <v>77</v>
      </c>
      <c r="AC507">
        <v>58</v>
      </c>
      <c r="AD507" t="s">
        <v>602</v>
      </c>
      <c r="AE507" s="2">
        <v>44803.593217592592</v>
      </c>
      <c r="AF507">
        <v>31</v>
      </c>
      <c r="AG507" t="s">
        <v>76</v>
      </c>
      <c r="AH507">
        <v>0</v>
      </c>
      <c r="AI507">
        <v>12.002000000000001</v>
      </c>
      <c r="AJ507" s="26">
        <v>155613</v>
      </c>
      <c r="AK507">
        <v>31.84</v>
      </c>
      <c r="AL507" t="s">
        <v>77</v>
      </c>
      <c r="AM507" t="s">
        <v>77</v>
      </c>
      <c r="AN507" t="s">
        <v>77</v>
      </c>
      <c r="AO507" t="s">
        <v>77</v>
      </c>
      <c r="AQ507">
        <v>1</v>
      </c>
      <c r="AS507">
        <v>92</v>
      </c>
      <c r="AT507" s="46">
        <f t="shared" si="78"/>
        <v>15726.477760575277</v>
      </c>
      <c r="AU507" s="47">
        <f t="shared" si="79"/>
        <v>31443.52994477512</v>
      </c>
      <c r="AW507" s="27">
        <f t="shared" ref="AW507:AW570" si="82">IF(H507&lt;15000,((0.00000002125*H507^2)+(0.002705*H507)+(-4.371)),(IF(H507&lt;700000,((-0.0000000008162*H507^2)+(0.003141*H507)+(0.4702)), ((0.000000003285*V507^2)+(0.1899*V507)+(559.5)))))</f>
        <v>12543.470098323542</v>
      </c>
      <c r="AX507" s="28">
        <f t="shared" ref="AX507:AX570" si="83">((-0.00000006277*AJ507^2)+(0.1854*AJ507)+(34.83))</f>
        <v>27365.479179879872</v>
      </c>
      <c r="AZ507" s="33">
        <f t="shared" ref="AZ507:AZ570" si="84">IF(H507&lt;10000,((-0.00000005795*H507^2)+(0.003823*H507)+(-6.715)),(IF(H507&lt;700000,((-0.0000000001209*H507^2)+(0.002635*H507)+(-0.4111)), ((-0.00000002007*V507^2)+(0.2564*V507)+(286.1)))))</f>
        <v>16369.289245858921</v>
      </c>
      <c r="BA507" s="34">
        <f t="shared" ref="BA507:BA570" si="85">(-0.00000001626*AJ507^2)+(0.1912*AJ507)+(-3.858)</f>
        <v>29355.605102196059</v>
      </c>
      <c r="BC507" s="46">
        <f t="shared" ref="BC507:BC570" si="86">IF(H507&lt;10000,((0.0000001453*H507^2)+(0.0008349*H507)+(-1.805)),(IF(H507&lt;700000,((-0.00000000008054*H507^2)+(0.002348*H507)+(-2.47)), ((-0.00000001938*V507^2)+(0.2471*V507)+(226.8)))))</f>
        <v>15726.477760575277</v>
      </c>
      <c r="BD507" s="47">
        <f t="shared" ref="BD507:BD570" si="87">(-0.00000002552*AJ507^2)+(0.2067*AJ507)+(-103.7)</f>
        <v>31443.52994477512</v>
      </c>
      <c r="BF507" s="48">
        <f t="shared" si="80"/>
        <v>17091.6781778</v>
      </c>
      <c r="BG507" s="49">
        <f t="shared" si="81"/>
        <v>-24735.780228679996</v>
      </c>
      <c r="BI507">
        <v>58</v>
      </c>
      <c r="BJ507" t="s">
        <v>602</v>
      </c>
      <c r="BK507" s="2">
        <v>44803.593217592592</v>
      </c>
      <c r="BL507">
        <v>31</v>
      </c>
      <c r="BM507" t="s">
        <v>76</v>
      </c>
      <c r="BN507">
        <v>0</v>
      </c>
      <c r="BO507">
        <v>2.8420000000000001</v>
      </c>
      <c r="BP507" s="26">
        <v>1003944</v>
      </c>
      <c r="BQ507">
        <v>0</v>
      </c>
      <c r="BR507" t="s">
        <v>77</v>
      </c>
      <c r="BS507" t="s">
        <v>77</v>
      </c>
      <c r="BT507" t="s">
        <v>77</v>
      </c>
      <c r="BU507" t="s">
        <v>77</v>
      </c>
    </row>
    <row r="508" spans="1:73">
      <c r="A508">
        <v>59</v>
      </c>
      <c r="B508" t="s">
        <v>603</v>
      </c>
      <c r="C508" s="2">
        <v>44803.61445601852</v>
      </c>
      <c r="D508">
        <v>355</v>
      </c>
      <c r="E508" t="s">
        <v>76</v>
      </c>
      <c r="F508">
        <v>0</v>
      </c>
      <c r="G508">
        <v>6</v>
      </c>
      <c r="H508" s="26">
        <v>88935</v>
      </c>
      <c r="I508">
        <v>0.17499999999999999</v>
      </c>
      <c r="J508" t="s">
        <v>77</v>
      </c>
      <c r="K508" t="s">
        <v>77</v>
      </c>
      <c r="L508" t="s">
        <v>77</v>
      </c>
      <c r="M508" t="s">
        <v>77</v>
      </c>
      <c r="O508">
        <v>59</v>
      </c>
      <c r="P508" t="s">
        <v>603</v>
      </c>
      <c r="Q508" s="2">
        <v>44803.61445601852</v>
      </c>
      <c r="R508">
        <v>355</v>
      </c>
      <c r="S508" t="s">
        <v>76</v>
      </c>
      <c r="T508">
        <v>0</v>
      </c>
      <c r="U508" t="s">
        <v>77</v>
      </c>
      <c r="V508" s="26" t="s">
        <v>77</v>
      </c>
      <c r="W508" t="s">
        <v>77</v>
      </c>
      <c r="X508" t="s">
        <v>77</v>
      </c>
      <c r="Y508" t="s">
        <v>77</v>
      </c>
      <c r="Z508" t="s">
        <v>77</v>
      </c>
      <c r="AA508" t="s">
        <v>77</v>
      </c>
      <c r="AC508">
        <v>59</v>
      </c>
      <c r="AD508" t="s">
        <v>603</v>
      </c>
      <c r="AE508" s="2">
        <v>44803.61445601852</v>
      </c>
      <c r="AF508">
        <v>355</v>
      </c>
      <c r="AG508" t="s">
        <v>76</v>
      </c>
      <c r="AH508">
        <v>0</v>
      </c>
      <c r="AI508">
        <v>12.154</v>
      </c>
      <c r="AJ508" s="26">
        <v>8922</v>
      </c>
      <c r="AK508">
        <v>1.819</v>
      </c>
      <c r="AL508" t="s">
        <v>77</v>
      </c>
      <c r="AM508" t="s">
        <v>77</v>
      </c>
      <c r="AN508" t="s">
        <v>77</v>
      </c>
      <c r="AO508" t="s">
        <v>77</v>
      </c>
      <c r="AQ508">
        <v>1</v>
      </c>
      <c r="AS508">
        <v>93</v>
      </c>
      <c r="AT508" s="46">
        <f t="shared" si="78"/>
        <v>205.7123541675185</v>
      </c>
      <c r="AU508" s="47">
        <f t="shared" si="79"/>
        <v>1738.44595481632</v>
      </c>
      <c r="AW508" s="27">
        <f t="shared" si="82"/>
        <v>273.35935478555496</v>
      </c>
      <c r="AX508" s="28">
        <f t="shared" si="83"/>
        <v>1683.9721771873201</v>
      </c>
      <c r="AZ508" s="33">
        <f t="shared" si="84"/>
        <v>232.97637440219751</v>
      </c>
      <c r="BA508" s="34">
        <f t="shared" si="85"/>
        <v>1700.7340701141602</v>
      </c>
      <c r="BC508" s="46">
        <f t="shared" si="86"/>
        <v>205.7123541675185</v>
      </c>
      <c r="BD508" s="47">
        <f t="shared" si="87"/>
        <v>1738.44595481632</v>
      </c>
      <c r="BF508" s="48">
        <f t="shared" si="80"/>
        <v>243.73531471999999</v>
      </c>
      <c r="BG508" s="49">
        <f t="shared" si="81"/>
        <v>812.24705152000001</v>
      </c>
      <c r="BI508">
        <v>59</v>
      </c>
      <c r="BJ508" t="s">
        <v>603</v>
      </c>
      <c r="BK508" s="2">
        <v>44803.61445601852</v>
      </c>
      <c r="BL508">
        <v>355</v>
      </c>
      <c r="BM508" t="s">
        <v>76</v>
      </c>
      <c r="BN508">
        <v>0</v>
      </c>
      <c r="BO508">
        <v>2.8410000000000002</v>
      </c>
      <c r="BP508" s="26">
        <v>1085735</v>
      </c>
      <c r="BQ508">
        <v>0</v>
      </c>
      <c r="BR508" t="s">
        <v>77</v>
      </c>
      <c r="BS508" t="s">
        <v>77</v>
      </c>
      <c r="BT508" t="s">
        <v>77</v>
      </c>
      <c r="BU508" t="s">
        <v>77</v>
      </c>
    </row>
    <row r="509" spans="1:73">
      <c r="A509">
        <v>60</v>
      </c>
      <c r="B509" t="s">
        <v>604</v>
      </c>
      <c r="C509" s="2">
        <v>44803.635717592595</v>
      </c>
      <c r="D509">
        <v>25</v>
      </c>
      <c r="E509" t="s">
        <v>76</v>
      </c>
      <c r="F509">
        <v>0</v>
      </c>
      <c r="G509">
        <v>5.9969999999999999</v>
      </c>
      <c r="H509" s="26">
        <v>1253723</v>
      </c>
      <c r="I509">
        <v>2.5310000000000001</v>
      </c>
      <c r="J509" t="s">
        <v>77</v>
      </c>
      <c r="K509" t="s">
        <v>77</v>
      </c>
      <c r="L509" t="s">
        <v>77</v>
      </c>
      <c r="M509" t="s">
        <v>77</v>
      </c>
      <c r="O509">
        <v>60</v>
      </c>
      <c r="P509" t="s">
        <v>604</v>
      </c>
      <c r="Q509" s="2">
        <v>44803.635717592595</v>
      </c>
      <c r="R509">
        <v>25</v>
      </c>
      <c r="S509" t="s">
        <v>76</v>
      </c>
      <c r="T509">
        <v>0</v>
      </c>
      <c r="U509">
        <v>5.95</v>
      </c>
      <c r="V509" s="26">
        <v>10502</v>
      </c>
      <c r="W509">
        <v>2.726</v>
      </c>
      <c r="X509" t="s">
        <v>77</v>
      </c>
      <c r="Y509" t="s">
        <v>77</v>
      </c>
      <c r="Z509" t="s">
        <v>77</v>
      </c>
      <c r="AA509" t="s">
        <v>77</v>
      </c>
      <c r="AC509">
        <v>60</v>
      </c>
      <c r="AD509" t="s">
        <v>604</v>
      </c>
      <c r="AE509" s="2">
        <v>44803.635717592595</v>
      </c>
      <c r="AF509">
        <v>25</v>
      </c>
      <c r="AG509" t="s">
        <v>76</v>
      </c>
      <c r="AH509">
        <v>0</v>
      </c>
      <c r="AI509">
        <v>11.994999999999999</v>
      </c>
      <c r="AJ509" s="26">
        <v>171856</v>
      </c>
      <c r="AK509">
        <v>35.039000000000001</v>
      </c>
      <c r="AL509" t="s">
        <v>77</v>
      </c>
      <c r="AM509" t="s">
        <v>77</v>
      </c>
      <c r="AN509" t="s">
        <v>77</v>
      </c>
      <c r="AO509" t="s">
        <v>77</v>
      </c>
      <c r="AQ509">
        <v>1</v>
      </c>
      <c r="AS509">
        <v>94</v>
      </c>
      <c r="AT509" s="46">
        <f t="shared" si="78"/>
        <v>2819.7067409624801</v>
      </c>
      <c r="AU509" s="47">
        <f t="shared" si="79"/>
        <v>34665.215149537282</v>
      </c>
      <c r="AW509" s="27">
        <f t="shared" si="82"/>
        <v>2554.1921092331404</v>
      </c>
      <c r="AX509" s="28">
        <f t="shared" si="83"/>
        <v>30043.052793121286</v>
      </c>
      <c r="AZ509" s="33">
        <f t="shared" si="84"/>
        <v>2976.5992394797199</v>
      </c>
      <c r="BA509" s="34">
        <f t="shared" si="85"/>
        <v>32374.778478192642</v>
      </c>
      <c r="BC509" s="46">
        <f t="shared" si="86"/>
        <v>2819.7067409624801</v>
      </c>
      <c r="BD509" s="47">
        <f t="shared" si="87"/>
        <v>34665.215149537282</v>
      </c>
      <c r="BF509" s="48">
        <f t="shared" si="80"/>
        <v>1330.6680338000001</v>
      </c>
      <c r="BG509" s="49">
        <f t="shared" si="81"/>
        <v>-32116.740417919998</v>
      </c>
      <c r="BI509">
        <v>60</v>
      </c>
      <c r="BJ509" t="s">
        <v>604</v>
      </c>
      <c r="BK509" s="2">
        <v>44803.635717592595</v>
      </c>
      <c r="BL509">
        <v>25</v>
      </c>
      <c r="BM509" t="s">
        <v>76</v>
      </c>
      <c r="BN509">
        <v>0</v>
      </c>
      <c r="BO509">
        <v>2.847</v>
      </c>
      <c r="BP509" s="26">
        <v>926641</v>
      </c>
      <c r="BQ509">
        <v>0</v>
      </c>
      <c r="BR509" t="s">
        <v>77</v>
      </c>
      <c r="BS509" t="s">
        <v>77</v>
      </c>
      <c r="BT509" t="s">
        <v>77</v>
      </c>
      <c r="BU509" t="s">
        <v>77</v>
      </c>
    </row>
    <row r="510" spans="1:73">
      <c r="A510">
        <v>61</v>
      </c>
      <c r="B510" t="s">
        <v>605</v>
      </c>
      <c r="C510" s="2">
        <v>44803.65693287037</v>
      </c>
      <c r="D510">
        <v>334</v>
      </c>
      <c r="E510" t="s">
        <v>76</v>
      </c>
      <c r="F510">
        <v>0</v>
      </c>
      <c r="G510">
        <v>5.9989999999999997</v>
      </c>
      <c r="H510" s="26">
        <v>105965</v>
      </c>
      <c r="I510">
        <v>0.20899999999999999</v>
      </c>
      <c r="J510" t="s">
        <v>77</v>
      </c>
      <c r="K510" t="s">
        <v>77</v>
      </c>
      <c r="L510" t="s">
        <v>77</v>
      </c>
      <c r="M510" t="s">
        <v>77</v>
      </c>
      <c r="O510">
        <v>61</v>
      </c>
      <c r="P510" t="s">
        <v>605</v>
      </c>
      <c r="Q510" s="2">
        <v>44803.65693287037</v>
      </c>
      <c r="R510">
        <v>334</v>
      </c>
      <c r="S510" t="s">
        <v>76</v>
      </c>
      <c r="T510">
        <v>0</v>
      </c>
      <c r="U510" t="s">
        <v>77</v>
      </c>
      <c r="V510" s="26" t="s">
        <v>77</v>
      </c>
      <c r="W510" t="s">
        <v>77</v>
      </c>
      <c r="X510" t="s">
        <v>77</v>
      </c>
      <c r="Y510" t="s">
        <v>77</v>
      </c>
      <c r="Z510" t="s">
        <v>77</v>
      </c>
      <c r="AA510" t="s">
        <v>77</v>
      </c>
      <c r="AC510">
        <v>61</v>
      </c>
      <c r="AD510" t="s">
        <v>605</v>
      </c>
      <c r="AE510" s="2">
        <v>44803.65693287037</v>
      </c>
      <c r="AF510">
        <v>334</v>
      </c>
      <c r="AG510" t="s">
        <v>76</v>
      </c>
      <c r="AH510">
        <v>0</v>
      </c>
      <c r="AI510">
        <v>12.106</v>
      </c>
      <c r="AJ510" s="26">
        <v>49090</v>
      </c>
      <c r="AK510">
        <v>10.253</v>
      </c>
      <c r="AL510" t="s">
        <v>77</v>
      </c>
      <c r="AM510" t="s">
        <v>77</v>
      </c>
      <c r="AN510" t="s">
        <v>77</v>
      </c>
      <c r="AO510" t="s">
        <v>77</v>
      </c>
      <c r="AQ510">
        <v>1</v>
      </c>
      <c r="AS510">
        <v>95</v>
      </c>
      <c r="AT510" s="46">
        <f t="shared" si="78"/>
        <v>245.43147006813848</v>
      </c>
      <c r="AU510" s="47">
        <f t="shared" si="79"/>
        <v>9981.7041868879987</v>
      </c>
      <c r="AW510" s="27">
        <f t="shared" si="82"/>
        <v>324.14149700415499</v>
      </c>
      <c r="AX510" s="28">
        <f t="shared" si="83"/>
        <v>8984.8510901629998</v>
      </c>
      <c r="AZ510" s="33">
        <f t="shared" si="84"/>
        <v>277.44913952989754</v>
      </c>
      <c r="BA510" s="34">
        <f t="shared" si="85"/>
        <v>9342.966195093999</v>
      </c>
      <c r="BC510" s="46">
        <f t="shared" si="86"/>
        <v>245.43147006813848</v>
      </c>
      <c r="BD510" s="47">
        <f t="shared" si="87"/>
        <v>9981.7041868879987</v>
      </c>
      <c r="BF510" s="48" t="e">
        <f t="shared" si="80"/>
        <v>#VALUE!</v>
      </c>
      <c r="BG510" s="49">
        <f t="shared" si="81"/>
        <v>1176.0630880000001</v>
      </c>
      <c r="BI510">
        <v>61</v>
      </c>
      <c r="BJ510" t="s">
        <v>605</v>
      </c>
      <c r="BK510" s="2">
        <v>44803.65693287037</v>
      </c>
      <c r="BL510">
        <v>334</v>
      </c>
      <c r="BM510" t="s">
        <v>76</v>
      </c>
      <c r="BN510">
        <v>0</v>
      </c>
      <c r="BO510">
        <v>2.835</v>
      </c>
      <c r="BP510" s="26">
        <v>1188440</v>
      </c>
      <c r="BQ510">
        <v>0</v>
      </c>
      <c r="BR510" t="s">
        <v>77</v>
      </c>
      <c r="BS510" t="s">
        <v>77</v>
      </c>
      <c r="BT510" t="s">
        <v>77</v>
      </c>
      <c r="BU510" t="s">
        <v>77</v>
      </c>
    </row>
    <row r="511" spans="1:73">
      <c r="A511">
        <v>62</v>
      </c>
      <c r="B511" t="s">
        <v>606</v>
      </c>
      <c r="C511" s="2">
        <v>44803.678182870368</v>
      </c>
      <c r="D511">
        <v>17</v>
      </c>
      <c r="E511" t="s">
        <v>76</v>
      </c>
      <c r="F511">
        <v>0</v>
      </c>
      <c r="G511">
        <v>5.9980000000000002</v>
      </c>
      <c r="H511" s="26">
        <v>413812</v>
      </c>
      <c r="I511">
        <v>0.83099999999999996</v>
      </c>
      <c r="J511" t="s">
        <v>77</v>
      </c>
      <c r="K511" t="s">
        <v>77</v>
      </c>
      <c r="L511" t="s">
        <v>77</v>
      </c>
      <c r="M511" t="s">
        <v>77</v>
      </c>
      <c r="O511">
        <v>62</v>
      </c>
      <c r="P511" t="s">
        <v>606</v>
      </c>
      <c r="Q511" s="2">
        <v>44803.678182870368</v>
      </c>
      <c r="R511">
        <v>17</v>
      </c>
      <c r="S511" t="s">
        <v>76</v>
      </c>
      <c r="T511">
        <v>0</v>
      </c>
      <c r="U511">
        <v>5.9450000000000003</v>
      </c>
      <c r="V511" s="26">
        <v>4266</v>
      </c>
      <c r="W511">
        <v>1.1970000000000001</v>
      </c>
      <c r="X511" t="s">
        <v>77</v>
      </c>
      <c r="Y511" t="s">
        <v>77</v>
      </c>
      <c r="Z511" t="s">
        <v>77</v>
      </c>
      <c r="AA511" t="s">
        <v>77</v>
      </c>
      <c r="AC511">
        <v>62</v>
      </c>
      <c r="AD511" t="s">
        <v>606</v>
      </c>
      <c r="AE511" s="2">
        <v>44803.678182870368</v>
      </c>
      <c r="AF511">
        <v>17</v>
      </c>
      <c r="AG511" t="s">
        <v>76</v>
      </c>
      <c r="AH511">
        <v>0</v>
      </c>
      <c r="AI511">
        <v>11.99</v>
      </c>
      <c r="AJ511" s="26">
        <v>171953</v>
      </c>
      <c r="AK511">
        <v>35.058</v>
      </c>
      <c r="AL511" t="s">
        <v>77</v>
      </c>
      <c r="AM511" t="s">
        <v>77</v>
      </c>
      <c r="AN511" t="s">
        <v>77</v>
      </c>
      <c r="AO511" t="s">
        <v>77</v>
      </c>
      <c r="AQ511">
        <v>1</v>
      </c>
      <c r="AS511">
        <v>96</v>
      </c>
      <c r="AT511" s="46">
        <f t="shared" si="78"/>
        <v>955.3688764919541</v>
      </c>
      <c r="AU511" s="47">
        <f t="shared" si="79"/>
        <v>34684.413970986323</v>
      </c>
      <c r="AW511" s="27">
        <f t="shared" si="82"/>
        <v>1160.4873009090272</v>
      </c>
      <c r="AX511" s="28">
        <f t="shared" si="83"/>
        <v>30058.943246701074</v>
      </c>
      <c r="AZ511" s="33">
        <f t="shared" si="84"/>
        <v>1069.2805591045103</v>
      </c>
      <c r="BA511" s="34">
        <f t="shared" si="85"/>
        <v>32392.782615761658</v>
      </c>
      <c r="BC511" s="46">
        <f t="shared" si="86"/>
        <v>955.3688764919541</v>
      </c>
      <c r="BD511" s="47">
        <f t="shared" si="87"/>
        <v>34684.413970986323</v>
      </c>
      <c r="BF511" s="48">
        <f t="shared" si="80"/>
        <v>541.02455620000001</v>
      </c>
      <c r="BG511" s="49">
        <f t="shared" si="81"/>
        <v>-32163.54422548</v>
      </c>
      <c r="BI511">
        <v>62</v>
      </c>
      <c r="BJ511" t="s">
        <v>606</v>
      </c>
      <c r="BK511" s="2">
        <v>44803.678182870368</v>
      </c>
      <c r="BL511">
        <v>17</v>
      </c>
      <c r="BM511" t="s">
        <v>76</v>
      </c>
      <c r="BN511">
        <v>0</v>
      </c>
      <c r="BO511">
        <v>2.8450000000000002</v>
      </c>
      <c r="BP511" s="26">
        <v>967189</v>
      </c>
      <c r="BQ511">
        <v>0</v>
      </c>
      <c r="BR511" t="s">
        <v>77</v>
      </c>
      <c r="BS511" t="s">
        <v>77</v>
      </c>
      <c r="BT511" t="s">
        <v>77</v>
      </c>
      <c r="BU511" t="s">
        <v>77</v>
      </c>
    </row>
    <row r="512" spans="1:73">
      <c r="A512">
        <v>63</v>
      </c>
      <c r="B512" t="s">
        <v>607</v>
      </c>
      <c r="C512" s="2">
        <v>44803.69940972222</v>
      </c>
      <c r="D512">
        <v>44</v>
      </c>
      <c r="E512" t="s">
        <v>76</v>
      </c>
      <c r="F512">
        <v>0</v>
      </c>
      <c r="G512">
        <v>5.9930000000000003</v>
      </c>
      <c r="H512" s="26">
        <v>1819444</v>
      </c>
      <c r="I512">
        <v>3.6789999999999998</v>
      </c>
      <c r="J512" t="s">
        <v>77</v>
      </c>
      <c r="K512" t="s">
        <v>77</v>
      </c>
      <c r="L512" t="s">
        <v>77</v>
      </c>
      <c r="M512" t="s">
        <v>77</v>
      </c>
      <c r="O512">
        <v>63</v>
      </c>
      <c r="P512" t="s">
        <v>607</v>
      </c>
      <c r="Q512" s="2">
        <v>44803.69940972222</v>
      </c>
      <c r="R512">
        <v>44</v>
      </c>
      <c r="S512" t="s">
        <v>76</v>
      </c>
      <c r="T512">
        <v>0</v>
      </c>
      <c r="U512">
        <v>5.944</v>
      </c>
      <c r="V512" s="26">
        <v>16379</v>
      </c>
      <c r="W512">
        <v>4.1660000000000004</v>
      </c>
      <c r="X512" t="s">
        <v>77</v>
      </c>
      <c r="Y512" t="s">
        <v>77</v>
      </c>
      <c r="Z512" t="s">
        <v>77</v>
      </c>
      <c r="AA512" t="s">
        <v>77</v>
      </c>
      <c r="AC512">
        <v>63</v>
      </c>
      <c r="AD512" t="s">
        <v>607</v>
      </c>
      <c r="AE512" s="2">
        <v>44803.69940972222</v>
      </c>
      <c r="AF512">
        <v>44</v>
      </c>
      <c r="AG512" t="s">
        <v>76</v>
      </c>
      <c r="AH512">
        <v>0</v>
      </c>
      <c r="AI512">
        <v>11.984999999999999</v>
      </c>
      <c r="AJ512" s="26">
        <v>183699</v>
      </c>
      <c r="AK512">
        <v>37.356999999999999</v>
      </c>
      <c r="AL512" t="s">
        <v>77</v>
      </c>
      <c r="AM512" t="s">
        <v>77</v>
      </c>
      <c r="AN512" t="s">
        <v>77</v>
      </c>
      <c r="AO512" t="s">
        <v>77</v>
      </c>
      <c r="AQ512">
        <v>1</v>
      </c>
      <c r="AS512">
        <v>97</v>
      </c>
      <c r="AT512" s="46">
        <f t="shared" si="78"/>
        <v>4268.8517955974203</v>
      </c>
      <c r="AU512" s="47">
        <f t="shared" si="79"/>
        <v>37005.702667222482</v>
      </c>
      <c r="AW512" s="27">
        <f t="shared" si="82"/>
        <v>3670.753372340685</v>
      </c>
      <c r="AX512" s="28">
        <f t="shared" si="83"/>
        <v>31974.430700335233</v>
      </c>
      <c r="AZ512" s="33">
        <f t="shared" si="84"/>
        <v>4480.2913881651302</v>
      </c>
      <c r="BA512" s="34">
        <f t="shared" si="85"/>
        <v>34570.691854507742</v>
      </c>
      <c r="BC512" s="46">
        <f t="shared" si="86"/>
        <v>4268.8517955974203</v>
      </c>
      <c r="BD512" s="47">
        <f t="shared" si="87"/>
        <v>37005.702667222482</v>
      </c>
      <c r="BF512" s="48">
        <f t="shared" si="80"/>
        <v>2284.8574599499998</v>
      </c>
      <c r="BG512" s="49">
        <f t="shared" si="81"/>
        <v>-38070.413111720001</v>
      </c>
      <c r="BI512">
        <v>63</v>
      </c>
      <c r="BJ512" t="s">
        <v>607</v>
      </c>
      <c r="BK512" s="2">
        <v>44803.69940972222</v>
      </c>
      <c r="BL512">
        <v>44</v>
      </c>
      <c r="BM512" t="s">
        <v>76</v>
      </c>
      <c r="BN512">
        <v>0</v>
      </c>
      <c r="BO512">
        <v>2.84</v>
      </c>
      <c r="BP512" s="26">
        <v>1033022</v>
      </c>
      <c r="BQ512">
        <v>0</v>
      </c>
      <c r="BR512" t="s">
        <v>77</v>
      </c>
      <c r="BS512" t="s">
        <v>77</v>
      </c>
      <c r="BT512" t="s">
        <v>77</v>
      </c>
      <c r="BU512" t="s">
        <v>77</v>
      </c>
    </row>
    <row r="513" spans="1:73">
      <c r="A513">
        <v>64</v>
      </c>
      <c r="B513" t="s">
        <v>608</v>
      </c>
      <c r="C513" s="2">
        <v>44803.720671296294</v>
      </c>
      <c r="D513">
        <v>50</v>
      </c>
      <c r="E513" t="s">
        <v>76</v>
      </c>
      <c r="F513">
        <v>0</v>
      </c>
      <c r="G513">
        <v>6.0049999999999999</v>
      </c>
      <c r="H513" s="26">
        <v>109827</v>
      </c>
      <c r="I513">
        <v>0.217</v>
      </c>
      <c r="J513" t="s">
        <v>77</v>
      </c>
      <c r="K513" t="s">
        <v>77</v>
      </c>
      <c r="L513" t="s">
        <v>77</v>
      </c>
      <c r="M513" t="s">
        <v>77</v>
      </c>
      <c r="O513">
        <v>64</v>
      </c>
      <c r="P513" t="s">
        <v>608</v>
      </c>
      <c r="Q513" s="2">
        <v>44803.720671296294</v>
      </c>
      <c r="R513">
        <v>50</v>
      </c>
      <c r="S513" t="s">
        <v>76</v>
      </c>
      <c r="T513">
        <v>0</v>
      </c>
      <c r="U513" t="s">
        <v>77</v>
      </c>
      <c r="V513" s="26" t="s">
        <v>77</v>
      </c>
      <c r="W513" t="s">
        <v>77</v>
      </c>
      <c r="X513" t="s">
        <v>77</v>
      </c>
      <c r="Y513" t="s">
        <v>77</v>
      </c>
      <c r="Z513" t="s">
        <v>77</v>
      </c>
      <c r="AA513" t="s">
        <v>77</v>
      </c>
      <c r="AC513">
        <v>64</v>
      </c>
      <c r="AD513" t="s">
        <v>608</v>
      </c>
      <c r="AE513" s="2">
        <v>44803.720671296294</v>
      </c>
      <c r="AF513">
        <v>50</v>
      </c>
      <c r="AG513" t="s">
        <v>76</v>
      </c>
      <c r="AH513">
        <v>0</v>
      </c>
      <c r="AI513">
        <v>12.113</v>
      </c>
      <c r="AJ513" s="26">
        <v>46808</v>
      </c>
      <c r="AK513">
        <v>9.7789999999999999</v>
      </c>
      <c r="AL513" t="s">
        <v>77</v>
      </c>
      <c r="AM513" t="s">
        <v>77</v>
      </c>
      <c r="AN513" t="s">
        <v>77</v>
      </c>
      <c r="AO513" t="s">
        <v>77</v>
      </c>
      <c r="AQ513">
        <v>1</v>
      </c>
      <c r="AS513">
        <v>98</v>
      </c>
      <c r="AT513" s="46">
        <f t="shared" si="78"/>
        <v>254.43232494191832</v>
      </c>
      <c r="AU513" s="47">
        <f t="shared" si="79"/>
        <v>9515.5995641907175</v>
      </c>
      <c r="AW513" s="27">
        <f t="shared" si="82"/>
        <v>335.59182714395018</v>
      </c>
      <c r="AX513" s="28">
        <f t="shared" si="83"/>
        <v>8575.5048290067207</v>
      </c>
      <c r="AZ513" s="33">
        <f t="shared" si="84"/>
        <v>287.52475283558397</v>
      </c>
      <c r="BA513" s="34">
        <f t="shared" si="85"/>
        <v>8910.20612107136</v>
      </c>
      <c r="BC513" s="46">
        <f t="shared" si="86"/>
        <v>254.43232494191832</v>
      </c>
      <c r="BD513" s="47">
        <f t="shared" si="87"/>
        <v>9515.5995641907175</v>
      </c>
      <c r="BF513" s="48" t="e">
        <f t="shared" si="80"/>
        <v>#VALUE!</v>
      </c>
      <c r="BG513" s="49">
        <f t="shared" si="81"/>
        <v>1304.0982579200002</v>
      </c>
      <c r="BI513">
        <v>64</v>
      </c>
      <c r="BJ513" t="s">
        <v>608</v>
      </c>
      <c r="BK513" s="2">
        <v>44803.720671296294</v>
      </c>
      <c r="BL513">
        <v>50</v>
      </c>
      <c r="BM513" t="s">
        <v>76</v>
      </c>
      <c r="BN513">
        <v>0</v>
      </c>
      <c r="BO513">
        <v>2.8490000000000002</v>
      </c>
      <c r="BP513" s="26">
        <v>1009776</v>
      </c>
      <c r="BQ513">
        <v>0</v>
      </c>
      <c r="BR513" t="s">
        <v>77</v>
      </c>
      <c r="BS513" t="s">
        <v>77</v>
      </c>
      <c r="BT513" t="s">
        <v>77</v>
      </c>
      <c r="BU513" t="s">
        <v>77</v>
      </c>
    </row>
    <row r="514" spans="1:73">
      <c r="A514">
        <v>65</v>
      </c>
      <c r="B514" t="s">
        <v>609</v>
      </c>
      <c r="C514" s="2">
        <v>44803.741898148146</v>
      </c>
      <c r="D514">
        <v>232</v>
      </c>
      <c r="E514" t="s">
        <v>76</v>
      </c>
      <c r="F514">
        <v>0</v>
      </c>
      <c r="G514">
        <v>6.01</v>
      </c>
      <c r="H514" s="26">
        <v>57046</v>
      </c>
      <c r="I514">
        <v>0.11</v>
      </c>
      <c r="J514" t="s">
        <v>77</v>
      </c>
      <c r="K514" t="s">
        <v>77</v>
      </c>
      <c r="L514" t="s">
        <v>77</v>
      </c>
      <c r="M514" t="s">
        <v>77</v>
      </c>
      <c r="O514">
        <v>65</v>
      </c>
      <c r="P514" t="s">
        <v>609</v>
      </c>
      <c r="Q514" s="2">
        <v>44803.741898148146</v>
      </c>
      <c r="R514">
        <v>232</v>
      </c>
      <c r="S514" t="s">
        <v>76</v>
      </c>
      <c r="T514">
        <v>0</v>
      </c>
      <c r="U514" t="s">
        <v>77</v>
      </c>
      <c r="V514" s="26" t="s">
        <v>77</v>
      </c>
      <c r="W514" t="s">
        <v>77</v>
      </c>
      <c r="X514" t="s">
        <v>77</v>
      </c>
      <c r="Y514" t="s">
        <v>77</v>
      </c>
      <c r="Z514" t="s">
        <v>77</v>
      </c>
      <c r="AA514" t="s">
        <v>77</v>
      </c>
      <c r="AC514">
        <v>65</v>
      </c>
      <c r="AD514" t="s">
        <v>609</v>
      </c>
      <c r="AE514" s="2">
        <v>44803.741898148146</v>
      </c>
      <c r="AF514">
        <v>232</v>
      </c>
      <c r="AG514" t="s">
        <v>76</v>
      </c>
      <c r="AH514">
        <v>0</v>
      </c>
      <c r="AI514">
        <v>12.173</v>
      </c>
      <c r="AJ514" s="26">
        <v>7030</v>
      </c>
      <c r="AK514">
        <v>1.417</v>
      </c>
      <c r="AL514" t="s">
        <v>77</v>
      </c>
      <c r="AM514" t="s">
        <v>77</v>
      </c>
      <c r="AN514" t="s">
        <v>77</v>
      </c>
      <c r="AO514" t="s">
        <v>77</v>
      </c>
      <c r="AQ514">
        <v>1</v>
      </c>
      <c r="AS514">
        <v>99</v>
      </c>
      <c r="AT514" s="46">
        <f t="shared" si="78"/>
        <v>131.21191101781736</v>
      </c>
      <c r="AU514" s="47">
        <f t="shared" si="79"/>
        <v>1348.1397786319999</v>
      </c>
      <c r="AW514" s="27">
        <f t="shared" si="82"/>
        <v>176.99557032012081</v>
      </c>
      <c r="AX514" s="28">
        <f t="shared" si="83"/>
        <v>1335.0898501070001</v>
      </c>
      <c r="AZ514" s="33">
        <f t="shared" si="84"/>
        <v>149.51167164457561</v>
      </c>
      <c r="BA514" s="34">
        <f t="shared" si="85"/>
        <v>1339.4744161660001</v>
      </c>
      <c r="BC514" s="46">
        <f t="shared" si="86"/>
        <v>131.21191101781736</v>
      </c>
      <c r="BD514" s="47">
        <f t="shared" si="87"/>
        <v>1348.1397786319999</v>
      </c>
      <c r="BF514" s="48">
        <f t="shared" si="80"/>
        <v>127.22530716319999</v>
      </c>
      <c r="BG514" s="49">
        <f t="shared" si="81"/>
        <v>658.23719200000005</v>
      </c>
      <c r="BI514">
        <v>65</v>
      </c>
      <c r="BJ514" t="s">
        <v>609</v>
      </c>
      <c r="BK514" s="2">
        <v>44803.741898148146</v>
      </c>
      <c r="BL514">
        <v>232</v>
      </c>
      <c r="BM514" t="s">
        <v>76</v>
      </c>
      <c r="BN514">
        <v>0</v>
      </c>
      <c r="BO514">
        <v>2.859</v>
      </c>
      <c r="BP514" s="26">
        <v>920898</v>
      </c>
      <c r="BQ514">
        <v>0</v>
      </c>
      <c r="BR514" t="s">
        <v>77</v>
      </c>
      <c r="BS514" t="s">
        <v>77</v>
      </c>
      <c r="BT514" t="s">
        <v>77</v>
      </c>
      <c r="BU514" t="s">
        <v>77</v>
      </c>
    </row>
    <row r="515" spans="1:73">
      <c r="A515">
        <v>66</v>
      </c>
      <c r="B515" t="s">
        <v>610</v>
      </c>
      <c r="C515" s="2">
        <v>44803.763136574074</v>
      </c>
      <c r="D515">
        <v>206</v>
      </c>
      <c r="E515" t="s">
        <v>76</v>
      </c>
      <c r="F515">
        <v>0</v>
      </c>
      <c r="G515">
        <v>5.9980000000000002</v>
      </c>
      <c r="H515" s="26">
        <v>605156</v>
      </c>
      <c r="I515">
        <v>1.218</v>
      </c>
      <c r="J515" t="s">
        <v>77</v>
      </c>
      <c r="K515" t="s">
        <v>77</v>
      </c>
      <c r="L515" t="s">
        <v>77</v>
      </c>
      <c r="M515" t="s">
        <v>77</v>
      </c>
      <c r="O515">
        <v>66</v>
      </c>
      <c r="P515" t="s">
        <v>610</v>
      </c>
      <c r="Q515" s="2">
        <v>44803.763136574074</v>
      </c>
      <c r="R515">
        <v>206</v>
      </c>
      <c r="S515" t="s">
        <v>76</v>
      </c>
      <c r="T515">
        <v>0</v>
      </c>
      <c r="U515">
        <v>5.9489999999999998</v>
      </c>
      <c r="V515" s="26">
        <v>4987</v>
      </c>
      <c r="W515">
        <v>1.3740000000000001</v>
      </c>
      <c r="X515" t="s">
        <v>77</v>
      </c>
      <c r="Y515" t="s">
        <v>77</v>
      </c>
      <c r="Z515" t="s">
        <v>77</v>
      </c>
      <c r="AA515" t="s">
        <v>77</v>
      </c>
      <c r="AC515">
        <v>66</v>
      </c>
      <c r="AD515" t="s">
        <v>610</v>
      </c>
      <c r="AE515" s="2">
        <v>44803.763136574074</v>
      </c>
      <c r="AF515">
        <v>206</v>
      </c>
      <c r="AG515" t="s">
        <v>76</v>
      </c>
      <c r="AH515">
        <v>0</v>
      </c>
      <c r="AI515">
        <v>12.013999999999999</v>
      </c>
      <c r="AJ515" s="26">
        <v>147463</v>
      </c>
      <c r="AK515">
        <v>30.225999999999999</v>
      </c>
      <c r="AL515" t="s">
        <v>77</v>
      </c>
      <c r="AM515" t="s">
        <v>77</v>
      </c>
      <c r="AN515" t="s">
        <v>77</v>
      </c>
      <c r="AO515" t="s">
        <v>77</v>
      </c>
      <c r="AQ515">
        <v>1</v>
      </c>
      <c r="AS515">
        <v>100</v>
      </c>
      <c r="AT515" s="46">
        <f t="shared" si="78"/>
        <v>1388.9414298095785</v>
      </c>
      <c r="AU515" s="47">
        <f t="shared" si="79"/>
        <v>29821.96111586312</v>
      </c>
      <c r="AW515" s="27">
        <f t="shared" si="82"/>
        <v>1602.3615052249568</v>
      </c>
      <c r="AX515" s="28">
        <f t="shared" si="83"/>
        <v>26009.515436117872</v>
      </c>
      <c r="AZ515" s="33">
        <f t="shared" si="84"/>
        <v>1549.8997134737776</v>
      </c>
      <c r="BA515" s="34">
        <f t="shared" si="85"/>
        <v>27837.488430640064</v>
      </c>
      <c r="BC515" s="46">
        <f t="shared" si="86"/>
        <v>1388.9414298095785</v>
      </c>
      <c r="BD515" s="47">
        <f t="shared" si="87"/>
        <v>29821.96111586312</v>
      </c>
      <c r="BF515" s="48">
        <f t="shared" si="80"/>
        <v>620.59220555000002</v>
      </c>
      <c r="BG515" s="49">
        <f t="shared" si="81"/>
        <v>-21374.290560679998</v>
      </c>
      <c r="BI515">
        <v>66</v>
      </c>
      <c r="BJ515" t="s">
        <v>610</v>
      </c>
      <c r="BK515" s="2">
        <v>44803.763136574074</v>
      </c>
      <c r="BL515">
        <v>206</v>
      </c>
      <c r="BM515" t="s">
        <v>76</v>
      </c>
      <c r="BN515">
        <v>0</v>
      </c>
      <c r="BO515">
        <v>2.835</v>
      </c>
      <c r="BP515" s="26">
        <v>1142610</v>
      </c>
      <c r="BQ515">
        <v>0</v>
      </c>
      <c r="BR515" t="s">
        <v>77</v>
      </c>
      <c r="BS515" t="s">
        <v>77</v>
      </c>
      <c r="BT515" t="s">
        <v>77</v>
      </c>
      <c r="BU515" t="s">
        <v>77</v>
      </c>
    </row>
    <row r="516" spans="1:73">
      <c r="A516">
        <v>67</v>
      </c>
      <c r="B516" t="s">
        <v>611</v>
      </c>
      <c r="C516" s="2">
        <v>44803.784375000003</v>
      </c>
      <c r="D516">
        <v>179</v>
      </c>
      <c r="E516" t="s">
        <v>76</v>
      </c>
      <c r="F516">
        <v>0</v>
      </c>
      <c r="G516">
        <v>6.0030000000000001</v>
      </c>
      <c r="H516" s="26">
        <v>39585</v>
      </c>
      <c r="I516">
        <v>7.4999999999999997E-2</v>
      </c>
      <c r="J516" t="s">
        <v>77</v>
      </c>
      <c r="K516" t="s">
        <v>77</v>
      </c>
      <c r="L516" t="s">
        <v>77</v>
      </c>
      <c r="M516" t="s">
        <v>77</v>
      </c>
      <c r="O516">
        <v>67</v>
      </c>
      <c r="P516" t="s">
        <v>611</v>
      </c>
      <c r="Q516" s="2">
        <v>44803.784375000003</v>
      </c>
      <c r="R516">
        <v>179</v>
      </c>
      <c r="S516" t="s">
        <v>76</v>
      </c>
      <c r="T516">
        <v>0</v>
      </c>
      <c r="U516" t="s">
        <v>77</v>
      </c>
      <c r="V516" s="26" t="s">
        <v>77</v>
      </c>
      <c r="W516" t="s">
        <v>77</v>
      </c>
      <c r="X516" t="s">
        <v>77</v>
      </c>
      <c r="Y516" t="s">
        <v>77</v>
      </c>
      <c r="Z516" t="s">
        <v>77</v>
      </c>
      <c r="AA516" t="s">
        <v>77</v>
      </c>
      <c r="AC516">
        <v>67</v>
      </c>
      <c r="AD516" t="s">
        <v>611</v>
      </c>
      <c r="AE516" s="2">
        <v>44803.784375000003</v>
      </c>
      <c r="AF516">
        <v>179</v>
      </c>
      <c r="AG516" t="s">
        <v>76</v>
      </c>
      <c r="AH516">
        <v>0</v>
      </c>
      <c r="AI516">
        <v>12.16</v>
      </c>
      <c r="AJ516" s="26">
        <v>5746</v>
      </c>
      <c r="AK516">
        <v>1.1439999999999999</v>
      </c>
      <c r="AL516" t="s">
        <v>77</v>
      </c>
      <c r="AM516" t="s">
        <v>77</v>
      </c>
      <c r="AN516" t="s">
        <v>77</v>
      </c>
      <c r="AO516" t="s">
        <v>77</v>
      </c>
      <c r="AQ516">
        <v>1</v>
      </c>
      <c r="AS516">
        <v>101</v>
      </c>
      <c r="AT516" s="46">
        <f t="shared" si="78"/>
        <v>90.349376056998494</v>
      </c>
      <c r="AU516" s="47">
        <f t="shared" si="79"/>
        <v>1083.1556185116799</v>
      </c>
      <c r="AW516" s="27">
        <f t="shared" si="82"/>
        <v>123.52772226995502</v>
      </c>
      <c r="AX516" s="28">
        <f t="shared" si="83"/>
        <v>1098.06595329068</v>
      </c>
      <c r="AZ516" s="33">
        <f t="shared" si="84"/>
        <v>103.7059280579975</v>
      </c>
      <c r="BA516" s="34">
        <f t="shared" si="85"/>
        <v>1094.2403514498401</v>
      </c>
      <c r="BC516" s="46">
        <f t="shared" si="86"/>
        <v>90.349376056998494</v>
      </c>
      <c r="BD516" s="47">
        <f t="shared" si="87"/>
        <v>1083.1556185116799</v>
      </c>
      <c r="BF516" s="48">
        <f t="shared" si="80"/>
        <v>76.527447319999993</v>
      </c>
      <c r="BG516" s="49">
        <f t="shared" si="81"/>
        <v>546.70474048000005</v>
      </c>
      <c r="BI516">
        <v>67</v>
      </c>
      <c r="BJ516" t="s">
        <v>611</v>
      </c>
      <c r="BK516" s="2">
        <v>44803.784375000003</v>
      </c>
      <c r="BL516">
        <v>179</v>
      </c>
      <c r="BM516" t="s">
        <v>76</v>
      </c>
      <c r="BN516">
        <v>0</v>
      </c>
      <c r="BO516">
        <v>2.8220000000000001</v>
      </c>
      <c r="BP516" s="26">
        <v>1492821</v>
      </c>
      <c r="BQ516">
        <v>0</v>
      </c>
      <c r="BR516" t="s">
        <v>77</v>
      </c>
      <c r="BS516" t="s">
        <v>77</v>
      </c>
      <c r="BT516" t="s">
        <v>77</v>
      </c>
      <c r="BU516" t="s">
        <v>77</v>
      </c>
    </row>
    <row r="517" spans="1:73">
      <c r="A517">
        <v>68</v>
      </c>
      <c r="B517" t="s">
        <v>612</v>
      </c>
      <c r="C517" s="2">
        <v>44803.805613425924</v>
      </c>
      <c r="D517">
        <v>38</v>
      </c>
      <c r="E517" t="s">
        <v>76</v>
      </c>
      <c r="F517">
        <v>0</v>
      </c>
      <c r="G517">
        <v>6.0010000000000003</v>
      </c>
      <c r="H517" s="26">
        <v>105897</v>
      </c>
      <c r="I517">
        <v>0.20899999999999999</v>
      </c>
      <c r="J517" t="s">
        <v>77</v>
      </c>
      <c r="K517" t="s">
        <v>77</v>
      </c>
      <c r="L517" t="s">
        <v>77</v>
      </c>
      <c r="M517" t="s">
        <v>77</v>
      </c>
      <c r="O517">
        <v>68</v>
      </c>
      <c r="P517" t="s">
        <v>612</v>
      </c>
      <c r="Q517" s="2">
        <v>44803.805613425924</v>
      </c>
      <c r="R517">
        <v>38</v>
      </c>
      <c r="S517" t="s">
        <v>76</v>
      </c>
      <c r="T517">
        <v>0</v>
      </c>
      <c r="U517" t="s">
        <v>77</v>
      </c>
      <c r="V517" s="26" t="s">
        <v>77</v>
      </c>
      <c r="W517" t="s">
        <v>77</v>
      </c>
      <c r="X517" t="s">
        <v>77</v>
      </c>
      <c r="Y517" t="s">
        <v>77</v>
      </c>
      <c r="Z517" t="s">
        <v>77</v>
      </c>
      <c r="AA517" t="s">
        <v>77</v>
      </c>
      <c r="AC517">
        <v>68</v>
      </c>
      <c r="AD517" t="s">
        <v>612</v>
      </c>
      <c r="AE517" s="2">
        <v>44803.805613425924</v>
      </c>
      <c r="AF517">
        <v>38</v>
      </c>
      <c r="AG517" t="s">
        <v>76</v>
      </c>
      <c r="AH517">
        <v>0</v>
      </c>
      <c r="AI517">
        <v>11.993</v>
      </c>
      <c r="AJ517" s="26">
        <v>170312</v>
      </c>
      <c r="AK517">
        <v>34.735999999999997</v>
      </c>
      <c r="AL517" t="s">
        <v>77</v>
      </c>
      <c r="AM517" t="s">
        <v>77</v>
      </c>
      <c r="AN517" t="s">
        <v>77</v>
      </c>
      <c r="AO517" t="s">
        <v>77</v>
      </c>
      <c r="AQ517">
        <v>1</v>
      </c>
      <c r="AS517">
        <v>102</v>
      </c>
      <c r="AT517" s="46">
        <f t="shared" si="78"/>
        <v>245.27296637699112</v>
      </c>
      <c r="AU517" s="47">
        <f t="shared" si="79"/>
        <v>34359.552754181124</v>
      </c>
      <c r="AW517" s="27">
        <f t="shared" si="82"/>
        <v>323.93966768413418</v>
      </c>
      <c r="AX517" s="28">
        <f t="shared" si="83"/>
        <v>29789.957048117125</v>
      </c>
      <c r="AZ517" s="33">
        <f t="shared" si="84"/>
        <v>277.27170128977195</v>
      </c>
      <c r="BA517" s="34">
        <f t="shared" si="85"/>
        <v>32088.155956386563</v>
      </c>
      <c r="BC517" s="46">
        <f t="shared" si="86"/>
        <v>245.27296637699112</v>
      </c>
      <c r="BD517" s="47">
        <f t="shared" si="87"/>
        <v>34359.552754181124</v>
      </c>
      <c r="BF517" s="48" t="e">
        <f t="shared" si="80"/>
        <v>#VALUE!</v>
      </c>
      <c r="BG517" s="49">
        <f t="shared" si="81"/>
        <v>-31376.09757568</v>
      </c>
      <c r="BI517">
        <v>68</v>
      </c>
      <c r="BJ517" t="s">
        <v>612</v>
      </c>
      <c r="BK517" s="2">
        <v>44803.805613425924</v>
      </c>
      <c r="BL517">
        <v>38</v>
      </c>
      <c r="BM517" t="s">
        <v>76</v>
      </c>
      <c r="BN517">
        <v>0</v>
      </c>
      <c r="BO517">
        <v>2.8439999999999999</v>
      </c>
      <c r="BP517" s="26">
        <v>992169</v>
      </c>
      <c r="BQ517">
        <v>0</v>
      </c>
      <c r="BR517" t="s">
        <v>77</v>
      </c>
      <c r="BS517" t="s">
        <v>77</v>
      </c>
      <c r="BT517" t="s">
        <v>77</v>
      </c>
      <c r="BU517" t="s">
        <v>77</v>
      </c>
    </row>
    <row r="518" spans="1:73">
      <c r="A518">
        <v>49</v>
      </c>
      <c r="B518" t="s">
        <v>614</v>
      </c>
      <c r="C518" s="2">
        <v>44810.522627314815</v>
      </c>
      <c r="D518" t="s">
        <v>75</v>
      </c>
      <c r="E518" t="s">
        <v>76</v>
      </c>
      <c r="F518">
        <v>0</v>
      </c>
      <c r="G518">
        <v>6.0469999999999997</v>
      </c>
      <c r="H518" s="26">
        <v>1899</v>
      </c>
      <c r="I518">
        <v>-1E-3</v>
      </c>
      <c r="J518" t="s">
        <v>77</v>
      </c>
      <c r="K518" t="s">
        <v>77</v>
      </c>
      <c r="L518" t="s">
        <v>77</v>
      </c>
      <c r="M518" t="s">
        <v>77</v>
      </c>
      <c r="O518">
        <v>49</v>
      </c>
      <c r="P518" t="s">
        <v>614</v>
      </c>
      <c r="Q518" s="2">
        <v>44810.522627314815</v>
      </c>
      <c r="R518" t="s">
        <v>75</v>
      </c>
      <c r="S518" t="s">
        <v>76</v>
      </c>
      <c r="T518">
        <v>0</v>
      </c>
      <c r="U518" t="s">
        <v>77</v>
      </c>
      <c r="V518" s="26" t="s">
        <v>77</v>
      </c>
      <c r="W518" t="s">
        <v>77</v>
      </c>
      <c r="X518" t="s">
        <v>77</v>
      </c>
      <c r="Y518" t="s">
        <v>77</v>
      </c>
      <c r="Z518" t="s">
        <v>77</v>
      </c>
      <c r="AA518" t="s">
        <v>77</v>
      </c>
      <c r="AC518">
        <v>49</v>
      </c>
      <c r="AD518" t="s">
        <v>614</v>
      </c>
      <c r="AE518" s="2">
        <v>44810.522627314815</v>
      </c>
      <c r="AF518" t="s">
        <v>75</v>
      </c>
      <c r="AG518" t="s">
        <v>76</v>
      </c>
      <c r="AH518">
        <v>0</v>
      </c>
      <c r="AI518">
        <v>12.234999999999999</v>
      </c>
      <c r="AJ518" s="26">
        <v>4350</v>
      </c>
      <c r="AK518">
        <v>0.84799999999999998</v>
      </c>
      <c r="AL518" t="s">
        <v>77</v>
      </c>
      <c r="AM518" t="s">
        <v>77</v>
      </c>
      <c r="AN518" t="s">
        <v>77</v>
      </c>
      <c r="AO518" t="s">
        <v>77</v>
      </c>
      <c r="AQ518">
        <v>1</v>
      </c>
      <c r="AS518">
        <v>49</v>
      </c>
      <c r="AT518" s="46">
        <f t="shared" si="78"/>
        <v>0.30445610530000011</v>
      </c>
      <c r="AU518" s="47">
        <f t="shared" si="79"/>
        <v>794.96209779999992</v>
      </c>
      <c r="AW518" s="27">
        <f t="shared" si="82"/>
        <v>0.84242677124999954</v>
      </c>
      <c r="AX518" s="28">
        <f t="shared" si="83"/>
        <v>840.13223467500006</v>
      </c>
      <c r="AZ518" s="33">
        <f t="shared" si="84"/>
        <v>0.33589765205000077</v>
      </c>
      <c r="BA518" s="34">
        <f t="shared" si="85"/>
        <v>827.55432015000008</v>
      </c>
      <c r="BC518" s="46">
        <f t="shared" si="86"/>
        <v>0.30445610530000011</v>
      </c>
      <c r="BD518" s="47">
        <f t="shared" si="87"/>
        <v>794.96209779999992</v>
      </c>
      <c r="BF518" s="48">
        <f t="shared" si="80"/>
        <v>-1.3038204447999999</v>
      </c>
      <c r="BG518" s="49">
        <f t="shared" si="81"/>
        <v>419.00860000000006</v>
      </c>
      <c r="BI518">
        <v>49</v>
      </c>
      <c r="BJ518" t="s">
        <v>614</v>
      </c>
      <c r="BK518" s="2">
        <v>44810.522627314815</v>
      </c>
      <c r="BL518" t="s">
        <v>75</v>
      </c>
      <c r="BM518" t="s">
        <v>76</v>
      </c>
      <c r="BN518">
        <v>0</v>
      </c>
      <c r="BO518">
        <v>2.694</v>
      </c>
      <c r="BP518" s="26">
        <v>5461423</v>
      </c>
      <c r="BQ518">
        <v>960.59699999999998</v>
      </c>
      <c r="BR518" t="s">
        <v>77</v>
      </c>
      <c r="BS518" t="s">
        <v>77</v>
      </c>
      <c r="BT518" t="s">
        <v>77</v>
      </c>
      <c r="BU518" t="s">
        <v>77</v>
      </c>
    </row>
    <row r="519" spans="1:73">
      <c r="A519">
        <v>50</v>
      </c>
      <c r="B519" t="s">
        <v>615</v>
      </c>
      <c r="C519" s="2">
        <v>44810.54383101852</v>
      </c>
      <c r="D519" t="s">
        <v>79</v>
      </c>
      <c r="E519" t="s">
        <v>76</v>
      </c>
      <c r="F519">
        <v>0</v>
      </c>
      <c r="G519">
        <v>5.9989999999999997</v>
      </c>
      <c r="H519" s="26">
        <v>702757</v>
      </c>
      <c r="I519">
        <v>1.4159999999999999</v>
      </c>
      <c r="J519" t="s">
        <v>77</v>
      </c>
      <c r="K519" t="s">
        <v>77</v>
      </c>
      <c r="L519" t="s">
        <v>77</v>
      </c>
      <c r="M519" t="s">
        <v>77</v>
      </c>
      <c r="O519">
        <v>50</v>
      </c>
      <c r="P519" t="s">
        <v>615</v>
      </c>
      <c r="Q519" s="2">
        <v>44810.54383101852</v>
      </c>
      <c r="R519" t="s">
        <v>79</v>
      </c>
      <c r="S519" t="s">
        <v>76</v>
      </c>
      <c r="T519">
        <v>0</v>
      </c>
      <c r="U519">
        <v>5.9530000000000003</v>
      </c>
      <c r="V519" s="26">
        <v>5131</v>
      </c>
      <c r="W519">
        <v>1.409</v>
      </c>
      <c r="X519" t="s">
        <v>77</v>
      </c>
      <c r="Y519" t="s">
        <v>77</v>
      </c>
      <c r="Z519" t="s">
        <v>77</v>
      </c>
      <c r="AA519" t="s">
        <v>77</v>
      </c>
      <c r="AC519">
        <v>50</v>
      </c>
      <c r="AD519" t="s">
        <v>615</v>
      </c>
      <c r="AE519" s="2">
        <v>44810.54383101852</v>
      </c>
      <c r="AF519" t="s">
        <v>79</v>
      </c>
      <c r="AG519" t="s">
        <v>76</v>
      </c>
      <c r="AH519">
        <v>0</v>
      </c>
      <c r="AI519">
        <v>12.178000000000001</v>
      </c>
      <c r="AJ519" s="26">
        <v>7272</v>
      </c>
      <c r="AK519">
        <v>1.468</v>
      </c>
      <c r="AL519" t="s">
        <v>77</v>
      </c>
      <c r="AM519" t="s">
        <v>77</v>
      </c>
      <c r="AN519" t="s">
        <v>77</v>
      </c>
      <c r="AO519" t="s">
        <v>77</v>
      </c>
      <c r="AQ519">
        <v>1</v>
      </c>
      <c r="AS519">
        <v>50</v>
      </c>
      <c r="AT519" s="46">
        <f t="shared" si="78"/>
        <v>1494.1598796198198</v>
      </c>
      <c r="AU519" s="47">
        <f t="shared" si="79"/>
        <v>1398.0728517683199</v>
      </c>
      <c r="AW519" s="27">
        <f t="shared" si="82"/>
        <v>1533.9633847238852</v>
      </c>
      <c r="AX519" s="28">
        <f t="shared" si="83"/>
        <v>1379.7393978643199</v>
      </c>
      <c r="AZ519" s="33">
        <f t="shared" si="84"/>
        <v>1601.1600138787303</v>
      </c>
      <c r="BA519" s="34">
        <f t="shared" si="85"/>
        <v>1385.6885389401602</v>
      </c>
      <c r="BC519" s="46">
        <f t="shared" si="86"/>
        <v>1494.1598796198198</v>
      </c>
      <c r="BD519" s="47">
        <f t="shared" si="87"/>
        <v>1398.0728517683199</v>
      </c>
      <c r="BF519" s="48">
        <f t="shared" si="80"/>
        <v>636.85111595000001</v>
      </c>
      <c r="BG519" s="49">
        <f t="shared" si="81"/>
        <v>678.62292352000009</v>
      </c>
      <c r="BI519">
        <v>50</v>
      </c>
      <c r="BJ519" t="s">
        <v>615</v>
      </c>
      <c r="BK519" s="2">
        <v>44810.54383101852</v>
      </c>
      <c r="BL519" t="s">
        <v>79</v>
      </c>
      <c r="BM519" t="s">
        <v>76</v>
      </c>
      <c r="BN519">
        <v>0</v>
      </c>
      <c r="BO519">
        <v>2.698</v>
      </c>
      <c r="BP519" s="26">
        <v>5401389</v>
      </c>
      <c r="BQ519">
        <v>960.21299999999997</v>
      </c>
      <c r="BR519" t="s">
        <v>77</v>
      </c>
      <c r="BS519" t="s">
        <v>77</v>
      </c>
      <c r="BT519" t="s">
        <v>77</v>
      </c>
      <c r="BU519" t="s">
        <v>77</v>
      </c>
    </row>
    <row r="520" spans="1:73">
      <c r="A520">
        <v>51</v>
      </c>
      <c r="B520" t="s">
        <v>616</v>
      </c>
      <c r="C520" s="2">
        <v>44810.565046296295</v>
      </c>
      <c r="D520" t="s">
        <v>507</v>
      </c>
      <c r="E520" t="s">
        <v>76</v>
      </c>
      <c r="F520">
        <v>0</v>
      </c>
      <c r="G520">
        <v>6.0259999999999998</v>
      </c>
      <c r="H520" s="26">
        <v>3428</v>
      </c>
      <c r="I520">
        <v>2E-3</v>
      </c>
      <c r="J520" t="s">
        <v>77</v>
      </c>
      <c r="K520" t="s">
        <v>77</v>
      </c>
      <c r="L520" t="s">
        <v>77</v>
      </c>
      <c r="M520" t="s">
        <v>77</v>
      </c>
      <c r="O520">
        <v>51</v>
      </c>
      <c r="P520" t="s">
        <v>616</v>
      </c>
      <c r="Q520" s="2">
        <v>44810.565046296295</v>
      </c>
      <c r="R520" t="s">
        <v>507</v>
      </c>
      <c r="S520" t="s">
        <v>76</v>
      </c>
      <c r="T520">
        <v>0</v>
      </c>
      <c r="U520" t="s">
        <v>77</v>
      </c>
      <c r="V520" s="26" t="s">
        <v>77</v>
      </c>
      <c r="W520" t="s">
        <v>77</v>
      </c>
      <c r="X520" t="s">
        <v>77</v>
      </c>
      <c r="Y520" t="s">
        <v>77</v>
      </c>
      <c r="Z520" t="s">
        <v>77</v>
      </c>
      <c r="AA520" t="s">
        <v>77</v>
      </c>
      <c r="AC520">
        <v>51</v>
      </c>
      <c r="AD520" t="s">
        <v>616</v>
      </c>
      <c r="AE520" s="2">
        <v>44810.565046296295</v>
      </c>
      <c r="AF520" t="s">
        <v>507</v>
      </c>
      <c r="AG520" t="s">
        <v>76</v>
      </c>
      <c r="AH520">
        <v>0</v>
      </c>
      <c r="AI520">
        <v>12.182</v>
      </c>
      <c r="AJ520" s="26">
        <v>1440</v>
      </c>
      <c r="AK520">
        <v>0.22800000000000001</v>
      </c>
      <c r="AL520" t="s">
        <v>77</v>
      </c>
      <c r="AM520" t="s">
        <v>77</v>
      </c>
      <c r="AN520" t="s">
        <v>77</v>
      </c>
      <c r="AO520" t="s">
        <v>77</v>
      </c>
      <c r="AQ520">
        <v>1</v>
      </c>
      <c r="AS520">
        <v>51</v>
      </c>
      <c r="AT520" s="46">
        <f t="shared" si="78"/>
        <v>2.7644842352000003</v>
      </c>
      <c r="AU520" s="47">
        <f t="shared" si="79"/>
        <v>193.89508172799998</v>
      </c>
      <c r="AW520" s="27">
        <f t="shared" si="82"/>
        <v>5.1514526600000003</v>
      </c>
      <c r="AX520" s="28">
        <f t="shared" si="83"/>
        <v>301.675840128</v>
      </c>
      <c r="AZ520" s="33">
        <f t="shared" si="84"/>
        <v>5.7092628872000013</v>
      </c>
      <c r="BA520" s="34">
        <f t="shared" si="85"/>
        <v>271.43628326400005</v>
      </c>
      <c r="BC520" s="46">
        <f t="shared" si="86"/>
        <v>2.7644842352000003</v>
      </c>
      <c r="BD520" s="47">
        <f t="shared" si="87"/>
        <v>193.89508172799998</v>
      </c>
      <c r="BF520" s="48">
        <f t="shared" si="80"/>
        <v>1.0136395968</v>
      </c>
      <c r="BG520" s="49">
        <f t="shared" si="81"/>
        <v>131.270128</v>
      </c>
      <c r="BI520">
        <v>51</v>
      </c>
      <c r="BJ520" t="s">
        <v>616</v>
      </c>
      <c r="BK520" s="2">
        <v>44810.565046296295</v>
      </c>
      <c r="BL520" t="s">
        <v>507</v>
      </c>
      <c r="BM520" t="s">
        <v>76</v>
      </c>
      <c r="BN520">
        <v>0</v>
      </c>
      <c r="BO520">
        <v>2.6970000000000001</v>
      </c>
      <c r="BP520" s="26">
        <v>5414349</v>
      </c>
      <c r="BQ520">
        <v>960.29700000000003</v>
      </c>
      <c r="BR520" t="s">
        <v>77</v>
      </c>
      <c r="BS520" t="s">
        <v>77</v>
      </c>
      <c r="BT520" t="s">
        <v>77</v>
      </c>
      <c r="BU520" t="s">
        <v>77</v>
      </c>
    </row>
    <row r="521" spans="1:73">
      <c r="A521">
        <v>52</v>
      </c>
      <c r="B521" t="s">
        <v>617</v>
      </c>
      <c r="C521" s="2">
        <v>44810.586261574077</v>
      </c>
      <c r="D521" t="s">
        <v>507</v>
      </c>
      <c r="E521" t="s">
        <v>76</v>
      </c>
      <c r="F521">
        <v>0</v>
      </c>
      <c r="G521">
        <v>6.0259999999999998</v>
      </c>
      <c r="H521" s="26">
        <v>3443</v>
      </c>
      <c r="I521">
        <v>2E-3</v>
      </c>
      <c r="J521" t="s">
        <v>77</v>
      </c>
      <c r="K521" t="s">
        <v>77</v>
      </c>
      <c r="L521" t="s">
        <v>77</v>
      </c>
      <c r="M521" t="s">
        <v>77</v>
      </c>
      <c r="O521">
        <v>52</v>
      </c>
      <c r="P521" t="s">
        <v>617</v>
      </c>
      <c r="Q521" s="2">
        <v>44810.586261574077</v>
      </c>
      <c r="R521" t="s">
        <v>507</v>
      </c>
      <c r="S521" t="s">
        <v>76</v>
      </c>
      <c r="T521">
        <v>0</v>
      </c>
      <c r="U521" t="s">
        <v>77</v>
      </c>
      <c r="V521" s="26" t="s">
        <v>77</v>
      </c>
      <c r="W521" t="s">
        <v>77</v>
      </c>
      <c r="X521" t="s">
        <v>77</v>
      </c>
      <c r="Y521" t="s">
        <v>77</v>
      </c>
      <c r="Z521" t="s">
        <v>77</v>
      </c>
      <c r="AA521" t="s">
        <v>77</v>
      </c>
      <c r="AC521">
        <v>52</v>
      </c>
      <c r="AD521" t="s">
        <v>617</v>
      </c>
      <c r="AE521" s="2">
        <v>44810.586261574077</v>
      </c>
      <c r="AF521" t="s">
        <v>507</v>
      </c>
      <c r="AG521" t="s">
        <v>76</v>
      </c>
      <c r="AH521">
        <v>0</v>
      </c>
      <c r="AI521">
        <v>12.205</v>
      </c>
      <c r="AJ521" s="26">
        <v>1706</v>
      </c>
      <c r="AK521">
        <v>0.28499999999999998</v>
      </c>
      <c r="AL521" t="s">
        <v>77</v>
      </c>
      <c r="AM521" t="s">
        <v>77</v>
      </c>
      <c r="AN521" t="s">
        <v>77</v>
      </c>
      <c r="AO521" t="s">
        <v>77</v>
      </c>
      <c r="AQ521">
        <v>1</v>
      </c>
      <c r="AS521">
        <v>52</v>
      </c>
      <c r="AT521" s="46">
        <f t="shared" si="78"/>
        <v>2.7919830797000005</v>
      </c>
      <c r="AU521" s="47">
        <f t="shared" si="79"/>
        <v>248.85592567328001</v>
      </c>
      <c r="AW521" s="27">
        <f t="shared" si="82"/>
        <v>5.1942177912499989</v>
      </c>
      <c r="AX521" s="28">
        <f t="shared" si="83"/>
        <v>350.93971193228003</v>
      </c>
      <c r="AZ521" s="33">
        <f t="shared" si="84"/>
        <v>5.7606352704500008</v>
      </c>
      <c r="BA521" s="34">
        <f t="shared" si="85"/>
        <v>322.28187631064003</v>
      </c>
      <c r="BC521" s="46">
        <f t="shared" si="86"/>
        <v>2.7919830797000005</v>
      </c>
      <c r="BD521" s="47">
        <f t="shared" si="87"/>
        <v>248.85592567328001</v>
      </c>
      <c r="BF521" s="48">
        <f t="shared" si="80"/>
        <v>1.0367266848000005</v>
      </c>
      <c r="BG521" s="49">
        <f t="shared" si="81"/>
        <v>158.78167808000001</v>
      </c>
      <c r="BI521">
        <v>52</v>
      </c>
      <c r="BJ521" t="s">
        <v>617</v>
      </c>
      <c r="BK521" s="2">
        <v>44810.586261574077</v>
      </c>
      <c r="BL521" t="s">
        <v>507</v>
      </c>
      <c r="BM521" t="s">
        <v>76</v>
      </c>
      <c r="BN521">
        <v>0</v>
      </c>
      <c r="BO521">
        <v>2.69</v>
      </c>
      <c r="BP521" s="26">
        <v>5447782</v>
      </c>
      <c r="BQ521">
        <v>960.51099999999997</v>
      </c>
      <c r="BR521" t="s">
        <v>77</v>
      </c>
      <c r="BS521" t="s">
        <v>77</v>
      </c>
      <c r="BT521" t="s">
        <v>77</v>
      </c>
      <c r="BU521" t="s">
        <v>77</v>
      </c>
    </row>
    <row r="522" spans="1:73">
      <c r="A522">
        <v>53</v>
      </c>
      <c r="B522" t="s">
        <v>618</v>
      </c>
      <c r="C522" s="2">
        <v>44810.607476851852</v>
      </c>
      <c r="D522">
        <v>342</v>
      </c>
      <c r="E522" t="s">
        <v>76</v>
      </c>
      <c r="F522">
        <v>0</v>
      </c>
      <c r="G522">
        <v>6.0030000000000001</v>
      </c>
      <c r="H522" s="26">
        <v>565749</v>
      </c>
      <c r="I522">
        <v>1.1379999999999999</v>
      </c>
      <c r="J522" t="s">
        <v>77</v>
      </c>
      <c r="K522" t="s">
        <v>77</v>
      </c>
      <c r="L522" t="s">
        <v>77</v>
      </c>
      <c r="M522" t="s">
        <v>77</v>
      </c>
      <c r="O522">
        <v>53</v>
      </c>
      <c r="P522" t="s">
        <v>618</v>
      </c>
      <c r="Q522" s="2">
        <v>44810.607476851852</v>
      </c>
      <c r="R522">
        <v>342</v>
      </c>
      <c r="S522" t="s">
        <v>76</v>
      </c>
      <c r="T522">
        <v>0</v>
      </c>
      <c r="U522">
        <v>5.9619999999999997</v>
      </c>
      <c r="V522" s="26">
        <v>5500</v>
      </c>
      <c r="W522">
        <v>1.5</v>
      </c>
      <c r="X522" t="s">
        <v>77</v>
      </c>
      <c r="Y522" t="s">
        <v>77</v>
      </c>
      <c r="Z522" t="s">
        <v>77</v>
      </c>
      <c r="AA522" t="s">
        <v>77</v>
      </c>
      <c r="AC522">
        <v>53</v>
      </c>
      <c r="AD522" t="s">
        <v>618</v>
      </c>
      <c r="AE522" s="2">
        <v>44810.607476851852</v>
      </c>
      <c r="AF522">
        <v>342</v>
      </c>
      <c r="AG522" t="s">
        <v>76</v>
      </c>
      <c r="AH522">
        <v>0</v>
      </c>
      <c r="AI522">
        <v>11.984999999999999</v>
      </c>
      <c r="AJ522" s="26">
        <v>185150</v>
      </c>
      <c r="AK522">
        <v>37.64</v>
      </c>
      <c r="AL522" t="s">
        <v>77</v>
      </c>
      <c r="AM522" t="s">
        <v>77</v>
      </c>
      <c r="AN522" t="s">
        <v>77</v>
      </c>
      <c r="AO522" t="s">
        <v>77</v>
      </c>
      <c r="AQ522">
        <v>1</v>
      </c>
      <c r="AS522">
        <v>53</v>
      </c>
      <c r="AT522" s="46">
        <f t="shared" si="78"/>
        <v>1300.1300586771792</v>
      </c>
      <c r="AU522" s="47">
        <f t="shared" si="79"/>
        <v>37291.966065799999</v>
      </c>
      <c r="AW522" s="27">
        <f t="shared" si="82"/>
        <v>1516.2450989169838</v>
      </c>
      <c r="AX522" s="28">
        <f t="shared" si="83"/>
        <v>32209.851602675008</v>
      </c>
      <c r="AZ522" s="33">
        <f t="shared" si="84"/>
        <v>1451.6408185419793</v>
      </c>
      <c r="BA522" s="34">
        <f t="shared" si="85"/>
        <v>34839.420704149998</v>
      </c>
      <c r="BC522" s="46">
        <f t="shared" si="86"/>
        <v>1300.1300586771792</v>
      </c>
      <c r="BD522" s="47">
        <f t="shared" si="87"/>
        <v>37291.966065799999</v>
      </c>
      <c r="BF522" s="48">
        <f t="shared" si="80"/>
        <v>679.07299999999998</v>
      </c>
      <c r="BG522" s="49">
        <f t="shared" si="81"/>
        <v>-38833.033000000003</v>
      </c>
      <c r="BI522">
        <v>53</v>
      </c>
      <c r="BJ522" t="s">
        <v>618</v>
      </c>
      <c r="BK522" s="2">
        <v>44810.607476851852</v>
      </c>
      <c r="BL522">
        <v>342</v>
      </c>
      <c r="BM522" t="s">
        <v>76</v>
      </c>
      <c r="BN522">
        <v>0</v>
      </c>
      <c r="BO522">
        <v>2.823</v>
      </c>
      <c r="BP522" s="26">
        <v>1568109</v>
      </c>
      <c r="BQ522">
        <v>0</v>
      </c>
      <c r="BR522" t="s">
        <v>77</v>
      </c>
      <c r="BS522" t="s">
        <v>77</v>
      </c>
      <c r="BT522" t="s">
        <v>77</v>
      </c>
      <c r="BU522" t="s">
        <v>77</v>
      </c>
    </row>
    <row r="523" spans="1:73">
      <c r="A523">
        <v>54</v>
      </c>
      <c r="B523" t="s">
        <v>619</v>
      </c>
      <c r="C523" s="2">
        <v>44810.628680555557</v>
      </c>
      <c r="D523">
        <v>391</v>
      </c>
      <c r="E523" t="s">
        <v>76</v>
      </c>
      <c r="F523">
        <v>0</v>
      </c>
      <c r="G523">
        <v>5.8410000000000002</v>
      </c>
      <c r="H523" s="26">
        <v>50293881</v>
      </c>
      <c r="I523">
        <v>110.973</v>
      </c>
      <c r="J523" t="s">
        <v>77</v>
      </c>
      <c r="K523" t="s">
        <v>77</v>
      </c>
      <c r="L523" t="s">
        <v>77</v>
      </c>
      <c r="M523" t="s">
        <v>77</v>
      </c>
      <c r="O523">
        <v>54</v>
      </c>
      <c r="P523" t="s">
        <v>619</v>
      </c>
      <c r="Q523" s="2">
        <v>44810.628680555557</v>
      </c>
      <c r="R523">
        <v>391</v>
      </c>
      <c r="S523" t="s">
        <v>76</v>
      </c>
      <c r="T523">
        <v>0</v>
      </c>
      <c r="U523">
        <v>5.8109999999999999</v>
      </c>
      <c r="V523" s="26">
        <v>457776</v>
      </c>
      <c r="W523">
        <v>107.557</v>
      </c>
      <c r="X523" t="s">
        <v>77</v>
      </c>
      <c r="Y523" t="s">
        <v>77</v>
      </c>
      <c r="Z523" t="s">
        <v>77</v>
      </c>
      <c r="AA523" t="s">
        <v>77</v>
      </c>
      <c r="AC523">
        <v>54</v>
      </c>
      <c r="AD523" t="s">
        <v>619</v>
      </c>
      <c r="AE523" s="2">
        <v>44810.628680555557</v>
      </c>
      <c r="AF523">
        <v>391</v>
      </c>
      <c r="AG523" t="s">
        <v>76</v>
      </c>
      <c r="AH523">
        <v>0</v>
      </c>
      <c r="AI523">
        <v>12.04</v>
      </c>
      <c r="AJ523" s="26">
        <v>107868</v>
      </c>
      <c r="AK523">
        <v>22.297999999999998</v>
      </c>
      <c r="AL523" t="s">
        <v>77</v>
      </c>
      <c r="AM523" t="s">
        <v>77</v>
      </c>
      <c r="AN523" t="s">
        <v>77</v>
      </c>
      <c r="AO523" t="s">
        <v>77</v>
      </c>
      <c r="AQ523">
        <v>1</v>
      </c>
      <c r="AS523">
        <v>54</v>
      </c>
      <c r="AT523" s="46">
        <f t="shared" si="78"/>
        <v>109281.99877350911</v>
      </c>
      <c r="AU523" s="47">
        <f t="shared" si="79"/>
        <v>21895.677501579517</v>
      </c>
      <c r="AW523" s="27">
        <f t="shared" si="82"/>
        <v>88179.563275388165</v>
      </c>
      <c r="AX523" s="28">
        <f t="shared" si="83"/>
        <v>19303.196524535524</v>
      </c>
      <c r="AZ523" s="33">
        <f t="shared" si="84"/>
        <v>113454.01995584769</v>
      </c>
      <c r="BA523" s="34">
        <f t="shared" si="85"/>
        <v>20431.31028180576</v>
      </c>
      <c r="BC523" s="46">
        <f t="shared" si="86"/>
        <v>109281.99877350911</v>
      </c>
      <c r="BD523" s="47">
        <f t="shared" si="87"/>
        <v>21895.677501579517</v>
      </c>
      <c r="BF523" s="48">
        <f t="shared" si="80"/>
        <v>656354.98755520012</v>
      </c>
      <c r="BG523" s="49">
        <f t="shared" si="81"/>
        <v>-8294.8219452799985</v>
      </c>
      <c r="BI523">
        <v>54</v>
      </c>
      <c r="BJ523" t="s">
        <v>619</v>
      </c>
      <c r="BK523" s="2">
        <v>44810.628680555557</v>
      </c>
      <c r="BL523">
        <v>391</v>
      </c>
      <c r="BM523" t="s">
        <v>76</v>
      </c>
      <c r="BN523">
        <v>0</v>
      </c>
      <c r="BO523">
        <v>2.8290000000000002</v>
      </c>
      <c r="BP523" s="26">
        <v>1196363</v>
      </c>
      <c r="BQ523">
        <v>0</v>
      </c>
      <c r="BR523" t="s">
        <v>77</v>
      </c>
      <c r="BS523" t="s">
        <v>77</v>
      </c>
      <c r="BT523" t="s">
        <v>77</v>
      </c>
      <c r="BU523" t="s">
        <v>77</v>
      </c>
    </row>
    <row r="524" spans="1:73">
      <c r="A524">
        <v>55</v>
      </c>
      <c r="B524" t="s">
        <v>620</v>
      </c>
      <c r="C524" s="2">
        <v>44810.649907407409</v>
      </c>
      <c r="D524">
        <v>337</v>
      </c>
      <c r="E524" t="s">
        <v>76</v>
      </c>
      <c r="F524">
        <v>0</v>
      </c>
      <c r="G524">
        <v>6.0049999999999999</v>
      </c>
      <c r="H524" s="26">
        <v>62810</v>
      </c>
      <c r="I524">
        <v>0.122</v>
      </c>
      <c r="J524" t="s">
        <v>77</v>
      </c>
      <c r="K524" t="s">
        <v>77</v>
      </c>
      <c r="L524" t="s">
        <v>77</v>
      </c>
      <c r="M524" t="s">
        <v>77</v>
      </c>
      <c r="O524">
        <v>55</v>
      </c>
      <c r="P524" t="s">
        <v>620</v>
      </c>
      <c r="Q524" s="2">
        <v>44810.649907407409</v>
      </c>
      <c r="R524">
        <v>337</v>
      </c>
      <c r="S524" t="s">
        <v>76</v>
      </c>
      <c r="T524">
        <v>0</v>
      </c>
      <c r="U524" t="s">
        <v>77</v>
      </c>
      <c r="V524" s="26" t="s">
        <v>77</v>
      </c>
      <c r="W524" t="s">
        <v>77</v>
      </c>
      <c r="X524" t="s">
        <v>77</v>
      </c>
      <c r="Y524" t="s">
        <v>77</v>
      </c>
      <c r="Z524" t="s">
        <v>77</v>
      </c>
      <c r="AA524" t="s">
        <v>77</v>
      </c>
      <c r="AC524">
        <v>55</v>
      </c>
      <c r="AD524" t="s">
        <v>620</v>
      </c>
      <c r="AE524" s="2">
        <v>44810.649907407409</v>
      </c>
      <c r="AF524">
        <v>337</v>
      </c>
      <c r="AG524" t="s">
        <v>76</v>
      </c>
      <c r="AH524">
        <v>0</v>
      </c>
      <c r="AI524">
        <v>11.997</v>
      </c>
      <c r="AJ524" s="26">
        <v>168749</v>
      </c>
      <c r="AK524">
        <v>34.429000000000002</v>
      </c>
      <c r="AL524" t="s">
        <v>77</v>
      </c>
      <c r="AM524" t="s">
        <v>77</v>
      </c>
      <c r="AN524" t="s">
        <v>77</v>
      </c>
      <c r="AO524" t="s">
        <v>77</v>
      </c>
      <c r="AQ524">
        <v>1</v>
      </c>
      <c r="AS524">
        <v>55</v>
      </c>
      <c r="AT524" s="46">
        <f t="shared" si="78"/>
        <v>144.69014196010599</v>
      </c>
      <c r="AU524" s="47">
        <f t="shared" si="79"/>
        <v>34050.005037974479</v>
      </c>
      <c r="AW524" s="27">
        <f t="shared" si="82"/>
        <v>194.53642256318003</v>
      </c>
      <c r="AX524" s="28">
        <f t="shared" si="83"/>
        <v>29533.441956687235</v>
      </c>
      <c r="AZ524" s="33">
        <f t="shared" si="84"/>
        <v>164.61628788151</v>
      </c>
      <c r="BA524" s="34">
        <f t="shared" si="85"/>
        <v>31797.927381483743</v>
      </c>
      <c r="BC524" s="46">
        <f t="shared" si="86"/>
        <v>144.69014196010599</v>
      </c>
      <c r="BD524" s="47">
        <f t="shared" si="87"/>
        <v>34050.005037974479</v>
      </c>
      <c r="BF524" s="48">
        <f t="shared" si="80"/>
        <v>145.99583772</v>
      </c>
      <c r="BG524" s="49">
        <f t="shared" si="81"/>
        <v>-30634.693339720001</v>
      </c>
      <c r="BI524">
        <v>55</v>
      </c>
      <c r="BJ524" t="s">
        <v>620</v>
      </c>
      <c r="BK524" s="2">
        <v>44810.649907407409</v>
      </c>
      <c r="BL524">
        <v>337</v>
      </c>
      <c r="BM524" t="s">
        <v>76</v>
      </c>
      <c r="BN524">
        <v>0</v>
      </c>
      <c r="BO524">
        <v>2.8119999999999998</v>
      </c>
      <c r="BP524" s="26">
        <v>1796839</v>
      </c>
      <c r="BQ524">
        <v>0</v>
      </c>
      <c r="BR524" t="s">
        <v>77</v>
      </c>
      <c r="BS524" t="s">
        <v>77</v>
      </c>
      <c r="BT524" t="s">
        <v>77</v>
      </c>
      <c r="BU524" t="s">
        <v>77</v>
      </c>
    </row>
    <row r="525" spans="1:73">
      <c r="A525">
        <v>56</v>
      </c>
      <c r="B525" t="s">
        <v>621</v>
      </c>
      <c r="C525" s="2">
        <v>44810.671122685184</v>
      </c>
      <c r="D525">
        <v>344</v>
      </c>
      <c r="E525" t="s">
        <v>76</v>
      </c>
      <c r="F525">
        <v>0</v>
      </c>
      <c r="G525">
        <v>5.9980000000000002</v>
      </c>
      <c r="H525" s="26">
        <v>64498</v>
      </c>
      <c r="I525">
        <v>0.125</v>
      </c>
      <c r="J525" t="s">
        <v>77</v>
      </c>
      <c r="K525" t="s">
        <v>77</v>
      </c>
      <c r="L525" t="s">
        <v>77</v>
      </c>
      <c r="M525" t="s">
        <v>77</v>
      </c>
      <c r="O525">
        <v>56</v>
      </c>
      <c r="P525" t="s">
        <v>621</v>
      </c>
      <c r="Q525" s="2">
        <v>44810.671122685184</v>
      </c>
      <c r="R525">
        <v>344</v>
      </c>
      <c r="S525" t="s">
        <v>76</v>
      </c>
      <c r="T525">
        <v>0</v>
      </c>
      <c r="U525" t="s">
        <v>77</v>
      </c>
      <c r="V525" s="26" t="s">
        <v>77</v>
      </c>
      <c r="W525" t="s">
        <v>77</v>
      </c>
      <c r="X525" t="s">
        <v>77</v>
      </c>
      <c r="Y525" t="s">
        <v>77</v>
      </c>
      <c r="Z525" t="s">
        <v>77</v>
      </c>
      <c r="AA525" t="s">
        <v>77</v>
      </c>
      <c r="AC525">
        <v>56</v>
      </c>
      <c r="AD525" t="s">
        <v>621</v>
      </c>
      <c r="AE525" s="2">
        <v>44810.671122685184</v>
      </c>
      <c r="AF525">
        <v>344</v>
      </c>
      <c r="AG525" t="s">
        <v>76</v>
      </c>
      <c r="AH525">
        <v>0</v>
      </c>
      <c r="AI525">
        <v>12.077999999999999</v>
      </c>
      <c r="AJ525" s="26">
        <v>73508</v>
      </c>
      <c r="AK525">
        <v>15.298999999999999</v>
      </c>
      <c r="AL525" t="s">
        <v>77</v>
      </c>
      <c r="AM525" t="s">
        <v>77</v>
      </c>
      <c r="AN525" t="s">
        <v>77</v>
      </c>
      <c r="AO525" t="s">
        <v>77</v>
      </c>
      <c r="AQ525">
        <v>1</v>
      </c>
      <c r="AS525">
        <v>56</v>
      </c>
      <c r="AT525" s="46">
        <f t="shared" si="78"/>
        <v>148.63625824399784</v>
      </c>
      <c r="AU525" s="47">
        <f t="shared" si="79"/>
        <v>14952.508166846719</v>
      </c>
      <c r="AW525" s="27">
        <f t="shared" si="82"/>
        <v>199.66303252633523</v>
      </c>
      <c r="AX525" s="28">
        <f t="shared" si="83"/>
        <v>13324.040145962721</v>
      </c>
      <c r="AZ525" s="33">
        <f t="shared" si="84"/>
        <v>169.03818696671641</v>
      </c>
      <c r="BA525" s="34">
        <f t="shared" si="85"/>
        <v>13963.01189219936</v>
      </c>
      <c r="BC525" s="46">
        <f t="shared" si="86"/>
        <v>148.63625824399784</v>
      </c>
      <c r="BD525" s="47">
        <f t="shared" si="87"/>
        <v>14952.508166846719</v>
      </c>
      <c r="BF525" s="48">
        <f t="shared" si="80"/>
        <v>151.68402906079999</v>
      </c>
      <c r="BG525" s="49">
        <f t="shared" si="81"/>
        <v>-1315.3191260799993</v>
      </c>
      <c r="BI525">
        <v>56</v>
      </c>
      <c r="BJ525" t="s">
        <v>621</v>
      </c>
      <c r="BK525" s="2">
        <v>44810.671122685184</v>
      </c>
      <c r="BL525">
        <v>344</v>
      </c>
      <c r="BM525" t="s">
        <v>76</v>
      </c>
      <c r="BN525">
        <v>0</v>
      </c>
      <c r="BO525">
        <v>2.8149999999999999</v>
      </c>
      <c r="BP525" s="26">
        <v>1557940</v>
      </c>
      <c r="BQ525">
        <v>0</v>
      </c>
      <c r="BR525" t="s">
        <v>77</v>
      </c>
      <c r="BS525" t="s">
        <v>77</v>
      </c>
      <c r="BT525" t="s">
        <v>77</v>
      </c>
      <c r="BU525" t="s">
        <v>77</v>
      </c>
    </row>
    <row r="526" spans="1:73">
      <c r="A526">
        <v>57</v>
      </c>
      <c r="B526" t="s">
        <v>622</v>
      </c>
      <c r="C526" s="2">
        <v>44810.692361111112</v>
      </c>
      <c r="D526">
        <v>348</v>
      </c>
      <c r="E526" t="s">
        <v>76</v>
      </c>
      <c r="F526">
        <v>0</v>
      </c>
      <c r="G526">
        <v>6.008</v>
      </c>
      <c r="H526" s="26">
        <v>59863</v>
      </c>
      <c r="I526">
        <v>0.11600000000000001</v>
      </c>
      <c r="J526" t="s">
        <v>77</v>
      </c>
      <c r="K526" t="s">
        <v>77</v>
      </c>
      <c r="L526" t="s">
        <v>77</v>
      </c>
      <c r="M526" t="s">
        <v>77</v>
      </c>
      <c r="O526">
        <v>57</v>
      </c>
      <c r="P526" t="s">
        <v>622</v>
      </c>
      <c r="Q526" s="2">
        <v>44810.692361111112</v>
      </c>
      <c r="R526">
        <v>348</v>
      </c>
      <c r="S526" t="s">
        <v>76</v>
      </c>
      <c r="T526">
        <v>0</v>
      </c>
      <c r="U526" t="s">
        <v>77</v>
      </c>
      <c r="V526" s="26" t="s">
        <v>77</v>
      </c>
      <c r="W526" t="s">
        <v>77</v>
      </c>
      <c r="X526" t="s">
        <v>77</v>
      </c>
      <c r="Y526" t="s">
        <v>77</v>
      </c>
      <c r="Z526" t="s">
        <v>77</v>
      </c>
      <c r="AA526" t="s">
        <v>77</v>
      </c>
      <c r="AC526">
        <v>57</v>
      </c>
      <c r="AD526" t="s">
        <v>622</v>
      </c>
      <c r="AE526" s="2">
        <v>44810.692361111112</v>
      </c>
      <c r="AF526">
        <v>348</v>
      </c>
      <c r="AG526" t="s">
        <v>76</v>
      </c>
      <c r="AH526">
        <v>0</v>
      </c>
      <c r="AI526">
        <v>12.145</v>
      </c>
      <c r="AJ526" s="26">
        <v>20368</v>
      </c>
      <c r="AK526">
        <v>4.24</v>
      </c>
      <c r="AL526" t="s">
        <v>77</v>
      </c>
      <c r="AM526" t="s">
        <v>77</v>
      </c>
      <c r="AN526" t="s">
        <v>77</v>
      </c>
      <c r="AO526" t="s">
        <v>77</v>
      </c>
      <c r="AQ526">
        <v>1</v>
      </c>
      <c r="AS526">
        <v>57</v>
      </c>
      <c r="AT526" s="46">
        <f t="shared" si="78"/>
        <v>137.79970256594473</v>
      </c>
      <c r="AU526" s="47">
        <f t="shared" si="79"/>
        <v>4095.7784895795203</v>
      </c>
      <c r="AW526" s="27">
        <f t="shared" si="82"/>
        <v>185.57496600874222</v>
      </c>
      <c r="AX526" s="28">
        <f t="shared" si="83"/>
        <v>3785.0167250355203</v>
      </c>
      <c r="AZ526" s="33">
        <f t="shared" si="84"/>
        <v>156.89465032682793</v>
      </c>
      <c r="BA526" s="34">
        <f t="shared" si="85"/>
        <v>3883.7580508057599</v>
      </c>
      <c r="BC526" s="46">
        <f t="shared" si="86"/>
        <v>137.79970256594473</v>
      </c>
      <c r="BD526" s="47">
        <f t="shared" si="87"/>
        <v>4095.7784895795203</v>
      </c>
      <c r="BF526" s="48">
        <f t="shared" si="80"/>
        <v>136.27271338879999</v>
      </c>
      <c r="BG526" s="49">
        <f t="shared" si="81"/>
        <v>1481.3710547200001</v>
      </c>
      <c r="BI526">
        <v>57</v>
      </c>
      <c r="BJ526" t="s">
        <v>622</v>
      </c>
      <c r="BK526" s="2">
        <v>44810.692361111112</v>
      </c>
      <c r="BL526">
        <v>348</v>
      </c>
      <c r="BM526" t="s">
        <v>76</v>
      </c>
      <c r="BN526">
        <v>0</v>
      </c>
      <c r="BO526">
        <v>2.8260000000000001</v>
      </c>
      <c r="BP526" s="26">
        <v>1504915</v>
      </c>
      <c r="BQ526">
        <v>0</v>
      </c>
      <c r="BR526" t="s">
        <v>77</v>
      </c>
      <c r="BS526" t="s">
        <v>77</v>
      </c>
      <c r="BT526" t="s">
        <v>77</v>
      </c>
      <c r="BU526" t="s">
        <v>77</v>
      </c>
    </row>
    <row r="527" spans="1:73">
      <c r="A527">
        <v>58</v>
      </c>
      <c r="B527" t="s">
        <v>623</v>
      </c>
      <c r="C527" s="2">
        <v>44810.713564814818</v>
      </c>
      <c r="D527">
        <v>357</v>
      </c>
      <c r="E527" t="s">
        <v>76</v>
      </c>
      <c r="F527">
        <v>0</v>
      </c>
      <c r="G527">
        <v>6.0090000000000003</v>
      </c>
      <c r="H527" s="26">
        <v>21110</v>
      </c>
      <c r="I527">
        <v>3.7999999999999999E-2</v>
      </c>
      <c r="J527" t="s">
        <v>77</v>
      </c>
      <c r="K527" t="s">
        <v>77</v>
      </c>
      <c r="L527" t="s">
        <v>77</v>
      </c>
      <c r="M527" t="s">
        <v>77</v>
      </c>
      <c r="O527">
        <v>58</v>
      </c>
      <c r="P527" t="s">
        <v>623</v>
      </c>
      <c r="Q527" s="2">
        <v>44810.713564814818</v>
      </c>
      <c r="R527">
        <v>357</v>
      </c>
      <c r="S527" t="s">
        <v>76</v>
      </c>
      <c r="T527">
        <v>0</v>
      </c>
      <c r="U527" t="s">
        <v>77</v>
      </c>
      <c r="V527" s="26" t="s">
        <v>77</v>
      </c>
      <c r="W527" t="s">
        <v>77</v>
      </c>
      <c r="X527" t="s">
        <v>77</v>
      </c>
      <c r="Y527" t="s">
        <v>77</v>
      </c>
      <c r="Z527" t="s">
        <v>77</v>
      </c>
      <c r="AA527" t="s">
        <v>77</v>
      </c>
      <c r="AC527">
        <v>58</v>
      </c>
      <c r="AD527" t="s">
        <v>623</v>
      </c>
      <c r="AE527" s="2">
        <v>44810.713564814818</v>
      </c>
      <c r="AF527">
        <v>357</v>
      </c>
      <c r="AG527" t="s">
        <v>76</v>
      </c>
      <c r="AH527">
        <v>0</v>
      </c>
      <c r="AI527">
        <v>12.157999999999999</v>
      </c>
      <c r="AJ527" s="26">
        <v>7639</v>
      </c>
      <c r="AK527">
        <v>1.546</v>
      </c>
      <c r="AL527" t="s">
        <v>77</v>
      </c>
      <c r="AM527" t="s">
        <v>77</v>
      </c>
      <c r="AN527" t="s">
        <v>77</v>
      </c>
      <c r="AO527" t="s">
        <v>77</v>
      </c>
      <c r="AQ527">
        <v>1</v>
      </c>
      <c r="AS527">
        <v>58</v>
      </c>
      <c r="AT527" s="46">
        <f t="shared" si="78"/>
        <v>47.060388790666003</v>
      </c>
      <c r="AU527" s="47">
        <f t="shared" si="79"/>
        <v>1473.7920977280799</v>
      </c>
      <c r="AW527" s="27">
        <f t="shared" si="82"/>
        <v>66.412985079980004</v>
      </c>
      <c r="AX527" s="28">
        <f t="shared" si="83"/>
        <v>1447.4376992708301</v>
      </c>
      <c r="AZ527" s="33">
        <f t="shared" si="84"/>
        <v>55.159873079110007</v>
      </c>
      <c r="BA527" s="34">
        <f t="shared" si="85"/>
        <v>1455.76995874054</v>
      </c>
      <c r="BC527" s="46">
        <f t="shared" si="86"/>
        <v>47.060388790666003</v>
      </c>
      <c r="BD527" s="47">
        <f t="shared" si="87"/>
        <v>1473.7920977280799</v>
      </c>
      <c r="BF527" s="48">
        <f t="shared" si="80"/>
        <v>32.976994919999996</v>
      </c>
      <c r="BG527" s="49">
        <f t="shared" si="81"/>
        <v>709.15404988000012</v>
      </c>
      <c r="BI527">
        <v>58</v>
      </c>
      <c r="BJ527" t="s">
        <v>623</v>
      </c>
      <c r="BK527" s="2">
        <v>44810.713564814818</v>
      </c>
      <c r="BL527">
        <v>357</v>
      </c>
      <c r="BM527" t="s">
        <v>76</v>
      </c>
      <c r="BN527">
        <v>0</v>
      </c>
      <c r="BO527">
        <v>2.8050000000000002</v>
      </c>
      <c r="BP527" s="26">
        <v>2010717</v>
      </c>
      <c r="BQ527">
        <v>0</v>
      </c>
      <c r="BR527" t="s">
        <v>77</v>
      </c>
      <c r="BS527" t="s">
        <v>77</v>
      </c>
      <c r="BT527" t="s">
        <v>77</v>
      </c>
      <c r="BU527" t="s">
        <v>77</v>
      </c>
    </row>
    <row r="528" spans="1:73">
      <c r="A528">
        <v>59</v>
      </c>
      <c r="B528" t="s">
        <v>624</v>
      </c>
      <c r="C528" s="2">
        <v>44810.734791666669</v>
      </c>
      <c r="D528">
        <v>335</v>
      </c>
      <c r="E528" t="s">
        <v>76</v>
      </c>
      <c r="F528">
        <v>0</v>
      </c>
      <c r="G528">
        <v>5.9980000000000002</v>
      </c>
      <c r="H528" s="26">
        <v>365981</v>
      </c>
      <c r="I528">
        <v>0.73499999999999999</v>
      </c>
      <c r="J528" t="s">
        <v>77</v>
      </c>
      <c r="K528" t="s">
        <v>77</v>
      </c>
      <c r="L528" t="s">
        <v>77</v>
      </c>
      <c r="M528" t="s">
        <v>77</v>
      </c>
      <c r="O528">
        <v>59</v>
      </c>
      <c r="P528" t="s">
        <v>624</v>
      </c>
      <c r="Q528" s="2">
        <v>44810.734791666669</v>
      </c>
      <c r="R528">
        <v>335</v>
      </c>
      <c r="S528" t="s">
        <v>76</v>
      </c>
      <c r="T528">
        <v>0</v>
      </c>
      <c r="U528">
        <v>5.9459999999999997</v>
      </c>
      <c r="V528" s="26">
        <v>3229</v>
      </c>
      <c r="W528">
        <v>0.94199999999999995</v>
      </c>
      <c r="X528" t="s">
        <v>77</v>
      </c>
      <c r="Y528" t="s">
        <v>77</v>
      </c>
      <c r="Z528" t="s">
        <v>77</v>
      </c>
      <c r="AA528" t="s">
        <v>77</v>
      </c>
      <c r="AC528">
        <v>59</v>
      </c>
      <c r="AD528" t="s">
        <v>624</v>
      </c>
      <c r="AE528" s="2">
        <v>44810.734791666669</v>
      </c>
      <c r="AF528">
        <v>335</v>
      </c>
      <c r="AG528" t="s">
        <v>76</v>
      </c>
      <c r="AH528">
        <v>0</v>
      </c>
      <c r="AI528">
        <v>11.977</v>
      </c>
      <c r="AJ528" s="26">
        <v>184889</v>
      </c>
      <c r="AK528">
        <v>37.588999999999999</v>
      </c>
      <c r="AL528" t="s">
        <v>77</v>
      </c>
      <c r="AM528" t="s">
        <v>77</v>
      </c>
      <c r="AN528" t="s">
        <v>77</v>
      </c>
      <c r="AO528" t="s">
        <v>77</v>
      </c>
      <c r="AQ528">
        <v>1</v>
      </c>
      <c r="AS528">
        <v>59</v>
      </c>
      <c r="AT528" s="46">
        <f t="shared" si="78"/>
        <v>846.0656918812449</v>
      </c>
      <c r="AU528" s="47">
        <f t="shared" si="79"/>
        <v>37240.482091968079</v>
      </c>
      <c r="AW528" s="27">
        <f t="shared" si="82"/>
        <v>1040.6929852149517</v>
      </c>
      <c r="AX528" s="28">
        <f t="shared" si="83"/>
        <v>32167.524540510836</v>
      </c>
      <c r="AZ528" s="33">
        <f t="shared" si="84"/>
        <v>947.75523603355509</v>
      </c>
      <c r="BA528" s="34">
        <f t="shared" si="85"/>
        <v>34791.08789786054</v>
      </c>
      <c r="BC528" s="46">
        <f t="shared" si="86"/>
        <v>846.0656918812449</v>
      </c>
      <c r="BD528" s="47">
        <f t="shared" si="87"/>
        <v>37240.482091968079</v>
      </c>
      <c r="BF528" s="48">
        <f t="shared" si="80"/>
        <v>431.96196994999997</v>
      </c>
      <c r="BG528" s="49">
        <f t="shared" si="81"/>
        <v>-38695.321810119996</v>
      </c>
      <c r="BI528">
        <v>59</v>
      </c>
      <c r="BJ528" t="s">
        <v>624</v>
      </c>
      <c r="BK528" s="2">
        <v>44810.734791666669</v>
      </c>
      <c r="BL528">
        <v>335</v>
      </c>
      <c r="BM528" t="s">
        <v>76</v>
      </c>
      <c r="BN528">
        <v>0</v>
      </c>
      <c r="BO528">
        <v>2.823</v>
      </c>
      <c r="BP528" s="26">
        <v>1394301</v>
      </c>
      <c r="BQ528">
        <v>0</v>
      </c>
      <c r="BR528" t="s">
        <v>77</v>
      </c>
      <c r="BS528" t="s">
        <v>77</v>
      </c>
      <c r="BT528" t="s">
        <v>77</v>
      </c>
      <c r="BU528" t="s">
        <v>77</v>
      </c>
    </row>
    <row r="529" spans="1:73">
      <c r="A529">
        <v>60</v>
      </c>
      <c r="B529" t="s">
        <v>625</v>
      </c>
      <c r="C529" s="2">
        <v>44810.756064814814</v>
      </c>
      <c r="D529">
        <v>393</v>
      </c>
      <c r="E529" t="s">
        <v>76</v>
      </c>
      <c r="F529">
        <v>0</v>
      </c>
      <c r="G529">
        <v>6.0019999999999998</v>
      </c>
      <c r="H529" s="26">
        <v>46075</v>
      </c>
      <c r="I529">
        <v>8.7999999999999995E-2</v>
      </c>
      <c r="J529" t="s">
        <v>77</v>
      </c>
      <c r="K529" t="s">
        <v>77</v>
      </c>
      <c r="L529" t="s">
        <v>77</v>
      </c>
      <c r="M529" t="s">
        <v>77</v>
      </c>
      <c r="O529">
        <v>60</v>
      </c>
      <c r="P529" t="s">
        <v>625</v>
      </c>
      <c r="Q529" s="2">
        <v>44810.756064814814</v>
      </c>
      <c r="R529">
        <v>393</v>
      </c>
      <c r="S529" t="s">
        <v>76</v>
      </c>
      <c r="T529">
        <v>0</v>
      </c>
      <c r="U529" t="s">
        <v>77</v>
      </c>
      <c r="V529" s="26" t="s">
        <v>77</v>
      </c>
      <c r="W529" t="s">
        <v>77</v>
      </c>
      <c r="X529" t="s">
        <v>77</v>
      </c>
      <c r="Y529" t="s">
        <v>77</v>
      </c>
      <c r="Z529" t="s">
        <v>77</v>
      </c>
      <c r="AA529" t="s">
        <v>77</v>
      </c>
      <c r="AC529">
        <v>60</v>
      </c>
      <c r="AD529" t="s">
        <v>625</v>
      </c>
      <c r="AE529" s="2">
        <v>44810.756064814814</v>
      </c>
      <c r="AF529">
        <v>393</v>
      </c>
      <c r="AG529" t="s">
        <v>76</v>
      </c>
      <c r="AH529">
        <v>0</v>
      </c>
      <c r="AI529">
        <v>12.157</v>
      </c>
      <c r="AJ529" s="26">
        <v>5137</v>
      </c>
      <c r="AK529">
        <v>1.0149999999999999</v>
      </c>
      <c r="AL529" t="s">
        <v>77</v>
      </c>
      <c r="AM529" t="s">
        <v>77</v>
      </c>
      <c r="AN529" t="s">
        <v>77</v>
      </c>
      <c r="AO529" t="s">
        <v>77</v>
      </c>
      <c r="AQ529">
        <v>1</v>
      </c>
      <c r="AS529">
        <v>60</v>
      </c>
      <c r="AT529" s="46">
        <f t="shared" si="78"/>
        <v>105.54312118096249</v>
      </c>
      <c r="AU529" s="47">
        <f t="shared" si="79"/>
        <v>957.44445861511986</v>
      </c>
      <c r="AW529" s="27">
        <f t="shared" si="82"/>
        <v>143.45905942887501</v>
      </c>
      <c r="AX529" s="28">
        <f t="shared" si="83"/>
        <v>985.57337696987008</v>
      </c>
      <c r="AZ529" s="33">
        <f t="shared" si="84"/>
        <v>120.7398657099375</v>
      </c>
      <c r="BA529" s="34">
        <f t="shared" si="85"/>
        <v>977.90731861606014</v>
      </c>
      <c r="BC529" s="46">
        <f t="shared" si="86"/>
        <v>105.54312118096249</v>
      </c>
      <c r="BD529" s="47">
        <f t="shared" si="87"/>
        <v>957.44445861511986</v>
      </c>
      <c r="BF529" s="48">
        <f t="shared" si="80"/>
        <v>94.288838000000013</v>
      </c>
      <c r="BG529" s="49">
        <f t="shared" si="81"/>
        <v>491.82212332000006</v>
      </c>
      <c r="BI529">
        <v>60</v>
      </c>
      <c r="BJ529" t="s">
        <v>625</v>
      </c>
      <c r="BK529" s="2">
        <v>44810.756064814814</v>
      </c>
      <c r="BL529">
        <v>393</v>
      </c>
      <c r="BM529" t="s">
        <v>76</v>
      </c>
      <c r="BN529">
        <v>0</v>
      </c>
      <c r="BO529">
        <v>2.806</v>
      </c>
      <c r="BP529" s="26">
        <v>1855797</v>
      </c>
      <c r="BQ529">
        <v>0</v>
      </c>
      <c r="BR529" t="s">
        <v>77</v>
      </c>
      <c r="BS529" t="s">
        <v>77</v>
      </c>
      <c r="BT529" t="s">
        <v>77</v>
      </c>
      <c r="BU529" t="s">
        <v>77</v>
      </c>
    </row>
    <row r="530" spans="1:73">
      <c r="A530">
        <v>61</v>
      </c>
      <c r="B530" t="s">
        <v>626</v>
      </c>
      <c r="C530" s="2">
        <v>44810.777303240742</v>
      </c>
      <c r="D530">
        <v>87</v>
      </c>
      <c r="E530" t="s">
        <v>76</v>
      </c>
      <c r="F530">
        <v>0</v>
      </c>
      <c r="G530">
        <v>5.9989999999999997</v>
      </c>
      <c r="H530" s="26">
        <v>280926</v>
      </c>
      <c r="I530">
        <v>0.56299999999999994</v>
      </c>
      <c r="J530" t="s">
        <v>77</v>
      </c>
      <c r="K530" t="s">
        <v>77</v>
      </c>
      <c r="L530" t="s">
        <v>77</v>
      </c>
      <c r="M530" t="s">
        <v>77</v>
      </c>
      <c r="O530">
        <v>61</v>
      </c>
      <c r="P530" t="s">
        <v>626</v>
      </c>
      <c r="Q530" s="2">
        <v>44810.777303240742</v>
      </c>
      <c r="R530">
        <v>87</v>
      </c>
      <c r="S530" t="s">
        <v>76</v>
      </c>
      <c r="T530">
        <v>0</v>
      </c>
      <c r="U530">
        <v>5.9450000000000003</v>
      </c>
      <c r="V530" s="26">
        <v>2136</v>
      </c>
      <c r="W530">
        <v>0.67400000000000004</v>
      </c>
      <c r="X530" t="s">
        <v>77</v>
      </c>
      <c r="Y530" t="s">
        <v>77</v>
      </c>
      <c r="Z530" t="s">
        <v>77</v>
      </c>
      <c r="AA530" t="s">
        <v>77</v>
      </c>
      <c r="AC530">
        <v>61</v>
      </c>
      <c r="AD530" t="s">
        <v>626</v>
      </c>
      <c r="AE530" s="2">
        <v>44810.777303240742</v>
      </c>
      <c r="AF530">
        <v>87</v>
      </c>
      <c r="AG530" t="s">
        <v>76</v>
      </c>
      <c r="AH530">
        <v>0</v>
      </c>
      <c r="AI530">
        <v>11.996</v>
      </c>
      <c r="AJ530" s="26">
        <v>166207</v>
      </c>
      <c r="AK530">
        <v>33.929000000000002</v>
      </c>
      <c r="AL530" t="s">
        <v>77</v>
      </c>
      <c r="AM530" t="s">
        <v>77</v>
      </c>
      <c r="AN530" t="s">
        <v>77</v>
      </c>
      <c r="AO530" t="s">
        <v>77</v>
      </c>
      <c r="AQ530">
        <v>1</v>
      </c>
      <c r="AS530">
        <v>61</v>
      </c>
      <c r="AT530" s="46">
        <f t="shared" si="78"/>
        <v>650.78807811648289</v>
      </c>
      <c r="AU530" s="47">
        <f t="shared" si="79"/>
        <v>33546.302850013519</v>
      </c>
      <c r="AW530" s="27">
        <f t="shared" si="82"/>
        <v>818.44473745608889</v>
      </c>
      <c r="AX530" s="28">
        <f t="shared" si="83"/>
        <v>29115.60118488827</v>
      </c>
      <c r="AZ530" s="33">
        <f t="shared" si="84"/>
        <v>730.2875524271517</v>
      </c>
      <c r="BA530" s="34">
        <f t="shared" si="85"/>
        <v>31325.741691035262</v>
      </c>
      <c r="BC530" s="46">
        <f t="shared" si="86"/>
        <v>650.78807811648289</v>
      </c>
      <c r="BD530" s="47">
        <f t="shared" si="87"/>
        <v>33546.302850013519</v>
      </c>
      <c r="BF530" s="48">
        <f t="shared" si="80"/>
        <v>323.87765920000004</v>
      </c>
      <c r="BG530" s="49">
        <f t="shared" si="81"/>
        <v>-29446.851514280002</v>
      </c>
      <c r="BI530">
        <v>61</v>
      </c>
      <c r="BJ530" t="s">
        <v>626</v>
      </c>
      <c r="BK530" s="2">
        <v>44810.777303240742</v>
      </c>
      <c r="BL530">
        <v>87</v>
      </c>
      <c r="BM530" t="s">
        <v>76</v>
      </c>
      <c r="BN530">
        <v>0</v>
      </c>
      <c r="BO530">
        <v>2.8159999999999998</v>
      </c>
      <c r="BP530" s="26">
        <v>1584900</v>
      </c>
      <c r="BQ530">
        <v>0</v>
      </c>
      <c r="BR530" t="s">
        <v>77</v>
      </c>
      <c r="BS530" t="s">
        <v>77</v>
      </c>
      <c r="BT530" t="s">
        <v>77</v>
      </c>
      <c r="BU530" t="s">
        <v>77</v>
      </c>
    </row>
    <row r="531" spans="1:73">
      <c r="A531">
        <v>62</v>
      </c>
      <c r="B531" t="s">
        <v>627</v>
      </c>
      <c r="C531" s="2">
        <v>44810.798518518517</v>
      </c>
      <c r="D531">
        <v>165</v>
      </c>
      <c r="E531" t="s">
        <v>76</v>
      </c>
      <c r="F531">
        <v>0</v>
      </c>
      <c r="G531">
        <v>5.9059999999999997</v>
      </c>
      <c r="H531" s="26">
        <v>34931736</v>
      </c>
      <c r="I531">
        <v>74.81</v>
      </c>
      <c r="J531" t="s">
        <v>77</v>
      </c>
      <c r="K531" t="s">
        <v>77</v>
      </c>
      <c r="L531" t="s">
        <v>77</v>
      </c>
      <c r="M531" t="s">
        <v>77</v>
      </c>
      <c r="O531">
        <v>62</v>
      </c>
      <c r="P531" t="s">
        <v>627</v>
      </c>
      <c r="Q531" s="2">
        <v>44810.798518518517</v>
      </c>
      <c r="R531">
        <v>165</v>
      </c>
      <c r="S531" t="s">
        <v>76</v>
      </c>
      <c r="T531">
        <v>0</v>
      </c>
      <c r="U531">
        <v>5.8689999999999998</v>
      </c>
      <c r="V531" s="26">
        <v>296730</v>
      </c>
      <c r="W531">
        <v>70.852999999999994</v>
      </c>
      <c r="X531" t="s">
        <v>77</v>
      </c>
      <c r="Y531" t="s">
        <v>77</v>
      </c>
      <c r="Z531" t="s">
        <v>77</v>
      </c>
      <c r="AA531" t="s">
        <v>77</v>
      </c>
      <c r="AC531">
        <v>62</v>
      </c>
      <c r="AD531" t="s">
        <v>627</v>
      </c>
      <c r="AE531" s="2">
        <v>44810.798518518517</v>
      </c>
      <c r="AF531">
        <v>165</v>
      </c>
      <c r="AG531" t="s">
        <v>76</v>
      </c>
      <c r="AH531">
        <v>0</v>
      </c>
      <c r="AI531">
        <v>12.06</v>
      </c>
      <c r="AJ531" s="26">
        <v>98418</v>
      </c>
      <c r="AK531">
        <v>20.385000000000002</v>
      </c>
      <c r="AL531" t="s">
        <v>77</v>
      </c>
      <c r="AM531" t="s">
        <v>77</v>
      </c>
      <c r="AN531" t="s">
        <v>77</v>
      </c>
      <c r="AO531" t="s">
        <v>77</v>
      </c>
      <c r="AQ531">
        <v>1</v>
      </c>
      <c r="AS531">
        <v>62</v>
      </c>
      <c r="AT531" s="46">
        <f t="shared" si="78"/>
        <v>71842.39933159799</v>
      </c>
      <c r="AU531" s="47">
        <f t="shared" si="79"/>
        <v>19992.111258483517</v>
      </c>
      <c r="AW531" s="27">
        <f t="shared" si="82"/>
        <v>57197.7669561765</v>
      </c>
      <c r="AX531" s="28">
        <f t="shared" si="83"/>
        <v>17673.530532014523</v>
      </c>
      <c r="AZ531" s="33">
        <f t="shared" si="84"/>
        <v>74600.534733496999</v>
      </c>
      <c r="BA531" s="34">
        <f t="shared" si="85"/>
        <v>18656.167569707759</v>
      </c>
      <c r="BC531" s="46">
        <f t="shared" si="86"/>
        <v>71842.39933159799</v>
      </c>
      <c r="BD531" s="47">
        <f t="shared" si="87"/>
        <v>19992.111258483517</v>
      </c>
      <c r="BF531" s="48">
        <f t="shared" si="80"/>
        <v>284523.334585</v>
      </c>
      <c r="BG531" s="49">
        <f t="shared" si="81"/>
        <v>-5970.3684012800013</v>
      </c>
      <c r="BI531">
        <v>62</v>
      </c>
      <c r="BJ531" t="s">
        <v>627</v>
      </c>
      <c r="BK531" s="2">
        <v>44810.798518518517</v>
      </c>
      <c r="BL531">
        <v>165</v>
      </c>
      <c r="BM531" t="s">
        <v>76</v>
      </c>
      <c r="BN531">
        <v>0</v>
      </c>
      <c r="BO531">
        <v>2.8380000000000001</v>
      </c>
      <c r="BP531" s="26">
        <v>1230002</v>
      </c>
      <c r="BQ531">
        <v>0</v>
      </c>
      <c r="BR531" t="s">
        <v>77</v>
      </c>
      <c r="BS531" t="s">
        <v>77</v>
      </c>
      <c r="BT531" t="s">
        <v>77</v>
      </c>
      <c r="BU531" t="s">
        <v>77</v>
      </c>
    </row>
    <row r="532" spans="1:73">
      <c r="A532">
        <v>63</v>
      </c>
      <c r="B532" t="s">
        <v>628</v>
      </c>
      <c r="C532" s="2">
        <v>44810.819756944446</v>
      </c>
      <c r="D532">
        <v>388</v>
      </c>
      <c r="E532" t="s">
        <v>76</v>
      </c>
      <c r="F532">
        <v>0</v>
      </c>
      <c r="G532">
        <v>6.0090000000000003</v>
      </c>
      <c r="H532" s="26">
        <v>24657</v>
      </c>
      <c r="I532">
        <v>4.4999999999999998E-2</v>
      </c>
      <c r="J532" t="s">
        <v>77</v>
      </c>
      <c r="K532" t="s">
        <v>77</v>
      </c>
      <c r="L532" t="s">
        <v>77</v>
      </c>
      <c r="M532" t="s">
        <v>77</v>
      </c>
      <c r="O532">
        <v>63</v>
      </c>
      <c r="P532" t="s">
        <v>628</v>
      </c>
      <c r="Q532" s="2">
        <v>44810.819756944446</v>
      </c>
      <c r="R532">
        <v>388</v>
      </c>
      <c r="S532" t="s">
        <v>76</v>
      </c>
      <c r="T532">
        <v>0</v>
      </c>
      <c r="U532" t="s">
        <v>77</v>
      </c>
      <c r="V532" t="s">
        <v>77</v>
      </c>
      <c r="W532" t="s">
        <v>77</v>
      </c>
      <c r="X532" t="s">
        <v>77</v>
      </c>
      <c r="Y532" t="s">
        <v>77</v>
      </c>
      <c r="Z532" t="s">
        <v>77</v>
      </c>
      <c r="AA532" t="s">
        <v>77</v>
      </c>
      <c r="AC532">
        <v>63</v>
      </c>
      <c r="AD532" t="s">
        <v>628</v>
      </c>
      <c r="AE532" s="2">
        <v>44810.819756944446</v>
      </c>
      <c r="AF532">
        <v>388</v>
      </c>
      <c r="AG532" t="s">
        <v>76</v>
      </c>
      <c r="AH532">
        <v>0</v>
      </c>
      <c r="AI532">
        <v>12.157</v>
      </c>
      <c r="AJ532" s="26">
        <v>7239</v>
      </c>
      <c r="AK532">
        <v>1.4610000000000001</v>
      </c>
      <c r="AL532" t="s">
        <v>77</v>
      </c>
      <c r="AM532" t="s">
        <v>77</v>
      </c>
      <c r="AN532" t="s">
        <v>77</v>
      </c>
      <c r="AO532" t="s">
        <v>77</v>
      </c>
      <c r="AQ532">
        <v>1</v>
      </c>
      <c r="AS532">
        <v>63</v>
      </c>
      <c r="AT532" s="46">
        <f t="shared" si="78"/>
        <v>55.375670285549539</v>
      </c>
      <c r="AU532" s="47">
        <f t="shared" si="79"/>
        <v>1391.2639723520799</v>
      </c>
      <c r="AW532" s="27">
        <f t="shared" si="82"/>
        <v>77.421613804886206</v>
      </c>
      <c r="AX532" s="28">
        <f t="shared" si="83"/>
        <v>1373.6512560948299</v>
      </c>
      <c r="AZ532" s="33">
        <f t="shared" si="84"/>
        <v>64.486591711235903</v>
      </c>
      <c r="BA532" s="34">
        <f t="shared" si="85"/>
        <v>1379.3867252525401</v>
      </c>
      <c r="BC532" s="46">
        <f t="shared" si="86"/>
        <v>55.375670285549539</v>
      </c>
      <c r="BD532" s="47">
        <f t="shared" si="87"/>
        <v>1391.2639723520799</v>
      </c>
      <c r="BF532" s="48">
        <f t="shared" si="80"/>
        <v>40.533376164800003</v>
      </c>
      <c r="BG532" s="49">
        <f t="shared" si="81"/>
        <v>675.85491388000003</v>
      </c>
      <c r="BI532">
        <v>63</v>
      </c>
      <c r="BJ532" t="s">
        <v>628</v>
      </c>
      <c r="BK532" s="2">
        <v>44810.819756944446</v>
      </c>
      <c r="BL532">
        <v>388</v>
      </c>
      <c r="BM532" t="s">
        <v>76</v>
      </c>
      <c r="BN532">
        <v>0</v>
      </c>
      <c r="BO532">
        <v>2.8119999999999998</v>
      </c>
      <c r="BP532" s="26">
        <v>1843464</v>
      </c>
      <c r="BQ532">
        <v>0</v>
      </c>
      <c r="BR532" t="s">
        <v>77</v>
      </c>
      <c r="BS532" t="s">
        <v>77</v>
      </c>
      <c r="BT532" t="s">
        <v>77</v>
      </c>
      <c r="BU532" t="s">
        <v>77</v>
      </c>
    </row>
    <row r="533" spans="1:73">
      <c r="A533">
        <v>64</v>
      </c>
      <c r="B533" t="s">
        <v>629</v>
      </c>
      <c r="C533" s="2">
        <v>44810.840960648151</v>
      </c>
      <c r="D533">
        <v>321</v>
      </c>
      <c r="E533" t="s">
        <v>76</v>
      </c>
      <c r="F533">
        <v>0</v>
      </c>
      <c r="G533">
        <v>6.0049999999999999</v>
      </c>
      <c r="H533" s="26">
        <v>158314</v>
      </c>
      <c r="I533">
        <v>0.315</v>
      </c>
      <c r="J533" t="s">
        <v>77</v>
      </c>
      <c r="K533" t="s">
        <v>77</v>
      </c>
      <c r="L533" t="s">
        <v>77</v>
      </c>
      <c r="M533" t="s">
        <v>77</v>
      </c>
      <c r="O533">
        <v>64</v>
      </c>
      <c r="P533" t="s">
        <v>629</v>
      </c>
      <c r="Q533" s="2">
        <v>44810.840960648151</v>
      </c>
      <c r="R533">
        <v>321</v>
      </c>
      <c r="S533" t="s">
        <v>76</v>
      </c>
      <c r="T533">
        <v>0</v>
      </c>
      <c r="U533">
        <v>5.9630000000000001</v>
      </c>
      <c r="V533" s="26">
        <v>1914</v>
      </c>
      <c r="W533">
        <v>0.62</v>
      </c>
      <c r="X533" t="s">
        <v>77</v>
      </c>
      <c r="Y533" t="s">
        <v>77</v>
      </c>
      <c r="Z533" t="s">
        <v>77</v>
      </c>
      <c r="AA533" t="s">
        <v>77</v>
      </c>
      <c r="AC533">
        <v>64</v>
      </c>
      <c r="AD533" t="s">
        <v>629</v>
      </c>
      <c r="AE533" s="2">
        <v>44810.840960648151</v>
      </c>
      <c r="AF533">
        <v>321</v>
      </c>
      <c r="AG533" t="s">
        <v>76</v>
      </c>
      <c r="AH533">
        <v>0</v>
      </c>
      <c r="AI533">
        <v>12.007</v>
      </c>
      <c r="AJ533" s="26">
        <v>155239</v>
      </c>
      <c r="AK533">
        <v>31.765999999999998</v>
      </c>
      <c r="AL533" t="s">
        <v>77</v>
      </c>
      <c r="AM533" t="s">
        <v>77</v>
      </c>
      <c r="AN533" t="s">
        <v>77</v>
      </c>
      <c r="AO533" t="s">
        <v>77</v>
      </c>
      <c r="AQ533">
        <v>1</v>
      </c>
      <c r="AS533">
        <v>64</v>
      </c>
      <c r="AT533" s="46">
        <f t="shared" si="78"/>
        <v>367.23267199811812</v>
      </c>
      <c r="AU533" s="47">
        <f t="shared" si="79"/>
        <v>31369.191065472078</v>
      </c>
      <c r="AW533" s="27">
        <f t="shared" si="82"/>
        <v>477.27779009714476</v>
      </c>
      <c r="AX533" s="28">
        <f t="shared" si="83"/>
        <v>27303.437135214834</v>
      </c>
      <c r="AZ533" s="33">
        <f t="shared" si="84"/>
        <v>413.71613429814363</v>
      </c>
      <c r="BA533" s="34">
        <f t="shared" si="85"/>
        <v>29285.98666781254</v>
      </c>
      <c r="BC533" s="46">
        <f t="shared" si="86"/>
        <v>367.23267199811812</v>
      </c>
      <c r="BD533" s="47">
        <f t="shared" si="87"/>
        <v>31369.191065472078</v>
      </c>
      <c r="BF533" s="48">
        <f t="shared" si="80"/>
        <v>302.7857722</v>
      </c>
      <c r="BG533" s="49">
        <f t="shared" si="81"/>
        <v>-24576.52076612</v>
      </c>
      <c r="BI533">
        <v>64</v>
      </c>
      <c r="BJ533" t="s">
        <v>629</v>
      </c>
      <c r="BK533" s="2">
        <v>44810.840960648151</v>
      </c>
      <c r="BL533">
        <v>321</v>
      </c>
      <c r="BM533" t="s">
        <v>76</v>
      </c>
      <c r="BN533">
        <v>0</v>
      </c>
      <c r="BO533">
        <v>2.8319999999999999</v>
      </c>
      <c r="BP533" s="26">
        <v>1342492</v>
      </c>
      <c r="BQ533">
        <v>0</v>
      </c>
      <c r="BR533" t="s">
        <v>77</v>
      </c>
      <c r="BS533" t="s">
        <v>77</v>
      </c>
      <c r="BT533" t="s">
        <v>77</v>
      </c>
      <c r="BU533" t="s">
        <v>77</v>
      </c>
    </row>
    <row r="534" spans="1:73">
      <c r="A534">
        <v>65</v>
      </c>
      <c r="B534" t="s">
        <v>630</v>
      </c>
      <c r="C534" s="2">
        <v>44810.862187500003</v>
      </c>
      <c r="D534">
        <v>397</v>
      </c>
      <c r="E534" t="s">
        <v>76</v>
      </c>
      <c r="F534">
        <v>0</v>
      </c>
      <c r="G534">
        <v>5.8230000000000004</v>
      </c>
      <c r="H534" s="26">
        <v>54540807</v>
      </c>
      <c r="I534">
        <v>121.404</v>
      </c>
      <c r="J534" t="s">
        <v>77</v>
      </c>
      <c r="K534" t="s">
        <v>77</v>
      </c>
      <c r="L534" t="s">
        <v>77</v>
      </c>
      <c r="M534" t="s">
        <v>77</v>
      </c>
      <c r="O534">
        <v>65</v>
      </c>
      <c r="P534" t="s">
        <v>630</v>
      </c>
      <c r="Q534" s="2">
        <v>44810.862187500003</v>
      </c>
      <c r="R534">
        <v>397</v>
      </c>
      <c r="S534" t="s">
        <v>76</v>
      </c>
      <c r="T534">
        <v>0</v>
      </c>
      <c r="U534">
        <v>5.7939999999999996</v>
      </c>
      <c r="V534" s="26">
        <v>521178</v>
      </c>
      <c r="W534">
        <v>121.715</v>
      </c>
      <c r="X534" t="s">
        <v>77</v>
      </c>
      <c r="Y534" t="s">
        <v>77</v>
      </c>
      <c r="Z534" t="s">
        <v>77</v>
      </c>
      <c r="AA534" t="s">
        <v>77</v>
      </c>
      <c r="AC534">
        <v>65</v>
      </c>
      <c r="AD534" t="s">
        <v>630</v>
      </c>
      <c r="AE534" s="2">
        <v>44810.862187500003</v>
      </c>
      <c r="AF534">
        <v>397</v>
      </c>
      <c r="AG534" t="s">
        <v>76</v>
      </c>
      <c r="AH534">
        <v>0</v>
      </c>
      <c r="AI534">
        <v>12.022</v>
      </c>
      <c r="AJ534" s="26">
        <v>129418</v>
      </c>
      <c r="AK534">
        <v>26.631</v>
      </c>
      <c r="AL534" t="s">
        <v>77</v>
      </c>
      <c r="AM534" t="s">
        <v>77</v>
      </c>
      <c r="AN534" t="s">
        <v>77</v>
      </c>
      <c r="AO534" t="s">
        <v>77</v>
      </c>
      <c r="AQ534">
        <v>1</v>
      </c>
      <c r="AS534">
        <v>65</v>
      </c>
      <c r="AT534" s="46">
        <f t="shared" si="78"/>
        <v>123745.76208108407</v>
      </c>
      <c r="AU534" s="47">
        <f t="shared" si="79"/>
        <v>26219.565642163518</v>
      </c>
      <c r="AW534" s="27">
        <f t="shared" si="82"/>
        <v>100423.49527774194</v>
      </c>
      <c r="AX534" s="28">
        <f t="shared" si="83"/>
        <v>22977.591294694521</v>
      </c>
      <c r="AZ534" s="33">
        <f t="shared" si="84"/>
        <v>128464.59519078213</v>
      </c>
      <c r="BA534" s="34">
        <f t="shared" si="85"/>
        <v>24468.52455554776</v>
      </c>
      <c r="BC534" s="46">
        <f t="shared" si="86"/>
        <v>123745.76208108407</v>
      </c>
      <c r="BD534" s="47">
        <f t="shared" si="87"/>
        <v>26219.565642163518</v>
      </c>
      <c r="BF534" s="48">
        <f t="shared" si="80"/>
        <v>844720.76352579996</v>
      </c>
      <c r="BG534" s="49">
        <f t="shared" si="81"/>
        <v>-14744.605921279997</v>
      </c>
      <c r="BI534">
        <v>65</v>
      </c>
      <c r="BJ534" t="s">
        <v>630</v>
      </c>
      <c r="BK534" s="2">
        <v>44810.862187500003</v>
      </c>
      <c r="BL534">
        <v>397</v>
      </c>
      <c r="BM534" t="s">
        <v>76</v>
      </c>
      <c r="BN534">
        <v>0</v>
      </c>
      <c r="BO534">
        <v>2.8239999999999998</v>
      </c>
      <c r="BP534" s="26">
        <v>1261967</v>
      </c>
      <c r="BQ534">
        <v>0</v>
      </c>
      <c r="BR534" t="s">
        <v>77</v>
      </c>
      <c r="BS534" t="s">
        <v>77</v>
      </c>
      <c r="BT534" t="s">
        <v>77</v>
      </c>
      <c r="BU534" t="s">
        <v>77</v>
      </c>
    </row>
    <row r="535" spans="1:73">
      <c r="A535">
        <v>66</v>
      </c>
      <c r="B535" t="s">
        <v>631</v>
      </c>
      <c r="C535" s="2">
        <v>44810.883425925924</v>
      </c>
      <c r="D535">
        <v>323</v>
      </c>
      <c r="E535" t="s">
        <v>76</v>
      </c>
      <c r="F535">
        <v>0</v>
      </c>
      <c r="G535">
        <v>5.9880000000000004</v>
      </c>
      <c r="H535" s="26">
        <v>3570479</v>
      </c>
      <c r="I535">
        <v>7.2439999999999998</v>
      </c>
      <c r="J535" t="s">
        <v>77</v>
      </c>
      <c r="K535" t="s">
        <v>77</v>
      </c>
      <c r="L535" t="s">
        <v>77</v>
      </c>
      <c r="M535" t="s">
        <v>77</v>
      </c>
      <c r="O535">
        <v>66</v>
      </c>
      <c r="P535" t="s">
        <v>631</v>
      </c>
      <c r="Q535" s="2">
        <v>44810.883425925924</v>
      </c>
      <c r="R535">
        <v>323</v>
      </c>
      <c r="S535" t="s">
        <v>76</v>
      </c>
      <c r="T535">
        <v>0</v>
      </c>
      <c r="U535">
        <v>5.9409999999999998</v>
      </c>
      <c r="V535" s="26">
        <v>26768</v>
      </c>
      <c r="W535">
        <v>6.7060000000000004</v>
      </c>
      <c r="X535" t="s">
        <v>77</v>
      </c>
      <c r="Y535" t="s">
        <v>77</v>
      </c>
      <c r="Z535" t="s">
        <v>77</v>
      </c>
      <c r="AA535" t="s">
        <v>77</v>
      </c>
      <c r="AC535">
        <v>66</v>
      </c>
      <c r="AD535" t="s">
        <v>631</v>
      </c>
      <c r="AE535" s="2">
        <v>44810.883425925924</v>
      </c>
      <c r="AF535">
        <v>323</v>
      </c>
      <c r="AG535" t="s">
        <v>76</v>
      </c>
      <c r="AH535">
        <v>0</v>
      </c>
      <c r="AI535">
        <v>11.975</v>
      </c>
      <c r="AJ535" s="26">
        <v>192656</v>
      </c>
      <c r="AK535">
        <v>39.101999999999997</v>
      </c>
      <c r="AL535" t="s">
        <v>77</v>
      </c>
      <c r="AM535" t="s">
        <v>77</v>
      </c>
      <c r="AN535" t="s">
        <v>77</v>
      </c>
      <c r="AO535" t="s">
        <v>77</v>
      </c>
      <c r="AQ535">
        <v>1</v>
      </c>
      <c r="AS535">
        <v>66</v>
      </c>
      <c r="AT535" s="46">
        <f t="shared" si="78"/>
        <v>6827.2865295308793</v>
      </c>
      <c r="AU535" s="47">
        <f t="shared" si="79"/>
        <v>38771.08634774528</v>
      </c>
      <c r="AW535" s="27">
        <f t="shared" si="82"/>
        <v>5645.0969873318409</v>
      </c>
      <c r="AX535" s="28">
        <f t="shared" si="83"/>
        <v>33423.460093729285</v>
      </c>
      <c r="AZ535" s="33">
        <f t="shared" si="84"/>
        <v>7135.0345267123203</v>
      </c>
      <c r="BA535" s="34">
        <f t="shared" si="85"/>
        <v>36228.457603696639</v>
      </c>
      <c r="BC535" s="46">
        <f t="shared" si="86"/>
        <v>6827.2865295308793</v>
      </c>
      <c r="BD535" s="47">
        <f t="shared" si="87"/>
        <v>38771.08634774528</v>
      </c>
      <c r="BF535" s="48">
        <f t="shared" si="80"/>
        <v>4470.1280287999998</v>
      </c>
      <c r="BG535" s="49">
        <f t="shared" si="81"/>
        <v>-42893.691329919995</v>
      </c>
      <c r="BI535">
        <v>66</v>
      </c>
      <c r="BJ535" t="s">
        <v>631</v>
      </c>
      <c r="BK535" s="2">
        <v>44810.883425925924</v>
      </c>
      <c r="BL535">
        <v>323</v>
      </c>
      <c r="BM535" t="s">
        <v>76</v>
      </c>
      <c r="BN535">
        <v>0</v>
      </c>
      <c r="BO535">
        <v>2.819</v>
      </c>
      <c r="BP535" s="26">
        <v>1449312</v>
      </c>
      <c r="BQ535">
        <v>0</v>
      </c>
      <c r="BR535" t="s">
        <v>77</v>
      </c>
      <c r="BS535" t="s">
        <v>77</v>
      </c>
      <c r="BT535" t="s">
        <v>77</v>
      </c>
      <c r="BU535" t="s">
        <v>77</v>
      </c>
    </row>
    <row r="536" spans="1:73">
      <c r="A536">
        <v>67</v>
      </c>
      <c r="B536" t="s">
        <v>632</v>
      </c>
      <c r="C536" s="2">
        <v>44810.904641203706</v>
      </c>
      <c r="D536">
        <v>45</v>
      </c>
      <c r="E536" t="s">
        <v>76</v>
      </c>
      <c r="F536">
        <v>0</v>
      </c>
      <c r="G536">
        <v>5.9989999999999997</v>
      </c>
      <c r="H536" s="26">
        <v>93257</v>
      </c>
      <c r="I536">
        <v>0.184</v>
      </c>
      <c r="J536" t="s">
        <v>77</v>
      </c>
      <c r="K536" t="s">
        <v>77</v>
      </c>
      <c r="L536" t="s">
        <v>77</v>
      </c>
      <c r="M536" t="s">
        <v>77</v>
      </c>
      <c r="O536">
        <v>67</v>
      </c>
      <c r="P536" t="s">
        <v>632</v>
      </c>
      <c r="Q536" s="2">
        <v>44810.904641203706</v>
      </c>
      <c r="R536">
        <v>45</v>
      </c>
      <c r="S536" t="s">
        <v>76</v>
      </c>
      <c r="T536">
        <v>0</v>
      </c>
      <c r="U536" t="s">
        <v>77</v>
      </c>
      <c r="V536" t="s">
        <v>77</v>
      </c>
      <c r="W536" t="s">
        <v>77</v>
      </c>
      <c r="X536" t="s">
        <v>77</v>
      </c>
      <c r="Y536" t="s">
        <v>77</v>
      </c>
      <c r="Z536" t="s">
        <v>77</v>
      </c>
      <c r="AA536" t="s">
        <v>77</v>
      </c>
      <c r="AC536">
        <v>67</v>
      </c>
      <c r="AD536" t="s">
        <v>632</v>
      </c>
      <c r="AE536" s="2">
        <v>44810.904641203706</v>
      </c>
      <c r="AF536">
        <v>45</v>
      </c>
      <c r="AG536" t="s">
        <v>76</v>
      </c>
      <c r="AH536">
        <v>0</v>
      </c>
      <c r="AI536">
        <v>12.154999999999999</v>
      </c>
      <c r="AJ536" s="26">
        <v>6350</v>
      </c>
      <c r="AK536">
        <v>1.2729999999999999</v>
      </c>
      <c r="AL536" t="s">
        <v>77</v>
      </c>
      <c r="AM536" t="s">
        <v>77</v>
      </c>
      <c r="AN536" t="s">
        <v>77</v>
      </c>
      <c r="AO536" t="s">
        <v>77</v>
      </c>
      <c r="AQ536">
        <v>1</v>
      </c>
      <c r="AS536">
        <v>67</v>
      </c>
      <c r="AT536" s="46">
        <f t="shared" si="78"/>
        <v>215.79699024733353</v>
      </c>
      <c r="AU536" s="47">
        <f t="shared" si="79"/>
        <v>1207.8159697999999</v>
      </c>
      <c r="AW536" s="27">
        <f t="shared" si="82"/>
        <v>286.29205329840619</v>
      </c>
      <c r="AX536" s="28">
        <f t="shared" si="83"/>
        <v>1209.588956675</v>
      </c>
      <c r="AZ536" s="33">
        <f t="shared" si="84"/>
        <v>244.26964365287591</v>
      </c>
      <c r="BA536" s="34">
        <f t="shared" si="85"/>
        <v>1209.6063561500002</v>
      </c>
      <c r="BC536" s="46">
        <f t="shared" si="86"/>
        <v>215.79699024733353</v>
      </c>
      <c r="BD536" s="47">
        <f t="shared" si="87"/>
        <v>1207.8159697999999</v>
      </c>
      <c r="BF536" s="48">
        <f t="shared" si="80"/>
        <v>261.90508224480004</v>
      </c>
      <c r="BG536" s="49">
        <f t="shared" si="81"/>
        <v>599.87660000000005</v>
      </c>
      <c r="BI536">
        <v>67</v>
      </c>
      <c r="BJ536" t="s">
        <v>632</v>
      </c>
      <c r="BK536" s="2">
        <v>44810.904641203706</v>
      </c>
      <c r="BL536">
        <v>45</v>
      </c>
      <c r="BM536" t="s">
        <v>76</v>
      </c>
      <c r="BN536">
        <v>0</v>
      </c>
      <c r="BO536">
        <v>2.798</v>
      </c>
      <c r="BP536" s="26">
        <v>2009866</v>
      </c>
      <c r="BQ536">
        <v>0</v>
      </c>
      <c r="BR536" t="s">
        <v>77</v>
      </c>
      <c r="BS536" t="s">
        <v>77</v>
      </c>
      <c r="BT536" t="s">
        <v>77</v>
      </c>
      <c r="BU536" t="s">
        <v>77</v>
      </c>
    </row>
    <row r="537" spans="1:73">
      <c r="A537">
        <v>68</v>
      </c>
      <c r="B537" t="s">
        <v>633</v>
      </c>
      <c r="C537" s="2">
        <v>44810.925891203704</v>
      </c>
      <c r="D537">
        <v>381</v>
      </c>
      <c r="E537" t="s">
        <v>76</v>
      </c>
      <c r="F537">
        <v>0</v>
      </c>
      <c r="G537">
        <v>6.0010000000000003</v>
      </c>
      <c r="H537" s="26">
        <v>26183</v>
      </c>
      <c r="I537">
        <v>4.8000000000000001E-2</v>
      </c>
      <c r="J537" t="s">
        <v>77</v>
      </c>
      <c r="K537" t="s">
        <v>77</v>
      </c>
      <c r="L537" t="s">
        <v>77</v>
      </c>
      <c r="M537" t="s">
        <v>77</v>
      </c>
      <c r="O537">
        <v>68</v>
      </c>
      <c r="P537" t="s">
        <v>633</v>
      </c>
      <c r="Q537" s="2">
        <v>44810.925891203704</v>
      </c>
      <c r="R537">
        <v>381</v>
      </c>
      <c r="S537" t="s">
        <v>76</v>
      </c>
      <c r="T537">
        <v>0</v>
      </c>
      <c r="U537" t="s">
        <v>77</v>
      </c>
      <c r="V537" t="s">
        <v>77</v>
      </c>
      <c r="W537" t="s">
        <v>77</v>
      </c>
      <c r="X537" t="s">
        <v>77</v>
      </c>
      <c r="Y537" t="s">
        <v>77</v>
      </c>
      <c r="Z537" t="s">
        <v>77</v>
      </c>
      <c r="AA537" t="s">
        <v>77</v>
      </c>
      <c r="AC537">
        <v>68</v>
      </c>
      <c r="AD537" t="s">
        <v>633</v>
      </c>
      <c r="AE537" s="2">
        <v>44810.925891203704</v>
      </c>
      <c r="AF537">
        <v>381</v>
      </c>
      <c r="AG537" t="s">
        <v>76</v>
      </c>
      <c r="AH537">
        <v>0</v>
      </c>
      <c r="AI537">
        <v>12.134</v>
      </c>
      <c r="AJ537" s="26">
        <v>20543</v>
      </c>
      <c r="AK537">
        <v>4.2770000000000001</v>
      </c>
      <c r="AL537" t="s">
        <v>77</v>
      </c>
      <c r="AM537" t="s">
        <v>77</v>
      </c>
      <c r="AN537" t="s">
        <v>77</v>
      </c>
      <c r="AO537" t="s">
        <v>77</v>
      </c>
      <c r="AQ537">
        <v>1</v>
      </c>
      <c r="AS537">
        <v>68</v>
      </c>
      <c r="AT537" s="46">
        <f t="shared" si="78"/>
        <v>58.952469844155935</v>
      </c>
      <c r="AU537" s="47">
        <f t="shared" si="79"/>
        <v>4131.7682810535198</v>
      </c>
      <c r="AW537" s="27">
        <f t="shared" si="82"/>
        <v>82.151457507078206</v>
      </c>
      <c r="AX537" s="28">
        <f t="shared" si="83"/>
        <v>3817.0123279282698</v>
      </c>
      <c r="AZ537" s="33">
        <f t="shared" si="84"/>
        <v>68.498222066779888</v>
      </c>
      <c r="BA537" s="34">
        <f t="shared" si="85"/>
        <v>3917.1016385552603</v>
      </c>
      <c r="BC537" s="46">
        <f t="shared" si="86"/>
        <v>58.952469844155935</v>
      </c>
      <c r="BD537" s="47">
        <f t="shared" si="87"/>
        <v>4131.7682810535198</v>
      </c>
      <c r="BF537" s="48">
        <f t="shared" si="80"/>
        <v>43.9019723328</v>
      </c>
      <c r="BG537" s="49">
        <f t="shared" si="81"/>
        <v>1488.10349372</v>
      </c>
      <c r="BI537">
        <v>68</v>
      </c>
      <c r="BJ537" t="s">
        <v>633</v>
      </c>
      <c r="BK537" s="2">
        <v>44810.925891203704</v>
      </c>
      <c r="BL537">
        <v>381</v>
      </c>
      <c r="BM537" t="s">
        <v>76</v>
      </c>
      <c r="BN537">
        <v>0</v>
      </c>
      <c r="BO537">
        <v>2.7839999999999998</v>
      </c>
      <c r="BP537" s="26">
        <v>2379300</v>
      </c>
      <c r="BQ537">
        <v>0</v>
      </c>
      <c r="BR537" t="s">
        <v>77</v>
      </c>
      <c r="BS537" t="s">
        <v>77</v>
      </c>
      <c r="BT537" t="s">
        <v>77</v>
      </c>
      <c r="BU537" t="s">
        <v>77</v>
      </c>
    </row>
    <row r="538" spans="1:73">
      <c r="A538">
        <v>69</v>
      </c>
      <c r="B538" t="s">
        <v>634</v>
      </c>
      <c r="C538" s="2">
        <v>44810.947118055556</v>
      </c>
      <c r="D538">
        <v>258</v>
      </c>
      <c r="E538" t="s">
        <v>76</v>
      </c>
      <c r="F538">
        <v>0</v>
      </c>
      <c r="G538">
        <v>5.9969999999999999</v>
      </c>
      <c r="H538" s="26">
        <v>322597</v>
      </c>
      <c r="I538">
        <v>0.64700000000000002</v>
      </c>
      <c r="J538" t="s">
        <v>77</v>
      </c>
      <c r="K538" t="s">
        <v>77</v>
      </c>
      <c r="L538" t="s">
        <v>77</v>
      </c>
      <c r="M538" t="s">
        <v>77</v>
      </c>
      <c r="O538">
        <v>69</v>
      </c>
      <c r="P538" t="s">
        <v>634</v>
      </c>
      <c r="Q538" s="2">
        <v>44810.947118055556</v>
      </c>
      <c r="R538">
        <v>258</v>
      </c>
      <c r="S538" t="s">
        <v>76</v>
      </c>
      <c r="T538">
        <v>0</v>
      </c>
      <c r="U538">
        <v>5.9539999999999997</v>
      </c>
      <c r="V538" s="26">
        <v>2912</v>
      </c>
      <c r="W538">
        <v>0.86499999999999999</v>
      </c>
      <c r="X538" t="s">
        <v>77</v>
      </c>
      <c r="Y538" t="s">
        <v>77</v>
      </c>
      <c r="Z538" t="s">
        <v>77</v>
      </c>
      <c r="AA538" t="s">
        <v>77</v>
      </c>
      <c r="AC538">
        <v>69</v>
      </c>
      <c r="AD538" t="s">
        <v>634</v>
      </c>
      <c r="AE538" s="2">
        <v>44810.947118055556</v>
      </c>
      <c r="AF538">
        <v>258</v>
      </c>
      <c r="AG538" t="s">
        <v>76</v>
      </c>
      <c r="AH538">
        <v>0</v>
      </c>
      <c r="AI538">
        <v>11.964</v>
      </c>
      <c r="AJ538" s="26">
        <v>207282</v>
      </c>
      <c r="AK538">
        <v>41.936999999999998</v>
      </c>
      <c r="AL538" t="s">
        <v>77</v>
      </c>
      <c r="AM538" t="s">
        <v>77</v>
      </c>
      <c r="AN538" t="s">
        <v>77</v>
      </c>
      <c r="AO538" t="s">
        <v>77</v>
      </c>
      <c r="AQ538">
        <v>1</v>
      </c>
      <c r="AS538">
        <v>69</v>
      </c>
      <c r="AT538" s="46">
        <f t="shared" si="78"/>
        <v>746.60605288209899</v>
      </c>
      <c r="AU538" s="47">
        <f t="shared" si="79"/>
        <v>41645.001481587518</v>
      </c>
      <c r="AW538" s="27">
        <f t="shared" si="82"/>
        <v>928.80640251737418</v>
      </c>
      <c r="AX538" s="28">
        <f t="shared" si="83"/>
        <v>35767.947806318523</v>
      </c>
      <c r="AZ538" s="33">
        <f t="shared" si="84"/>
        <v>837.05007412895202</v>
      </c>
      <c r="BA538" s="34">
        <f t="shared" si="85"/>
        <v>38929.836044459764</v>
      </c>
      <c r="BC538" s="46">
        <f t="shared" si="86"/>
        <v>746.60605288209899</v>
      </c>
      <c r="BD538" s="47">
        <f t="shared" si="87"/>
        <v>41645.001481587518</v>
      </c>
      <c r="BF538" s="48">
        <f t="shared" si="80"/>
        <v>399.88887679999999</v>
      </c>
      <c r="BG538" s="49">
        <f t="shared" si="81"/>
        <v>-51362.955025279996</v>
      </c>
      <c r="BI538">
        <v>69</v>
      </c>
      <c r="BJ538" t="s">
        <v>634</v>
      </c>
      <c r="BK538" s="2">
        <v>44810.947118055556</v>
      </c>
      <c r="BL538">
        <v>258</v>
      </c>
      <c r="BM538" t="s">
        <v>76</v>
      </c>
      <c r="BN538">
        <v>0</v>
      </c>
      <c r="BO538">
        <v>2.8119999999999998</v>
      </c>
      <c r="BP538" s="26">
        <v>1621650</v>
      </c>
      <c r="BQ538">
        <v>0</v>
      </c>
      <c r="BR538" t="s">
        <v>77</v>
      </c>
      <c r="BS538" t="s">
        <v>77</v>
      </c>
      <c r="BT538" t="s">
        <v>77</v>
      </c>
      <c r="BU538" t="s">
        <v>77</v>
      </c>
    </row>
    <row r="539" spans="1:73">
      <c r="A539">
        <v>70</v>
      </c>
      <c r="B539" t="s">
        <v>635</v>
      </c>
      <c r="C539" s="2">
        <v>44810.968344907407</v>
      </c>
      <c r="D539">
        <v>386</v>
      </c>
      <c r="E539" t="s">
        <v>76</v>
      </c>
      <c r="F539">
        <v>0</v>
      </c>
      <c r="G539">
        <v>6.008</v>
      </c>
      <c r="H539" s="26">
        <v>36097</v>
      </c>
      <c r="I539">
        <v>6.8000000000000005E-2</v>
      </c>
      <c r="J539" t="s">
        <v>77</v>
      </c>
      <c r="K539" t="s">
        <v>77</v>
      </c>
      <c r="L539" t="s">
        <v>77</v>
      </c>
      <c r="M539" t="s">
        <v>77</v>
      </c>
      <c r="O539">
        <v>70</v>
      </c>
      <c r="P539" t="s">
        <v>635</v>
      </c>
      <c r="Q539" s="2">
        <v>44810.968344907407</v>
      </c>
      <c r="R539">
        <v>386</v>
      </c>
      <c r="S539" t="s">
        <v>76</v>
      </c>
      <c r="T539">
        <v>0</v>
      </c>
      <c r="U539" t="s">
        <v>77</v>
      </c>
      <c r="V539" s="26" t="s">
        <v>77</v>
      </c>
      <c r="W539" t="s">
        <v>77</v>
      </c>
      <c r="X539" t="s">
        <v>77</v>
      </c>
      <c r="Y539" t="s">
        <v>77</v>
      </c>
      <c r="Z539" t="s">
        <v>77</v>
      </c>
      <c r="AA539" t="s">
        <v>77</v>
      </c>
      <c r="AC539">
        <v>70</v>
      </c>
      <c r="AD539" t="s">
        <v>635</v>
      </c>
      <c r="AE539" s="2">
        <v>44810.968344907407</v>
      </c>
      <c r="AF539">
        <v>386</v>
      </c>
      <c r="AG539" t="s">
        <v>76</v>
      </c>
      <c r="AH539">
        <v>0</v>
      </c>
      <c r="AI539">
        <v>12.157999999999999</v>
      </c>
      <c r="AJ539" s="26">
        <v>7405</v>
      </c>
      <c r="AK539">
        <v>1.4970000000000001</v>
      </c>
      <c r="AL539" t="s">
        <v>77</v>
      </c>
      <c r="AM539" t="s">
        <v>77</v>
      </c>
      <c r="AN539" t="s">
        <v>77</v>
      </c>
      <c r="AO539" t="s">
        <v>77</v>
      </c>
      <c r="AQ539">
        <v>1</v>
      </c>
      <c r="AS539">
        <v>70</v>
      </c>
      <c r="AT539" s="46">
        <f t="shared" si="78"/>
        <v>82.180812910839137</v>
      </c>
      <c r="AU539" s="47">
        <f t="shared" si="79"/>
        <v>1425.514135682</v>
      </c>
      <c r="AW539" s="27">
        <f t="shared" si="82"/>
        <v>112.78737377957421</v>
      </c>
      <c r="AX539" s="28">
        <f t="shared" si="83"/>
        <v>1404.2750682507501</v>
      </c>
      <c r="AZ539" s="33">
        <f t="shared" si="84"/>
        <v>94.546963096851911</v>
      </c>
      <c r="BA539" s="34">
        <f t="shared" si="85"/>
        <v>1411.0863987535001</v>
      </c>
      <c r="BC539" s="46">
        <f t="shared" si="86"/>
        <v>82.180812910839137</v>
      </c>
      <c r="BD539" s="47">
        <f t="shared" si="87"/>
        <v>1425.514135682</v>
      </c>
      <c r="BF539" s="48">
        <f t="shared" si="80"/>
        <v>67.510735716799999</v>
      </c>
      <c r="BG539" s="49">
        <f t="shared" si="81"/>
        <v>689.74086699999998</v>
      </c>
      <c r="BI539">
        <v>70</v>
      </c>
      <c r="BJ539" t="s">
        <v>635</v>
      </c>
      <c r="BK539" s="2">
        <v>44810.968344907407</v>
      </c>
      <c r="BL539">
        <v>386</v>
      </c>
      <c r="BM539" t="s">
        <v>76</v>
      </c>
      <c r="BN539">
        <v>0</v>
      </c>
      <c r="BO539">
        <v>2.8079999999999998</v>
      </c>
      <c r="BP539" s="26">
        <v>1945214</v>
      </c>
      <c r="BQ539">
        <v>0</v>
      </c>
      <c r="BR539" t="s">
        <v>77</v>
      </c>
      <c r="BS539" t="s">
        <v>77</v>
      </c>
      <c r="BT539" t="s">
        <v>77</v>
      </c>
      <c r="BU539" t="s">
        <v>77</v>
      </c>
    </row>
    <row r="540" spans="1:73">
      <c r="A540">
        <v>71</v>
      </c>
      <c r="B540" t="s">
        <v>636</v>
      </c>
      <c r="C540" s="2">
        <v>44810.989560185182</v>
      </c>
      <c r="D540">
        <v>370</v>
      </c>
      <c r="E540" t="s">
        <v>76</v>
      </c>
      <c r="F540">
        <v>0</v>
      </c>
      <c r="G540">
        <v>6.0069999999999997</v>
      </c>
      <c r="H540" s="26">
        <v>44145</v>
      </c>
      <c r="I540">
        <v>8.4000000000000005E-2</v>
      </c>
      <c r="J540" t="s">
        <v>77</v>
      </c>
      <c r="K540" t="s">
        <v>77</v>
      </c>
      <c r="L540" t="s">
        <v>77</v>
      </c>
      <c r="M540" t="s">
        <v>77</v>
      </c>
      <c r="O540">
        <v>71</v>
      </c>
      <c r="P540" t="s">
        <v>636</v>
      </c>
      <c r="Q540" s="2">
        <v>44810.989560185182</v>
      </c>
      <c r="R540">
        <v>370</v>
      </c>
      <c r="S540" t="s">
        <v>76</v>
      </c>
      <c r="T540">
        <v>0</v>
      </c>
      <c r="U540" t="s">
        <v>77</v>
      </c>
      <c r="V540" s="26" t="s">
        <v>77</v>
      </c>
      <c r="W540" t="s">
        <v>77</v>
      </c>
      <c r="X540" t="s">
        <v>77</v>
      </c>
      <c r="Y540" t="s">
        <v>77</v>
      </c>
      <c r="Z540" t="s">
        <v>77</v>
      </c>
      <c r="AA540" t="s">
        <v>77</v>
      </c>
      <c r="AC540">
        <v>71</v>
      </c>
      <c r="AD540" t="s">
        <v>636</v>
      </c>
      <c r="AE540" s="2">
        <v>44810.989560185182</v>
      </c>
      <c r="AF540">
        <v>370</v>
      </c>
      <c r="AG540" t="s">
        <v>76</v>
      </c>
      <c r="AH540">
        <v>0</v>
      </c>
      <c r="AI540">
        <v>12.163</v>
      </c>
      <c r="AJ540" s="26">
        <v>5779</v>
      </c>
      <c r="AK540">
        <v>1.151</v>
      </c>
      <c r="AL540" t="s">
        <v>77</v>
      </c>
      <c r="AM540" t="s">
        <v>77</v>
      </c>
      <c r="AN540" t="s">
        <v>77</v>
      </c>
      <c r="AO540" t="s">
        <v>77</v>
      </c>
      <c r="AQ540">
        <v>1</v>
      </c>
      <c r="AS540">
        <v>71</v>
      </c>
      <c r="AT540" s="46">
        <f t="shared" si="78"/>
        <v>101.0255051762465</v>
      </c>
      <c r="AU540" s="47">
        <f t="shared" si="79"/>
        <v>1089.96701261768</v>
      </c>
      <c r="AW540" s="27">
        <f t="shared" si="82"/>
        <v>137.53904992739501</v>
      </c>
      <c r="AX540" s="28">
        <f t="shared" si="83"/>
        <v>1104.1602802904299</v>
      </c>
      <c r="AZ540" s="33">
        <f t="shared" si="84"/>
        <v>115.67536737407751</v>
      </c>
      <c r="BA540" s="34">
        <f t="shared" si="85"/>
        <v>1100.54376736534</v>
      </c>
      <c r="BC540" s="46">
        <f t="shared" si="86"/>
        <v>101.0255051762465</v>
      </c>
      <c r="BD540" s="47">
        <f t="shared" si="87"/>
        <v>1089.96701261768</v>
      </c>
      <c r="BF540" s="48">
        <f t="shared" si="80"/>
        <v>88.873173080000001</v>
      </c>
      <c r="BG540" s="49">
        <f t="shared" si="81"/>
        <v>549.64223548000007</v>
      </c>
      <c r="BI540">
        <v>71</v>
      </c>
      <c r="BJ540" t="s">
        <v>636</v>
      </c>
      <c r="BK540" s="2">
        <v>44810.989560185182</v>
      </c>
      <c r="BL540">
        <v>370</v>
      </c>
      <c r="BM540" t="s">
        <v>76</v>
      </c>
      <c r="BN540">
        <v>0</v>
      </c>
      <c r="BO540">
        <v>2.8250000000000002</v>
      </c>
      <c r="BP540" s="26">
        <v>1547374</v>
      </c>
      <c r="BQ540">
        <v>0</v>
      </c>
      <c r="BR540" t="s">
        <v>77</v>
      </c>
      <c r="BS540" t="s">
        <v>77</v>
      </c>
      <c r="BT540" t="s">
        <v>77</v>
      </c>
      <c r="BU540" t="s">
        <v>77</v>
      </c>
    </row>
    <row r="541" spans="1:73">
      <c r="A541">
        <v>72</v>
      </c>
      <c r="B541" t="s">
        <v>637</v>
      </c>
      <c r="C541" s="2">
        <v>44811.010798611111</v>
      </c>
      <c r="D541">
        <v>213</v>
      </c>
      <c r="E541" t="s">
        <v>76</v>
      </c>
      <c r="F541">
        <v>0</v>
      </c>
      <c r="G541">
        <v>6.01</v>
      </c>
      <c r="H541" s="26">
        <v>20287</v>
      </c>
      <c r="I541">
        <v>3.5999999999999997E-2</v>
      </c>
      <c r="J541" t="s">
        <v>77</v>
      </c>
      <c r="K541" t="s">
        <v>77</v>
      </c>
      <c r="L541" t="s">
        <v>77</v>
      </c>
      <c r="M541" t="s">
        <v>77</v>
      </c>
      <c r="O541">
        <v>72</v>
      </c>
      <c r="P541" t="s">
        <v>637</v>
      </c>
      <c r="Q541" s="2">
        <v>44811.010798611111</v>
      </c>
      <c r="R541">
        <v>213</v>
      </c>
      <c r="S541" t="s">
        <v>76</v>
      </c>
      <c r="T541">
        <v>0</v>
      </c>
      <c r="U541" t="s">
        <v>77</v>
      </c>
      <c r="V541" t="s">
        <v>77</v>
      </c>
      <c r="W541" t="s">
        <v>77</v>
      </c>
      <c r="X541" t="s">
        <v>77</v>
      </c>
      <c r="Y541" t="s">
        <v>77</v>
      </c>
      <c r="Z541" t="s">
        <v>77</v>
      </c>
      <c r="AA541" t="s">
        <v>77</v>
      </c>
      <c r="AC541">
        <v>72</v>
      </c>
      <c r="AD541" t="s">
        <v>637</v>
      </c>
      <c r="AE541" s="2">
        <v>44811.010798611111</v>
      </c>
      <c r="AF541">
        <v>213</v>
      </c>
      <c r="AG541" t="s">
        <v>76</v>
      </c>
      <c r="AH541">
        <v>0</v>
      </c>
      <c r="AI541">
        <v>12.085000000000001</v>
      </c>
      <c r="AJ541" s="26">
        <v>78864</v>
      </c>
      <c r="AK541">
        <v>16.396999999999998</v>
      </c>
      <c r="AL541" t="s">
        <v>77</v>
      </c>
      <c r="AM541" t="s">
        <v>77</v>
      </c>
      <c r="AN541" t="s">
        <v>77</v>
      </c>
      <c r="AO541" t="s">
        <v>77</v>
      </c>
      <c r="AQ541">
        <v>1</v>
      </c>
      <c r="AS541">
        <v>72</v>
      </c>
      <c r="AT541" s="46">
        <f t="shared" si="78"/>
        <v>45.130728766800736</v>
      </c>
      <c r="AU541" s="47">
        <f t="shared" si="79"/>
        <v>16038.76638174208</v>
      </c>
      <c r="AW541" s="27">
        <f t="shared" si="82"/>
        <v>63.855749794422202</v>
      </c>
      <c r="AX541" s="28">
        <f t="shared" si="83"/>
        <v>14265.815670766082</v>
      </c>
      <c r="AZ541" s="33">
        <f t="shared" si="84"/>
        <v>52.995387109587902</v>
      </c>
      <c r="BA541" s="34">
        <f t="shared" si="85"/>
        <v>14973.80923413504</v>
      </c>
      <c r="BC541" s="46">
        <f t="shared" si="86"/>
        <v>45.130728766800736</v>
      </c>
      <c r="BD541" s="47">
        <f t="shared" si="87"/>
        <v>16038.76638174208</v>
      </c>
      <c r="BF541" s="48">
        <f t="shared" si="80"/>
        <v>31.278376908799995</v>
      </c>
      <c r="BG541" s="49">
        <f t="shared" si="81"/>
        <v>-2136.0824211200002</v>
      </c>
      <c r="BI541">
        <v>72</v>
      </c>
      <c r="BJ541" t="s">
        <v>637</v>
      </c>
      <c r="BK541" s="2">
        <v>44811.010798611111</v>
      </c>
      <c r="BL541">
        <v>213</v>
      </c>
      <c r="BM541" t="s">
        <v>76</v>
      </c>
      <c r="BN541">
        <v>0</v>
      </c>
      <c r="BO541">
        <v>2.8170000000000002</v>
      </c>
      <c r="BP541" s="26">
        <v>1740708</v>
      </c>
      <c r="BQ541">
        <v>0</v>
      </c>
      <c r="BR541" t="s">
        <v>77</v>
      </c>
      <c r="BS541" t="s">
        <v>77</v>
      </c>
      <c r="BT541" t="s">
        <v>77</v>
      </c>
      <c r="BU541" t="s">
        <v>77</v>
      </c>
    </row>
    <row r="542" spans="1:73">
      <c r="A542">
        <v>73</v>
      </c>
      <c r="B542" t="s">
        <v>638</v>
      </c>
      <c r="C542" s="2">
        <v>44811.032025462962</v>
      </c>
      <c r="D542">
        <v>82</v>
      </c>
      <c r="E542" t="s">
        <v>76</v>
      </c>
      <c r="F542">
        <v>0</v>
      </c>
      <c r="G542">
        <v>5.8979999999999997</v>
      </c>
      <c r="H542" s="26">
        <v>34478276</v>
      </c>
      <c r="I542">
        <v>73.777000000000001</v>
      </c>
      <c r="J542" t="s">
        <v>77</v>
      </c>
      <c r="K542" t="s">
        <v>77</v>
      </c>
      <c r="L542" t="s">
        <v>77</v>
      </c>
      <c r="M542" t="s">
        <v>77</v>
      </c>
      <c r="O542">
        <v>73</v>
      </c>
      <c r="P542" t="s">
        <v>638</v>
      </c>
      <c r="Q542" s="2">
        <v>44811.032025462962</v>
      </c>
      <c r="R542">
        <v>82</v>
      </c>
      <c r="S542" t="s">
        <v>76</v>
      </c>
      <c r="T542">
        <v>0</v>
      </c>
      <c r="U542">
        <v>5.8620000000000001</v>
      </c>
      <c r="V542" s="26">
        <v>281494</v>
      </c>
      <c r="W542">
        <v>67.323999999999998</v>
      </c>
      <c r="X542" t="s">
        <v>77</v>
      </c>
      <c r="Y542" t="s">
        <v>77</v>
      </c>
      <c r="Z542" t="s">
        <v>77</v>
      </c>
      <c r="AA542" t="s">
        <v>77</v>
      </c>
      <c r="AC542">
        <v>73</v>
      </c>
      <c r="AD542" t="s">
        <v>638</v>
      </c>
      <c r="AE542" s="2">
        <v>44811.032025462962</v>
      </c>
      <c r="AF542">
        <v>82</v>
      </c>
      <c r="AG542" t="s">
        <v>76</v>
      </c>
      <c r="AH542">
        <v>0</v>
      </c>
      <c r="AI542">
        <v>12.051</v>
      </c>
      <c r="AJ542" s="26">
        <v>99725</v>
      </c>
      <c r="AK542">
        <v>20.65</v>
      </c>
      <c r="AL542" t="s">
        <v>77</v>
      </c>
      <c r="AM542" t="s">
        <v>77</v>
      </c>
      <c r="AN542" t="s">
        <v>77</v>
      </c>
      <c r="AO542" t="s">
        <v>77</v>
      </c>
      <c r="AQ542">
        <v>1</v>
      </c>
      <c r="AS542">
        <v>73</v>
      </c>
      <c r="AT542" s="46">
        <f t="shared" si="78"/>
        <v>68248.318059942321</v>
      </c>
      <c r="AU542" s="47">
        <f t="shared" si="79"/>
        <v>20255.659170049999</v>
      </c>
      <c r="AW542" s="27">
        <f t="shared" si="82"/>
        <v>54275.510294638269</v>
      </c>
      <c r="AX542" s="28">
        <f t="shared" si="83"/>
        <v>17899.592603018751</v>
      </c>
      <c r="AZ542" s="33">
        <f t="shared" si="84"/>
        <v>70870.83743823749</v>
      </c>
      <c r="BA542" s="34">
        <f t="shared" si="85"/>
        <v>18901.8550703375</v>
      </c>
      <c r="BC542" s="46">
        <f t="shared" si="86"/>
        <v>68248.318059942321</v>
      </c>
      <c r="BD542" s="47">
        <f t="shared" si="87"/>
        <v>20255.659170049999</v>
      </c>
      <c r="BF542" s="48">
        <f t="shared" si="80"/>
        <v>257268.84564020002</v>
      </c>
      <c r="BG542" s="49">
        <f t="shared" si="81"/>
        <v>-6273.5505249999978</v>
      </c>
      <c r="BI542">
        <v>73</v>
      </c>
      <c r="BJ542" t="s">
        <v>638</v>
      </c>
      <c r="BK542" s="2">
        <v>44811.032025462962</v>
      </c>
      <c r="BL542">
        <v>82</v>
      </c>
      <c r="BM542" t="s">
        <v>76</v>
      </c>
      <c r="BN542">
        <v>0</v>
      </c>
      <c r="BO542">
        <v>2.8290000000000002</v>
      </c>
      <c r="BP542" s="26">
        <v>1235181</v>
      </c>
      <c r="BQ542">
        <v>0</v>
      </c>
      <c r="BR542" t="s">
        <v>77</v>
      </c>
      <c r="BS542" t="s">
        <v>77</v>
      </c>
      <c r="BT542" t="s">
        <v>77</v>
      </c>
      <c r="BU542" t="s">
        <v>77</v>
      </c>
    </row>
    <row r="543" spans="1:73">
      <c r="A543">
        <v>74</v>
      </c>
      <c r="B543" t="s">
        <v>639</v>
      </c>
      <c r="C543" s="2">
        <v>44811.053252314814</v>
      </c>
      <c r="D543">
        <v>307</v>
      </c>
      <c r="E543" t="s">
        <v>76</v>
      </c>
      <c r="F543">
        <v>0</v>
      </c>
      <c r="G543">
        <v>6.0010000000000003</v>
      </c>
      <c r="H543" s="26">
        <v>1730937</v>
      </c>
      <c r="I543">
        <v>3.4990000000000001</v>
      </c>
      <c r="J543" t="s">
        <v>77</v>
      </c>
      <c r="K543" t="s">
        <v>77</v>
      </c>
      <c r="L543" t="s">
        <v>77</v>
      </c>
      <c r="M543" t="s">
        <v>77</v>
      </c>
      <c r="O543">
        <v>74</v>
      </c>
      <c r="P543" t="s">
        <v>639</v>
      </c>
      <c r="Q543" s="2">
        <v>44811.053252314814</v>
      </c>
      <c r="R543">
        <v>307</v>
      </c>
      <c r="S543" t="s">
        <v>76</v>
      </c>
      <c r="T543">
        <v>0</v>
      </c>
      <c r="U543">
        <v>5.9509999999999996</v>
      </c>
      <c r="V543" s="26">
        <v>15616</v>
      </c>
      <c r="W543">
        <v>3.9790000000000001</v>
      </c>
      <c r="X543" t="s">
        <v>77</v>
      </c>
      <c r="Y543" t="s">
        <v>77</v>
      </c>
      <c r="Z543" t="s">
        <v>77</v>
      </c>
      <c r="AA543" t="s">
        <v>77</v>
      </c>
      <c r="AC543">
        <v>74</v>
      </c>
      <c r="AD543" t="s">
        <v>639</v>
      </c>
      <c r="AE543" s="2">
        <v>44811.053252314814</v>
      </c>
      <c r="AF543">
        <v>307</v>
      </c>
      <c r="AG543" t="s">
        <v>76</v>
      </c>
      <c r="AH543">
        <v>0</v>
      </c>
      <c r="AI543">
        <v>11.983000000000001</v>
      </c>
      <c r="AJ543" s="26">
        <v>182820</v>
      </c>
      <c r="AK543">
        <v>37.185000000000002</v>
      </c>
      <c r="AL543" t="s">
        <v>77</v>
      </c>
      <c r="AM543" t="s">
        <v>77</v>
      </c>
      <c r="AN543" t="s">
        <v>77</v>
      </c>
      <c r="AO543" t="s">
        <v>77</v>
      </c>
      <c r="AQ543">
        <v>1</v>
      </c>
      <c r="AS543">
        <v>74</v>
      </c>
      <c r="AT543" s="46">
        <f t="shared" si="78"/>
        <v>4080.78760374272</v>
      </c>
      <c r="AU543" s="47">
        <f t="shared" si="79"/>
        <v>36832.235150752</v>
      </c>
      <c r="AW543" s="27">
        <f t="shared" si="82"/>
        <v>3525.7794783129602</v>
      </c>
      <c r="AX543" s="28">
        <f t="shared" si="83"/>
        <v>31831.686723852003</v>
      </c>
      <c r="AZ543" s="33">
        <f t="shared" si="84"/>
        <v>4285.1481407180809</v>
      </c>
      <c r="BA543" s="34">
        <f t="shared" si="85"/>
        <v>34407.865541976003</v>
      </c>
      <c r="BC543" s="46">
        <f t="shared" si="86"/>
        <v>4080.78760374272</v>
      </c>
      <c r="BD543" s="47">
        <f t="shared" si="87"/>
        <v>36832.235150752</v>
      </c>
      <c r="BF543" s="48">
        <f t="shared" si="80"/>
        <v>2149.4659711999998</v>
      </c>
      <c r="BG543" s="49">
        <f t="shared" si="81"/>
        <v>-37611.948967999997</v>
      </c>
      <c r="BI543">
        <v>74</v>
      </c>
      <c r="BJ543" t="s">
        <v>639</v>
      </c>
      <c r="BK543" s="2">
        <v>44811.053252314814</v>
      </c>
      <c r="BL543">
        <v>307</v>
      </c>
      <c r="BM543" t="s">
        <v>76</v>
      </c>
      <c r="BN543">
        <v>0</v>
      </c>
      <c r="BO543">
        <v>2.8069999999999999</v>
      </c>
      <c r="BP543" s="26">
        <v>1903450</v>
      </c>
      <c r="BQ543">
        <v>0</v>
      </c>
      <c r="BR543" t="s">
        <v>77</v>
      </c>
      <c r="BS543" t="s">
        <v>77</v>
      </c>
      <c r="BT543" t="s">
        <v>77</v>
      </c>
      <c r="BU543" t="s">
        <v>77</v>
      </c>
    </row>
    <row r="544" spans="1:73">
      <c r="A544">
        <v>49</v>
      </c>
      <c r="B544" t="s">
        <v>642</v>
      </c>
      <c r="C544" s="2">
        <v>44818.431006944447</v>
      </c>
      <c r="D544" t="s">
        <v>75</v>
      </c>
      <c r="E544" t="s">
        <v>76</v>
      </c>
      <c r="F544">
        <v>0</v>
      </c>
      <c r="G544">
        <v>6.0659999999999998</v>
      </c>
      <c r="H544" s="26">
        <v>1683</v>
      </c>
      <c r="I544">
        <v>-1E-3</v>
      </c>
      <c r="J544" t="s">
        <v>77</v>
      </c>
      <c r="K544" t="s">
        <v>77</v>
      </c>
      <c r="L544" t="s">
        <v>77</v>
      </c>
      <c r="M544" t="s">
        <v>77</v>
      </c>
      <c r="O544">
        <v>49</v>
      </c>
      <c r="P544" t="s">
        <v>642</v>
      </c>
      <c r="Q544" s="2">
        <v>44818.431006944447</v>
      </c>
      <c r="R544" t="s">
        <v>75</v>
      </c>
      <c r="S544" t="s">
        <v>76</v>
      </c>
      <c r="T544">
        <v>0</v>
      </c>
      <c r="U544" t="s">
        <v>77</v>
      </c>
      <c r="V544" s="26" t="s">
        <v>77</v>
      </c>
      <c r="W544" t="s">
        <v>77</v>
      </c>
      <c r="X544" t="s">
        <v>77</v>
      </c>
      <c r="Y544" t="s">
        <v>77</v>
      </c>
      <c r="Z544" t="s">
        <v>77</v>
      </c>
      <c r="AA544" t="s">
        <v>77</v>
      </c>
      <c r="AC544">
        <v>49</v>
      </c>
      <c r="AD544" t="s">
        <v>642</v>
      </c>
      <c r="AE544" s="2">
        <v>44818.431006944447</v>
      </c>
      <c r="AF544" t="s">
        <v>75</v>
      </c>
      <c r="AG544" t="s">
        <v>76</v>
      </c>
      <c r="AH544">
        <v>0</v>
      </c>
      <c r="AI544">
        <v>12.237</v>
      </c>
      <c r="AJ544" s="26">
        <v>3463</v>
      </c>
      <c r="AK544">
        <v>0.65900000000000003</v>
      </c>
      <c r="AL544" t="s">
        <v>77</v>
      </c>
      <c r="AM544" t="s">
        <v>77</v>
      </c>
      <c r="AN544" t="s">
        <v>77</v>
      </c>
      <c r="AO544" t="s">
        <v>77</v>
      </c>
      <c r="AQ544">
        <v>1</v>
      </c>
      <c r="AS544">
        <v>49</v>
      </c>
      <c r="AT544" s="46">
        <f>IF(H544&lt;10000,((0.0000001453*H544^2)+(0.0008349*H544)+(-1.805)),(IF(H544&lt;700000,((-0.00000000008054*H544^2)+(0.002348*H544)+(-2.47)), ((-0.00000001938*V544^2)+(0.2471*V544)+(226.8)))))</f>
        <v>1.169735170000008E-2</v>
      </c>
      <c r="AU544" s="47">
        <f>(-0.00000002552*AJ544^2)+(0.2067*AJ544)+(-103.7)</f>
        <v>611.79605474311995</v>
      </c>
      <c r="AW544" s="27">
        <f t="shared" si="82"/>
        <v>0.24170539124999912</v>
      </c>
      <c r="AX544" s="28">
        <f t="shared" si="83"/>
        <v>676.11743899787007</v>
      </c>
      <c r="AZ544" s="33">
        <f t="shared" si="84"/>
        <v>-0.44503373754999931</v>
      </c>
      <c r="BA544" s="34">
        <f t="shared" si="85"/>
        <v>658.07260408006016</v>
      </c>
      <c r="BC544" s="46">
        <f t="shared" si="86"/>
        <v>1.169735170000008E-2</v>
      </c>
      <c r="BD544" s="47">
        <f t="shared" si="87"/>
        <v>611.79605474311995</v>
      </c>
      <c r="BF544" s="48">
        <f t="shared" si="80"/>
        <v>-1.6254760671999997</v>
      </c>
      <c r="BG544" s="49">
        <f t="shared" si="81"/>
        <v>334.38911932000002</v>
      </c>
      <c r="BI544">
        <v>49</v>
      </c>
      <c r="BJ544" t="s">
        <v>642</v>
      </c>
      <c r="BK544" s="2">
        <v>44818.431006944447</v>
      </c>
      <c r="BL544" t="s">
        <v>75</v>
      </c>
      <c r="BM544" t="s">
        <v>76</v>
      </c>
      <c r="BN544">
        <v>0</v>
      </c>
      <c r="BO544">
        <v>2.6949999999999998</v>
      </c>
      <c r="BP544" s="26">
        <v>5329352</v>
      </c>
      <c r="BQ544">
        <v>959.73199999999997</v>
      </c>
      <c r="BR544" t="s">
        <v>77</v>
      </c>
      <c r="BS544" t="s">
        <v>77</v>
      </c>
      <c r="BT544" t="s">
        <v>77</v>
      </c>
      <c r="BU544" t="s">
        <v>77</v>
      </c>
    </row>
    <row r="545" spans="1:73">
      <c r="A545">
        <v>50</v>
      </c>
      <c r="B545" t="s">
        <v>643</v>
      </c>
      <c r="C545" s="2">
        <v>44818.452222222222</v>
      </c>
      <c r="D545" t="s">
        <v>79</v>
      </c>
      <c r="E545" t="s">
        <v>76</v>
      </c>
      <c r="F545">
        <v>0</v>
      </c>
      <c r="G545">
        <v>6.0039999999999996</v>
      </c>
      <c r="H545" s="26">
        <v>584287</v>
      </c>
      <c r="I545">
        <v>1.1759999999999999</v>
      </c>
      <c r="J545" t="s">
        <v>77</v>
      </c>
      <c r="K545" t="s">
        <v>77</v>
      </c>
      <c r="L545" t="s">
        <v>77</v>
      </c>
      <c r="M545" t="s">
        <v>77</v>
      </c>
      <c r="O545">
        <v>50</v>
      </c>
      <c r="P545" t="s">
        <v>643</v>
      </c>
      <c r="Q545" s="2">
        <v>44818.452222222222</v>
      </c>
      <c r="R545" t="s">
        <v>79</v>
      </c>
      <c r="S545" t="s">
        <v>76</v>
      </c>
      <c r="T545">
        <v>0</v>
      </c>
      <c r="U545">
        <v>5.9509999999999996</v>
      </c>
      <c r="V545" s="26">
        <v>4437</v>
      </c>
      <c r="W545">
        <v>1.2390000000000001</v>
      </c>
      <c r="X545" t="s">
        <v>77</v>
      </c>
      <c r="Y545" t="s">
        <v>77</v>
      </c>
      <c r="Z545" t="s">
        <v>77</v>
      </c>
      <c r="AA545" t="s">
        <v>77</v>
      </c>
      <c r="AC545">
        <v>50</v>
      </c>
      <c r="AD545" t="s">
        <v>643</v>
      </c>
      <c r="AE545" s="2">
        <v>44818.452222222222</v>
      </c>
      <c r="AF545" t="s">
        <v>79</v>
      </c>
      <c r="AG545" t="s">
        <v>76</v>
      </c>
      <c r="AH545">
        <v>0</v>
      </c>
      <c r="AI545">
        <v>12.191000000000001</v>
      </c>
      <c r="AJ545" s="26">
        <v>6296</v>
      </c>
      <c r="AK545">
        <v>1.2609999999999999</v>
      </c>
      <c r="AL545" t="s">
        <v>77</v>
      </c>
      <c r="AM545" t="s">
        <v>77</v>
      </c>
      <c r="AN545" t="s">
        <v>77</v>
      </c>
      <c r="AO545" t="s">
        <v>77</v>
      </c>
      <c r="AQ545">
        <v>1</v>
      </c>
      <c r="AS545">
        <v>50</v>
      </c>
      <c r="AT545" s="46">
        <f>IF(H545&lt;10000,((0.0000001453*H545^2)+(0.0008349*H545)+(-1.805)),(IF(H545&lt;700000,((-0.00000000008054*H545^2)+(0.002348*H545)+(-2.47)), ((-0.00000001938*V545^2)+(0.2471*V545)+(226.8)))))</f>
        <v>1341.9402208293604</v>
      </c>
      <c r="AU545" s="47">
        <f>(-0.00000002552*AJ545^2)+(0.2067*AJ545)+(-103.7)</f>
        <v>1196.6715969996799</v>
      </c>
      <c r="AW545" s="27">
        <f t="shared" si="82"/>
        <v>1557.0720892712222</v>
      </c>
      <c r="AX545" s="28">
        <f t="shared" si="83"/>
        <v>1199.6202213036802</v>
      </c>
      <c r="AZ545" s="33">
        <f t="shared" si="84"/>
        <v>1497.9109370271881</v>
      </c>
      <c r="BA545" s="34">
        <f t="shared" si="85"/>
        <v>1199.2926598438401</v>
      </c>
      <c r="BC545" s="46">
        <f t="shared" si="86"/>
        <v>1341.9402208293604</v>
      </c>
      <c r="BD545" s="47">
        <f t="shared" si="87"/>
        <v>1196.6715969996799</v>
      </c>
      <c r="BF545" s="48">
        <f t="shared" si="80"/>
        <v>559.61821555000006</v>
      </c>
      <c r="BG545" s="49">
        <f t="shared" si="81"/>
        <v>595.17390848000002</v>
      </c>
      <c r="BI545">
        <v>50</v>
      </c>
      <c r="BJ545" t="s">
        <v>643</v>
      </c>
      <c r="BK545" s="2">
        <v>44818.452222222222</v>
      </c>
      <c r="BL545" t="s">
        <v>79</v>
      </c>
      <c r="BM545" t="s">
        <v>76</v>
      </c>
      <c r="BN545">
        <v>0</v>
      </c>
      <c r="BO545">
        <v>2.7029999999999998</v>
      </c>
      <c r="BP545" s="26">
        <v>5159077</v>
      </c>
      <c r="BQ545">
        <v>958.5</v>
      </c>
      <c r="BR545" t="s">
        <v>77</v>
      </c>
      <c r="BS545" t="s">
        <v>77</v>
      </c>
      <c r="BT545" t="s">
        <v>77</v>
      </c>
      <c r="BU545" t="s">
        <v>77</v>
      </c>
    </row>
    <row r="546" spans="1:73">
      <c r="A546">
        <v>51</v>
      </c>
      <c r="B546" t="s">
        <v>644</v>
      </c>
      <c r="C546" s="2">
        <v>44818.473449074074</v>
      </c>
      <c r="D546" t="s">
        <v>507</v>
      </c>
      <c r="E546" t="s">
        <v>76</v>
      </c>
      <c r="F546">
        <v>0</v>
      </c>
      <c r="G546">
        <v>6.0229999999999997</v>
      </c>
      <c r="H546" s="26">
        <v>3038</v>
      </c>
      <c r="I546">
        <v>1E-3</v>
      </c>
      <c r="J546" t="s">
        <v>77</v>
      </c>
      <c r="K546" t="s">
        <v>77</v>
      </c>
      <c r="L546" t="s">
        <v>77</v>
      </c>
      <c r="M546" t="s">
        <v>77</v>
      </c>
      <c r="O546">
        <v>51</v>
      </c>
      <c r="P546" t="s">
        <v>644</v>
      </c>
      <c r="Q546" s="2">
        <v>44818.473449074074</v>
      </c>
      <c r="R546" t="s">
        <v>507</v>
      </c>
      <c r="S546" t="s">
        <v>76</v>
      </c>
      <c r="T546">
        <v>0</v>
      </c>
      <c r="U546" t="s">
        <v>77</v>
      </c>
      <c r="V546" s="26" t="s">
        <v>77</v>
      </c>
      <c r="W546" t="s">
        <v>77</v>
      </c>
      <c r="X546" t="s">
        <v>77</v>
      </c>
      <c r="Y546" t="s">
        <v>77</v>
      </c>
      <c r="Z546" t="s">
        <v>77</v>
      </c>
      <c r="AA546" t="s">
        <v>77</v>
      </c>
      <c r="AC546">
        <v>51</v>
      </c>
      <c r="AD546" t="s">
        <v>644</v>
      </c>
      <c r="AE546" s="2">
        <v>44818.473449074074</v>
      </c>
      <c r="AF546" t="s">
        <v>507</v>
      </c>
      <c r="AG546" t="s">
        <v>76</v>
      </c>
      <c r="AH546">
        <v>0</v>
      </c>
      <c r="AI546">
        <v>12.186</v>
      </c>
      <c r="AJ546" s="26">
        <v>2160</v>
      </c>
      <c r="AK546">
        <v>0.38100000000000001</v>
      </c>
      <c r="AL546" t="s">
        <v>77</v>
      </c>
      <c r="AM546" t="s">
        <v>77</v>
      </c>
      <c r="AN546" t="s">
        <v>77</v>
      </c>
      <c r="AO546" t="s">
        <v>77</v>
      </c>
      <c r="AQ546">
        <v>1</v>
      </c>
      <c r="AS546">
        <v>51</v>
      </c>
      <c r="AT546" s="46">
        <f>IF(H546&lt;10000,((0.0000001453*H546^2)+(0.0008349*H546)+(-1.805)),(IF(H546&lt;700000,((-0.00000000008054*H546^2)+(0.002348*H546)+(-2.47)), ((-0.00000001938*V546^2)+(0.2471*V546)+(226.8)))))</f>
        <v>2.0724644131999996</v>
      </c>
      <c r="AU546" s="47">
        <f>(-0.00000002552*AJ546^2)+(0.2067*AJ546)+(-103.7)</f>
        <v>342.65293388800001</v>
      </c>
      <c r="AW546" s="27">
        <f t="shared" si="82"/>
        <v>4.0429156849999988</v>
      </c>
      <c r="AX546" s="28">
        <f t="shared" si="83"/>
        <v>435.00114028799999</v>
      </c>
      <c r="AZ546" s="33">
        <f t="shared" si="84"/>
        <v>4.3644277202000001</v>
      </c>
      <c r="BA546" s="34">
        <f t="shared" si="85"/>
        <v>409.05813734399999</v>
      </c>
      <c r="BC546" s="46">
        <f t="shared" si="86"/>
        <v>2.0724644131999996</v>
      </c>
      <c r="BD546" s="47">
        <f t="shared" si="87"/>
        <v>342.65293388800001</v>
      </c>
      <c r="BF546" s="48">
        <f t="shared" si="80"/>
        <v>0.41577614880000002</v>
      </c>
      <c r="BG546" s="49">
        <f t="shared" si="81"/>
        <v>205.17524800000001</v>
      </c>
      <c r="BI546">
        <v>51</v>
      </c>
      <c r="BJ546" t="s">
        <v>644</v>
      </c>
      <c r="BK546" s="2">
        <v>44818.473449074074</v>
      </c>
      <c r="BL546" t="s">
        <v>507</v>
      </c>
      <c r="BM546" t="s">
        <v>76</v>
      </c>
      <c r="BN546">
        <v>0</v>
      </c>
      <c r="BO546">
        <v>2.6930000000000001</v>
      </c>
      <c r="BP546" s="26">
        <v>5404369</v>
      </c>
      <c r="BQ546">
        <v>960.23199999999997</v>
      </c>
      <c r="BR546" t="s">
        <v>77</v>
      </c>
      <c r="BS546" t="s">
        <v>77</v>
      </c>
      <c r="BT546" t="s">
        <v>77</v>
      </c>
      <c r="BU546" t="s">
        <v>77</v>
      </c>
    </row>
    <row r="547" spans="1:73">
      <c r="A547">
        <v>52</v>
      </c>
      <c r="B547" t="s">
        <v>645</v>
      </c>
      <c r="C547" s="2">
        <v>44818.494675925926</v>
      </c>
      <c r="D547" t="s">
        <v>507</v>
      </c>
      <c r="E547" t="s">
        <v>76</v>
      </c>
      <c r="F547">
        <v>0</v>
      </c>
      <c r="G547">
        <v>6.0330000000000004</v>
      </c>
      <c r="H547" s="26">
        <v>3109</v>
      </c>
      <c r="I547">
        <v>1E-3</v>
      </c>
      <c r="J547" t="s">
        <v>77</v>
      </c>
      <c r="K547" t="s">
        <v>77</v>
      </c>
      <c r="L547" t="s">
        <v>77</v>
      </c>
      <c r="M547" t="s">
        <v>77</v>
      </c>
      <c r="O547">
        <v>52</v>
      </c>
      <c r="P547" t="s">
        <v>645</v>
      </c>
      <c r="Q547" s="2">
        <v>44818.494675925926</v>
      </c>
      <c r="R547" t="s">
        <v>507</v>
      </c>
      <c r="S547" t="s">
        <v>76</v>
      </c>
      <c r="T547">
        <v>0</v>
      </c>
      <c r="U547" t="s">
        <v>77</v>
      </c>
      <c r="V547" s="26" t="s">
        <v>77</v>
      </c>
      <c r="W547" t="s">
        <v>77</v>
      </c>
      <c r="X547" t="s">
        <v>77</v>
      </c>
      <c r="Y547" t="s">
        <v>77</v>
      </c>
      <c r="Z547" t="s">
        <v>77</v>
      </c>
      <c r="AA547" t="s">
        <v>77</v>
      </c>
      <c r="AC547">
        <v>52</v>
      </c>
      <c r="AD547" t="s">
        <v>645</v>
      </c>
      <c r="AE547" s="2">
        <v>44818.494675925926</v>
      </c>
      <c r="AF547" t="s">
        <v>507</v>
      </c>
      <c r="AG547" t="s">
        <v>76</v>
      </c>
      <c r="AH547">
        <v>0</v>
      </c>
      <c r="AI547">
        <v>12.21</v>
      </c>
      <c r="AJ547" s="26">
        <v>1717</v>
      </c>
      <c r="AK547">
        <v>0.28699999999999998</v>
      </c>
      <c r="AL547" t="s">
        <v>77</v>
      </c>
      <c r="AM547" t="s">
        <v>77</v>
      </c>
      <c r="AN547" t="s">
        <v>77</v>
      </c>
      <c r="AO547" t="s">
        <v>77</v>
      </c>
      <c r="AQ547">
        <v>1</v>
      </c>
      <c r="AS547">
        <v>52</v>
      </c>
      <c r="AT547" s="46">
        <f>IF(H547&lt;10000,((0.0000001453*H547^2)+(0.0008349*H547)+(-1.805)),(IF(H547&lt;700000,((-0.00000000008054*H547^2)+(0.002348*H547)+(-2.47)), ((-0.00000001938*V547^2)+(0.2471*V547)+(226.8)))))</f>
        <v>2.1951566093000006</v>
      </c>
      <c r="AU547" s="47">
        <f>(-0.00000002552*AJ547^2)+(0.2067*AJ547)+(-103.7)</f>
        <v>251.12866476872</v>
      </c>
      <c r="AW547" s="27">
        <f t="shared" si="82"/>
        <v>4.2442449712499997</v>
      </c>
      <c r="AX547" s="28">
        <f t="shared" si="83"/>
        <v>352.97674845347001</v>
      </c>
      <c r="AZ547" s="33">
        <f t="shared" si="84"/>
        <v>4.610569196050001</v>
      </c>
      <c r="BA547" s="34">
        <f t="shared" si="85"/>
        <v>324.38446407286006</v>
      </c>
      <c r="BC547" s="46">
        <f t="shared" si="86"/>
        <v>2.1951566093000006</v>
      </c>
      <c r="BD547" s="47">
        <f t="shared" si="87"/>
        <v>251.12866476872</v>
      </c>
      <c r="BF547" s="48">
        <f t="shared" si="80"/>
        <v>0.52427369120000034</v>
      </c>
      <c r="BG547" s="49">
        <f t="shared" si="81"/>
        <v>159.91413292000004</v>
      </c>
      <c r="BI547">
        <v>52</v>
      </c>
      <c r="BJ547" t="s">
        <v>645</v>
      </c>
      <c r="BK547" s="2">
        <v>44818.494675925926</v>
      </c>
      <c r="BL547" t="s">
        <v>507</v>
      </c>
      <c r="BM547" t="s">
        <v>76</v>
      </c>
      <c r="BN547">
        <v>0</v>
      </c>
      <c r="BO547">
        <v>2.7029999999999998</v>
      </c>
      <c r="BP547" s="26">
        <v>5287313</v>
      </c>
      <c r="BQ547">
        <v>959.44200000000001</v>
      </c>
      <c r="BR547" t="s">
        <v>77</v>
      </c>
      <c r="BS547" t="s">
        <v>77</v>
      </c>
      <c r="BT547" t="s">
        <v>77</v>
      </c>
      <c r="BU547" t="s">
        <v>77</v>
      </c>
    </row>
    <row r="548" spans="1:73">
      <c r="A548">
        <v>53</v>
      </c>
      <c r="B548" t="s">
        <v>646</v>
      </c>
      <c r="C548" s="2">
        <v>44818.515879629631</v>
      </c>
      <c r="D548">
        <v>276</v>
      </c>
      <c r="E548" t="s">
        <v>76</v>
      </c>
      <c r="F548">
        <v>0</v>
      </c>
      <c r="G548">
        <v>6.0019999999999998</v>
      </c>
      <c r="H548" s="26">
        <v>1280924</v>
      </c>
      <c r="I548">
        <v>2.5870000000000002</v>
      </c>
      <c r="J548" t="s">
        <v>77</v>
      </c>
      <c r="K548" t="s">
        <v>77</v>
      </c>
      <c r="L548" t="s">
        <v>77</v>
      </c>
      <c r="M548" t="s">
        <v>77</v>
      </c>
      <c r="O548">
        <v>53</v>
      </c>
      <c r="P548" t="s">
        <v>646</v>
      </c>
      <c r="Q548" s="2">
        <v>44818.515879629631</v>
      </c>
      <c r="R548">
        <v>276</v>
      </c>
      <c r="S548" t="s">
        <v>76</v>
      </c>
      <c r="T548">
        <v>0</v>
      </c>
      <c r="U548">
        <v>5.9530000000000003</v>
      </c>
      <c r="V548" s="26">
        <v>10622</v>
      </c>
      <c r="W548">
        <v>2.7559999999999998</v>
      </c>
      <c r="X548" t="s">
        <v>77</v>
      </c>
      <c r="Y548" t="s">
        <v>77</v>
      </c>
      <c r="Z548" t="s">
        <v>77</v>
      </c>
      <c r="AA548" t="s">
        <v>77</v>
      </c>
      <c r="AC548">
        <v>53</v>
      </c>
      <c r="AD548" t="s">
        <v>646</v>
      </c>
      <c r="AE548" s="2">
        <v>44818.515879629631</v>
      </c>
      <c r="AF548">
        <v>276</v>
      </c>
      <c r="AG548" t="s">
        <v>76</v>
      </c>
      <c r="AH548">
        <v>0</v>
      </c>
      <c r="AI548">
        <v>12.037000000000001</v>
      </c>
      <c r="AJ548" s="26">
        <v>125657</v>
      </c>
      <c r="AK548">
        <v>25.878</v>
      </c>
      <c r="AL548" t="s">
        <v>77</v>
      </c>
      <c r="AM548" t="s">
        <v>77</v>
      </c>
      <c r="AN548" t="s">
        <v>77</v>
      </c>
      <c r="AO548" t="s">
        <v>77</v>
      </c>
      <c r="AQ548">
        <v>1</v>
      </c>
      <c r="AS548">
        <v>53</v>
      </c>
      <c r="AT548" s="46">
        <f>IF(H548&lt;10000,((0.0000001453*H548^2)+(0.0008349*H548)+(-1.805)),(IF(H548&lt;700000,((-0.00000000008054*H548^2)+(0.002348*H548)+(-2.47)), ((-0.00000001938*V548^2)+(0.2471*V548)+(226.8)))))</f>
        <v>2849.3096149880798</v>
      </c>
      <c r="AU548" s="47">
        <f>(-0.00000002552*AJ548^2)+(0.2067*AJ548)+(-103.7)</f>
        <v>25466.649224317516</v>
      </c>
      <c r="AW548" s="27">
        <f t="shared" si="82"/>
        <v>2576.9884363139399</v>
      </c>
      <c r="AX548" s="28">
        <f t="shared" si="83"/>
        <v>22340.519482892276</v>
      </c>
      <c r="AZ548" s="33">
        <f t="shared" si="84"/>
        <v>3007.3163644381202</v>
      </c>
      <c r="BA548" s="34">
        <f t="shared" si="85"/>
        <v>23765.020176387261</v>
      </c>
      <c r="BC548" s="46">
        <f t="shared" si="86"/>
        <v>2849.3096149880798</v>
      </c>
      <c r="BD548" s="47">
        <f t="shared" si="87"/>
        <v>25466.649224317516</v>
      </c>
      <c r="BF548" s="48">
        <f t="shared" si="80"/>
        <v>1348.1132497999999</v>
      </c>
      <c r="BG548" s="49">
        <f t="shared" si="81"/>
        <v>-13503.885870279999</v>
      </c>
      <c r="BI548">
        <v>53</v>
      </c>
      <c r="BJ548" t="s">
        <v>646</v>
      </c>
      <c r="BK548" s="2">
        <v>44818.515879629631</v>
      </c>
      <c r="BL548">
        <v>276</v>
      </c>
      <c r="BM548" t="s">
        <v>76</v>
      </c>
      <c r="BN548">
        <v>0</v>
      </c>
      <c r="BO548">
        <v>2.867</v>
      </c>
      <c r="BP548" s="26">
        <v>694865</v>
      </c>
      <c r="BQ548">
        <v>0</v>
      </c>
      <c r="BR548" t="s">
        <v>77</v>
      </c>
      <c r="BS548" t="s">
        <v>77</v>
      </c>
      <c r="BT548" t="s">
        <v>77</v>
      </c>
      <c r="BU548" t="s">
        <v>77</v>
      </c>
    </row>
    <row r="549" spans="1:73">
      <c r="A549">
        <v>54</v>
      </c>
      <c r="B549" t="s">
        <v>647</v>
      </c>
      <c r="C549" s="2">
        <v>44818.537106481483</v>
      </c>
      <c r="D549">
        <v>131</v>
      </c>
      <c r="E549" t="s">
        <v>76</v>
      </c>
      <c r="F549">
        <v>0</v>
      </c>
      <c r="G549">
        <v>6.01</v>
      </c>
      <c r="H549" s="26">
        <v>8962</v>
      </c>
      <c r="I549">
        <v>1.2999999999999999E-2</v>
      </c>
      <c r="J549" t="s">
        <v>77</v>
      </c>
      <c r="K549" t="s">
        <v>77</v>
      </c>
      <c r="L549" t="s">
        <v>77</v>
      </c>
      <c r="M549" t="s">
        <v>77</v>
      </c>
      <c r="O549">
        <v>54</v>
      </c>
      <c r="P549" t="s">
        <v>647</v>
      </c>
      <c r="Q549" s="2">
        <v>44818.537106481483</v>
      </c>
      <c r="R549">
        <v>131</v>
      </c>
      <c r="S549" t="s">
        <v>76</v>
      </c>
      <c r="T549">
        <v>0</v>
      </c>
      <c r="U549" t="s">
        <v>77</v>
      </c>
      <c r="V549" s="26" t="s">
        <v>77</v>
      </c>
      <c r="W549" t="s">
        <v>77</v>
      </c>
      <c r="X549" t="s">
        <v>77</v>
      </c>
      <c r="Y549" t="s">
        <v>77</v>
      </c>
      <c r="Z549" t="s">
        <v>77</v>
      </c>
      <c r="AA549" t="s">
        <v>77</v>
      </c>
      <c r="AC549">
        <v>54</v>
      </c>
      <c r="AD549" t="s">
        <v>647</v>
      </c>
      <c r="AE549" s="2">
        <v>44818.537106481483</v>
      </c>
      <c r="AF549">
        <v>131</v>
      </c>
      <c r="AG549" t="s">
        <v>76</v>
      </c>
      <c r="AH549">
        <v>0</v>
      </c>
      <c r="AI549">
        <v>12.16</v>
      </c>
      <c r="AJ549" s="26">
        <v>6325</v>
      </c>
      <c r="AK549">
        <v>1.2669999999999999</v>
      </c>
      <c r="AL549" t="s">
        <v>77</v>
      </c>
      <c r="AM549" t="s">
        <v>77</v>
      </c>
      <c r="AN549" t="s">
        <v>77</v>
      </c>
      <c r="AO549" t="s">
        <v>77</v>
      </c>
      <c r="AQ549">
        <v>1</v>
      </c>
      <c r="AS549">
        <v>54</v>
      </c>
      <c r="AT549" s="46">
        <f t="shared" ref="AT549:AT612" si="88">IF(H549&lt;10000,((0.0000001453*H549^2)+(0.0008349*H549)+(-1.805)),(IF(H549&lt;700000,((-0.00000000008054*H549^2)+(0.002348*H549)+(-2.47)), ((-0.00000001938*V549^2)+(0.2471*V549)+(226.8)))))</f>
        <v>17.3474984132</v>
      </c>
      <c r="AU549" s="47">
        <f t="shared" ref="AU549:AU612" si="89">(-0.00000002552*AJ549^2)+(0.2067*AJ549)+(-103.7)</f>
        <v>1202.6565564499999</v>
      </c>
      <c r="AW549" s="27">
        <f t="shared" si="82"/>
        <v>21.577955684999999</v>
      </c>
      <c r="AX549" s="28">
        <f t="shared" si="83"/>
        <v>1204.9738469187498</v>
      </c>
      <c r="AZ549" s="33">
        <f t="shared" si="84"/>
        <v>22.892330120200004</v>
      </c>
      <c r="BA549" s="34">
        <f t="shared" si="85"/>
        <v>1204.8315085375002</v>
      </c>
      <c r="BC549" s="46">
        <f t="shared" si="86"/>
        <v>17.3474984132</v>
      </c>
      <c r="BD549" s="47">
        <f t="shared" si="87"/>
        <v>1202.6565564499999</v>
      </c>
      <c r="BF549" s="48">
        <f t="shared" si="80"/>
        <v>9.9954765487999993</v>
      </c>
      <c r="BG549" s="49">
        <f t="shared" si="81"/>
        <v>597.70067500000005</v>
      </c>
      <c r="BI549">
        <v>54</v>
      </c>
      <c r="BJ549" t="s">
        <v>647</v>
      </c>
      <c r="BK549" s="2">
        <v>44818.537106481483</v>
      </c>
      <c r="BL549">
        <v>131</v>
      </c>
      <c r="BM549" t="s">
        <v>76</v>
      </c>
      <c r="BN549">
        <v>0</v>
      </c>
      <c r="BO549">
        <v>2.8460000000000001</v>
      </c>
      <c r="BP549" s="26">
        <v>1002124</v>
      </c>
      <c r="BQ549">
        <v>0</v>
      </c>
      <c r="BR549" t="s">
        <v>77</v>
      </c>
      <c r="BS549" t="s">
        <v>77</v>
      </c>
      <c r="BT549" t="s">
        <v>77</v>
      </c>
      <c r="BU549" t="s">
        <v>77</v>
      </c>
    </row>
    <row r="550" spans="1:73">
      <c r="A550">
        <v>55</v>
      </c>
      <c r="B550" t="s">
        <v>648</v>
      </c>
      <c r="C550" s="2">
        <v>44818.558321759258</v>
      </c>
      <c r="D550">
        <v>166</v>
      </c>
      <c r="E550" t="s">
        <v>76</v>
      </c>
      <c r="F550">
        <v>0</v>
      </c>
      <c r="G550">
        <v>6.0049999999999999</v>
      </c>
      <c r="H550" s="26">
        <v>58698</v>
      </c>
      <c r="I550">
        <v>0.114</v>
      </c>
      <c r="J550" t="s">
        <v>77</v>
      </c>
      <c r="K550" t="s">
        <v>77</v>
      </c>
      <c r="L550" t="s">
        <v>77</v>
      </c>
      <c r="M550" t="s">
        <v>77</v>
      </c>
      <c r="O550">
        <v>55</v>
      </c>
      <c r="P550" t="s">
        <v>648</v>
      </c>
      <c r="Q550" s="2">
        <v>44818.558321759258</v>
      </c>
      <c r="R550">
        <v>166</v>
      </c>
      <c r="S550" t="s">
        <v>76</v>
      </c>
      <c r="T550">
        <v>0</v>
      </c>
      <c r="U550" t="s">
        <v>77</v>
      </c>
      <c r="V550" s="26" t="s">
        <v>77</v>
      </c>
      <c r="W550" t="s">
        <v>77</v>
      </c>
      <c r="X550" t="s">
        <v>77</v>
      </c>
      <c r="Y550" t="s">
        <v>77</v>
      </c>
      <c r="Z550" t="s">
        <v>77</v>
      </c>
      <c r="AA550" t="s">
        <v>77</v>
      </c>
      <c r="AC550">
        <v>55</v>
      </c>
      <c r="AD550" t="s">
        <v>648</v>
      </c>
      <c r="AE550" s="2">
        <v>44818.558321759258</v>
      </c>
      <c r="AF550">
        <v>166</v>
      </c>
      <c r="AG550" t="s">
        <v>76</v>
      </c>
      <c r="AH550">
        <v>0</v>
      </c>
      <c r="AI550">
        <v>12.166</v>
      </c>
      <c r="AJ550" s="26">
        <v>6390</v>
      </c>
      <c r="AK550">
        <v>1.2809999999999999</v>
      </c>
      <c r="AL550" t="s">
        <v>77</v>
      </c>
      <c r="AM550" t="s">
        <v>77</v>
      </c>
      <c r="AN550" t="s">
        <v>77</v>
      </c>
      <c r="AO550" t="s">
        <v>77</v>
      </c>
      <c r="AQ550">
        <v>1</v>
      </c>
      <c r="AS550">
        <v>55</v>
      </c>
      <c r="AT550" s="46">
        <f t="shared" si="88"/>
        <v>135.07540703786984</v>
      </c>
      <c r="AU550" s="47">
        <f t="shared" si="89"/>
        <v>1216.0709648079999</v>
      </c>
      <c r="AW550" s="27">
        <f t="shared" si="82"/>
        <v>182.02843746249522</v>
      </c>
      <c r="AX550" s="28">
        <f t="shared" si="83"/>
        <v>1216.972969083</v>
      </c>
      <c r="AZ550" s="33">
        <f t="shared" si="84"/>
        <v>153.8415744658364</v>
      </c>
      <c r="BA550" s="34">
        <f t="shared" si="85"/>
        <v>1217.246070054</v>
      </c>
      <c r="BC550" s="46">
        <f t="shared" si="86"/>
        <v>135.07540703786984</v>
      </c>
      <c r="BD550" s="47">
        <f t="shared" si="87"/>
        <v>1216.0709648079999</v>
      </c>
      <c r="BF550" s="48">
        <f t="shared" si="80"/>
        <v>132.50180970079998</v>
      </c>
      <c r="BG550" s="49">
        <f t="shared" si="81"/>
        <v>603.35360800000001</v>
      </c>
      <c r="BI550">
        <v>55</v>
      </c>
      <c r="BJ550" t="s">
        <v>648</v>
      </c>
      <c r="BK550" s="2">
        <v>44818.558321759258</v>
      </c>
      <c r="BL550">
        <v>166</v>
      </c>
      <c r="BM550" t="s">
        <v>76</v>
      </c>
      <c r="BN550">
        <v>0</v>
      </c>
      <c r="BO550">
        <v>2.83</v>
      </c>
      <c r="BP550" s="26">
        <v>1344116</v>
      </c>
      <c r="BQ550">
        <v>0</v>
      </c>
      <c r="BR550" t="s">
        <v>77</v>
      </c>
      <c r="BS550" t="s">
        <v>77</v>
      </c>
      <c r="BT550" t="s">
        <v>77</v>
      </c>
      <c r="BU550" t="s">
        <v>77</v>
      </c>
    </row>
    <row r="551" spans="1:73">
      <c r="A551">
        <v>56</v>
      </c>
      <c r="B551" t="s">
        <v>649</v>
      </c>
      <c r="C551" s="2">
        <v>44818.57953703704</v>
      </c>
      <c r="D551">
        <v>402</v>
      </c>
      <c r="E551" t="s">
        <v>76</v>
      </c>
      <c r="F551">
        <v>0</v>
      </c>
      <c r="G551">
        <v>5.9980000000000002</v>
      </c>
      <c r="H551" s="26">
        <v>3157157</v>
      </c>
      <c r="I551">
        <v>6.4009999999999998</v>
      </c>
      <c r="J551" t="s">
        <v>77</v>
      </c>
      <c r="K551" t="s">
        <v>77</v>
      </c>
      <c r="L551" t="s">
        <v>77</v>
      </c>
      <c r="M551" t="s">
        <v>77</v>
      </c>
      <c r="O551">
        <v>56</v>
      </c>
      <c r="P551" t="s">
        <v>649</v>
      </c>
      <c r="Q551" s="2">
        <v>44818.57953703704</v>
      </c>
      <c r="R551">
        <v>402</v>
      </c>
      <c r="S551" t="s">
        <v>76</v>
      </c>
      <c r="T551">
        <v>0</v>
      </c>
      <c r="U551">
        <v>5.952</v>
      </c>
      <c r="V551" s="26">
        <v>27506</v>
      </c>
      <c r="W551">
        <v>6.8860000000000001</v>
      </c>
      <c r="X551" t="s">
        <v>77</v>
      </c>
      <c r="Y551" t="s">
        <v>77</v>
      </c>
      <c r="Z551" t="s">
        <v>77</v>
      </c>
      <c r="AA551" t="s">
        <v>77</v>
      </c>
      <c r="AC551">
        <v>56</v>
      </c>
      <c r="AD551" t="s">
        <v>649</v>
      </c>
      <c r="AE551" s="2">
        <v>44818.57953703704</v>
      </c>
      <c r="AF551">
        <v>402</v>
      </c>
      <c r="AG551" t="s">
        <v>76</v>
      </c>
      <c r="AH551">
        <v>0</v>
      </c>
      <c r="AI551">
        <v>12.03</v>
      </c>
      <c r="AJ551" s="26">
        <v>137076</v>
      </c>
      <c r="AK551">
        <v>28.16</v>
      </c>
      <c r="AL551" t="s">
        <v>77</v>
      </c>
      <c r="AM551" t="s">
        <v>77</v>
      </c>
      <c r="AN551" t="s">
        <v>77</v>
      </c>
      <c r="AO551" t="s">
        <v>77</v>
      </c>
      <c r="AQ551">
        <v>1</v>
      </c>
      <c r="AS551">
        <v>56</v>
      </c>
      <c r="AT551" s="46">
        <f t="shared" si="88"/>
        <v>7008.8700789023196</v>
      </c>
      <c r="AU551" s="47">
        <f t="shared" si="89"/>
        <v>27750.392744116478</v>
      </c>
      <c r="AW551" s="27">
        <f t="shared" si="82"/>
        <v>5785.3747654182598</v>
      </c>
      <c r="AX551" s="28">
        <f t="shared" si="83"/>
        <v>24269.282784960484</v>
      </c>
      <c r="AZ551" s="33">
        <f t="shared" si="84"/>
        <v>7323.4538386774811</v>
      </c>
      <c r="BA551" s="34">
        <f t="shared" si="85"/>
        <v>25899.550567842241</v>
      </c>
      <c r="BC551" s="46">
        <f t="shared" si="86"/>
        <v>7008.8700789023196</v>
      </c>
      <c r="BD551" s="47">
        <f t="shared" si="87"/>
        <v>27750.392744116478</v>
      </c>
      <c r="BF551" s="48">
        <f t="shared" si="80"/>
        <v>4649.5869722000007</v>
      </c>
      <c r="BG551" s="49">
        <f t="shared" si="81"/>
        <v>-17421.319526719999</v>
      </c>
      <c r="BI551">
        <v>56</v>
      </c>
      <c r="BJ551" t="s">
        <v>649</v>
      </c>
      <c r="BK551" s="2">
        <v>44818.57953703704</v>
      </c>
      <c r="BL551">
        <v>402</v>
      </c>
      <c r="BM551" t="s">
        <v>76</v>
      </c>
      <c r="BN551">
        <v>0</v>
      </c>
      <c r="BO551">
        <v>2.8340000000000001</v>
      </c>
      <c r="BP551" s="26">
        <v>1312640</v>
      </c>
      <c r="BQ551">
        <v>0</v>
      </c>
      <c r="BR551" t="s">
        <v>77</v>
      </c>
      <c r="BS551" t="s">
        <v>77</v>
      </c>
      <c r="BT551" t="s">
        <v>77</v>
      </c>
      <c r="BU551" t="s">
        <v>77</v>
      </c>
    </row>
    <row r="552" spans="1:73">
      <c r="A552">
        <v>57</v>
      </c>
      <c r="B552" t="s">
        <v>650</v>
      </c>
      <c r="C552" s="2">
        <v>44818.600752314815</v>
      </c>
      <c r="D552">
        <v>399</v>
      </c>
      <c r="E552" t="s">
        <v>76</v>
      </c>
      <c r="F552">
        <v>0</v>
      </c>
      <c r="G552">
        <v>6.01</v>
      </c>
      <c r="H552" s="26">
        <v>40616</v>
      </c>
      <c r="I552">
        <v>7.6999999999999999E-2</v>
      </c>
      <c r="J552" t="s">
        <v>77</v>
      </c>
      <c r="K552" t="s">
        <v>77</v>
      </c>
      <c r="L552" t="s">
        <v>77</v>
      </c>
      <c r="M552" t="s">
        <v>77</v>
      </c>
      <c r="O552">
        <v>57</v>
      </c>
      <c r="P552" t="s">
        <v>650</v>
      </c>
      <c r="Q552" s="2">
        <v>44818.600752314815</v>
      </c>
      <c r="R552">
        <v>399</v>
      </c>
      <c r="S552" t="s">
        <v>76</v>
      </c>
      <c r="T552">
        <v>0</v>
      </c>
      <c r="U552" t="s">
        <v>77</v>
      </c>
      <c r="V552" s="26" t="s">
        <v>77</v>
      </c>
      <c r="W552" t="s">
        <v>77</v>
      </c>
      <c r="X552" t="s">
        <v>77</v>
      </c>
      <c r="Y552" t="s">
        <v>77</v>
      </c>
      <c r="Z552" t="s">
        <v>77</v>
      </c>
      <c r="AA552" t="s">
        <v>77</v>
      </c>
      <c r="AC552">
        <v>57</v>
      </c>
      <c r="AD552" t="s">
        <v>650</v>
      </c>
      <c r="AE552" s="2">
        <v>44818.600752314815</v>
      </c>
      <c r="AF552">
        <v>399</v>
      </c>
      <c r="AG552" t="s">
        <v>76</v>
      </c>
      <c r="AH552">
        <v>0</v>
      </c>
      <c r="AI552">
        <v>12.17</v>
      </c>
      <c r="AJ552" s="26">
        <v>5981</v>
      </c>
      <c r="AK552">
        <v>1.194</v>
      </c>
      <c r="AL552" t="s">
        <v>77</v>
      </c>
      <c r="AM552" t="s">
        <v>77</v>
      </c>
      <c r="AN552" t="s">
        <v>77</v>
      </c>
      <c r="AO552" t="s">
        <v>77</v>
      </c>
      <c r="AQ552">
        <v>1</v>
      </c>
      <c r="AS552">
        <v>57</v>
      </c>
      <c r="AT552" s="46">
        <f t="shared" si="88"/>
        <v>92.76350442741375</v>
      </c>
      <c r="AU552" s="47">
        <f t="shared" si="89"/>
        <v>1131.6597893472799</v>
      </c>
      <c r="AW552" s="27">
        <f t="shared" si="82"/>
        <v>126.69860395201282</v>
      </c>
      <c r="AX552" s="28">
        <f t="shared" si="83"/>
        <v>1141.4619689000301</v>
      </c>
      <c r="AZ552" s="33">
        <f t="shared" si="84"/>
        <v>106.4126161717696</v>
      </c>
      <c r="BA552" s="34">
        <f t="shared" si="85"/>
        <v>1139.1275414101401</v>
      </c>
      <c r="BC552" s="46">
        <f t="shared" si="86"/>
        <v>92.76350442741375</v>
      </c>
      <c r="BD552" s="47">
        <f t="shared" si="87"/>
        <v>1131.6597893472799</v>
      </c>
      <c r="BF552" s="48">
        <f t="shared" si="80"/>
        <v>79.263468931199995</v>
      </c>
      <c r="BG552" s="49">
        <f t="shared" si="81"/>
        <v>567.54161708000004</v>
      </c>
      <c r="BI552">
        <v>57</v>
      </c>
      <c r="BJ552" t="s">
        <v>650</v>
      </c>
      <c r="BK552" s="2">
        <v>44818.600752314815</v>
      </c>
      <c r="BL552">
        <v>399</v>
      </c>
      <c r="BM552" t="s">
        <v>76</v>
      </c>
      <c r="BN552">
        <v>0</v>
      </c>
      <c r="BO552">
        <v>2.8490000000000002</v>
      </c>
      <c r="BP552" s="26">
        <v>1075539</v>
      </c>
      <c r="BQ552">
        <v>0</v>
      </c>
      <c r="BR552" t="s">
        <v>77</v>
      </c>
      <c r="BS552" t="s">
        <v>77</v>
      </c>
      <c r="BT552" t="s">
        <v>77</v>
      </c>
      <c r="BU552" t="s">
        <v>77</v>
      </c>
    </row>
    <row r="553" spans="1:73">
      <c r="A553">
        <v>58</v>
      </c>
      <c r="B553" t="s">
        <v>651</v>
      </c>
      <c r="C553" s="2">
        <v>44818.621990740743</v>
      </c>
      <c r="D553">
        <v>278</v>
      </c>
      <c r="E553" t="s">
        <v>76</v>
      </c>
      <c r="F553">
        <v>0</v>
      </c>
      <c r="G553">
        <v>6.0019999999999998</v>
      </c>
      <c r="H553" s="26">
        <v>73786</v>
      </c>
      <c r="I553">
        <v>0.14399999999999999</v>
      </c>
      <c r="J553" t="s">
        <v>77</v>
      </c>
      <c r="K553" t="s">
        <v>77</v>
      </c>
      <c r="L553" t="s">
        <v>77</v>
      </c>
      <c r="M553" t="s">
        <v>77</v>
      </c>
      <c r="O553">
        <v>58</v>
      </c>
      <c r="P553" t="s">
        <v>651</v>
      </c>
      <c r="Q553" s="2">
        <v>44818.621990740743</v>
      </c>
      <c r="R553">
        <v>278</v>
      </c>
      <c r="S553" t="s">
        <v>76</v>
      </c>
      <c r="T553">
        <v>0</v>
      </c>
      <c r="U553" t="s">
        <v>77</v>
      </c>
      <c r="V553" s="26" t="s">
        <v>77</v>
      </c>
      <c r="W553" t="s">
        <v>77</v>
      </c>
      <c r="X553" t="s">
        <v>77</v>
      </c>
      <c r="Y553" t="s">
        <v>77</v>
      </c>
      <c r="Z553" t="s">
        <v>77</v>
      </c>
      <c r="AA553" t="s">
        <v>77</v>
      </c>
      <c r="AC553">
        <v>58</v>
      </c>
      <c r="AD553" t="s">
        <v>651</v>
      </c>
      <c r="AE553" s="2">
        <v>44818.621990740743</v>
      </c>
      <c r="AF553">
        <v>278</v>
      </c>
      <c r="AG553" t="s">
        <v>76</v>
      </c>
      <c r="AH553">
        <v>0</v>
      </c>
      <c r="AI553">
        <v>11.981999999999999</v>
      </c>
      <c r="AJ553" s="26">
        <v>190071</v>
      </c>
      <c r="AK553">
        <v>38.598999999999997</v>
      </c>
      <c r="AL553" t="s">
        <v>77</v>
      </c>
      <c r="AM553" t="s">
        <v>77</v>
      </c>
      <c r="AN553" t="s">
        <v>77</v>
      </c>
      <c r="AO553" t="s">
        <v>77</v>
      </c>
      <c r="AQ553">
        <v>1</v>
      </c>
      <c r="AS553">
        <v>58</v>
      </c>
      <c r="AT553" s="46">
        <f t="shared" si="88"/>
        <v>170.34103813447015</v>
      </c>
      <c r="AU553" s="47">
        <f t="shared" si="89"/>
        <v>38262.015041753686</v>
      </c>
      <c r="AW553" s="27">
        <f t="shared" si="82"/>
        <v>227.78832810770481</v>
      </c>
      <c r="AX553" s="28">
        <f t="shared" si="83"/>
        <v>33006.30254897644</v>
      </c>
      <c r="AZ553" s="33">
        <f t="shared" si="84"/>
        <v>193.35678520806363</v>
      </c>
      <c r="BA553" s="34">
        <f t="shared" si="85"/>
        <v>35750.292423233339</v>
      </c>
      <c r="BC553" s="46">
        <f t="shared" si="86"/>
        <v>170.34103813447015</v>
      </c>
      <c r="BD553" s="47">
        <f t="shared" si="87"/>
        <v>38262.015041753686</v>
      </c>
      <c r="BF553" s="48">
        <f t="shared" si="80"/>
        <v>184.5321258992</v>
      </c>
      <c r="BG553" s="49">
        <f t="shared" si="81"/>
        <v>-41473.356772519997</v>
      </c>
      <c r="BI553">
        <v>58</v>
      </c>
      <c r="BJ553" t="s">
        <v>651</v>
      </c>
      <c r="BK553" s="2">
        <v>44818.621990740743</v>
      </c>
      <c r="BL553">
        <v>278</v>
      </c>
      <c r="BM553" t="s">
        <v>76</v>
      </c>
      <c r="BN553">
        <v>0</v>
      </c>
      <c r="BO553">
        <v>2.835</v>
      </c>
      <c r="BP553" s="26">
        <v>1171558</v>
      </c>
      <c r="BQ553">
        <v>0</v>
      </c>
      <c r="BR553" t="s">
        <v>77</v>
      </c>
      <c r="BS553" t="s">
        <v>77</v>
      </c>
      <c r="BT553" t="s">
        <v>77</v>
      </c>
      <c r="BU553" t="s">
        <v>77</v>
      </c>
    </row>
    <row r="554" spans="1:73">
      <c r="A554">
        <v>59</v>
      </c>
      <c r="B554" t="s">
        <v>652</v>
      </c>
      <c r="C554" s="2">
        <v>44818.643194444441</v>
      </c>
      <c r="D554">
        <v>227</v>
      </c>
      <c r="E554" t="s">
        <v>76</v>
      </c>
      <c r="F554">
        <v>0</v>
      </c>
      <c r="G554">
        <v>6.0119999999999996</v>
      </c>
      <c r="H554" s="26">
        <v>9274</v>
      </c>
      <c r="I554">
        <v>1.4E-2</v>
      </c>
      <c r="J554" t="s">
        <v>77</v>
      </c>
      <c r="K554" t="s">
        <v>77</v>
      </c>
      <c r="L554" t="s">
        <v>77</v>
      </c>
      <c r="M554" t="s">
        <v>77</v>
      </c>
      <c r="O554">
        <v>59</v>
      </c>
      <c r="P554" t="s">
        <v>652</v>
      </c>
      <c r="Q554" s="2">
        <v>44818.643194444441</v>
      </c>
      <c r="R554">
        <v>227</v>
      </c>
      <c r="S554" t="s">
        <v>76</v>
      </c>
      <c r="T554">
        <v>0</v>
      </c>
      <c r="U554" t="s">
        <v>77</v>
      </c>
      <c r="V554" s="26" t="s">
        <v>77</v>
      </c>
      <c r="W554" t="s">
        <v>77</v>
      </c>
      <c r="X554" t="s">
        <v>77</v>
      </c>
      <c r="Y554" t="s">
        <v>77</v>
      </c>
      <c r="Z554" t="s">
        <v>77</v>
      </c>
      <c r="AA554" t="s">
        <v>77</v>
      </c>
      <c r="AC554">
        <v>59</v>
      </c>
      <c r="AD554" t="s">
        <v>652</v>
      </c>
      <c r="AE554" s="2">
        <v>44818.643194444441</v>
      </c>
      <c r="AF554">
        <v>227</v>
      </c>
      <c r="AG554" t="s">
        <v>76</v>
      </c>
      <c r="AH554">
        <v>0</v>
      </c>
      <c r="AI554">
        <v>12.156000000000001</v>
      </c>
      <c r="AJ554" s="26">
        <v>6685</v>
      </c>
      <c r="AK554">
        <v>1.3440000000000001</v>
      </c>
      <c r="AL554" t="s">
        <v>77</v>
      </c>
      <c r="AM554" t="s">
        <v>77</v>
      </c>
      <c r="AN554" t="s">
        <v>77</v>
      </c>
      <c r="AO554" t="s">
        <v>77</v>
      </c>
      <c r="AQ554">
        <v>1</v>
      </c>
      <c r="AS554">
        <v>59</v>
      </c>
      <c r="AT554" s="46">
        <f t="shared" si="88"/>
        <v>18.434690742800001</v>
      </c>
      <c r="AU554" s="47">
        <f t="shared" si="89"/>
        <v>1276.9490309779999</v>
      </c>
      <c r="AW554" s="27">
        <f t="shared" si="82"/>
        <v>22.542820364999997</v>
      </c>
      <c r="AX554" s="28">
        <f t="shared" si="83"/>
        <v>1271.4238573467501</v>
      </c>
      <c r="AZ554" s="33">
        <f t="shared" si="84"/>
        <v>23.755391945799996</v>
      </c>
      <c r="BA554" s="34">
        <f t="shared" si="85"/>
        <v>1273.5873532015</v>
      </c>
      <c r="BC554" s="46">
        <f t="shared" si="86"/>
        <v>18.434690742800001</v>
      </c>
      <c r="BD554" s="47">
        <f t="shared" si="87"/>
        <v>1276.9490309779999</v>
      </c>
      <c r="BF554" s="48">
        <f t="shared" si="80"/>
        <v>10.529585355199998</v>
      </c>
      <c r="BG554" s="49">
        <f t="shared" si="81"/>
        <v>628.82656300000008</v>
      </c>
      <c r="BI554">
        <v>59</v>
      </c>
      <c r="BJ554" t="s">
        <v>652</v>
      </c>
      <c r="BK554" s="2">
        <v>44818.643194444441</v>
      </c>
      <c r="BL554">
        <v>227</v>
      </c>
      <c r="BM554" t="s">
        <v>76</v>
      </c>
      <c r="BN554">
        <v>0</v>
      </c>
      <c r="BO554">
        <v>2.831</v>
      </c>
      <c r="BP554" s="26">
        <v>1327682</v>
      </c>
      <c r="BQ554">
        <v>0</v>
      </c>
      <c r="BR554" t="s">
        <v>77</v>
      </c>
      <c r="BS554" t="s">
        <v>77</v>
      </c>
      <c r="BT554" t="s">
        <v>77</v>
      </c>
      <c r="BU554" t="s">
        <v>77</v>
      </c>
    </row>
    <row r="555" spans="1:73">
      <c r="A555">
        <v>60</v>
      </c>
      <c r="B555" t="s">
        <v>653</v>
      </c>
      <c r="C555" s="2">
        <v>44818.664421296293</v>
      </c>
      <c r="D555">
        <v>237</v>
      </c>
      <c r="E555" t="s">
        <v>76</v>
      </c>
      <c r="F555">
        <v>0</v>
      </c>
      <c r="G555">
        <v>6.0069999999999997</v>
      </c>
      <c r="H555" s="26">
        <v>14331</v>
      </c>
      <c r="I555">
        <v>2.4E-2</v>
      </c>
      <c r="J555" t="s">
        <v>77</v>
      </c>
      <c r="K555" t="s">
        <v>77</v>
      </c>
      <c r="L555" t="s">
        <v>77</v>
      </c>
      <c r="M555" t="s">
        <v>77</v>
      </c>
      <c r="O555">
        <v>60</v>
      </c>
      <c r="P555" t="s">
        <v>653</v>
      </c>
      <c r="Q555" s="2">
        <v>44818.664421296293</v>
      </c>
      <c r="R555">
        <v>237</v>
      </c>
      <c r="S555" t="s">
        <v>76</v>
      </c>
      <c r="T555">
        <v>0</v>
      </c>
      <c r="U555" t="s">
        <v>77</v>
      </c>
      <c r="V555" s="26" t="s">
        <v>77</v>
      </c>
      <c r="W555" t="s">
        <v>77</v>
      </c>
      <c r="X555" t="s">
        <v>77</v>
      </c>
      <c r="Y555" t="s">
        <v>77</v>
      </c>
      <c r="Z555" t="s">
        <v>77</v>
      </c>
      <c r="AA555" t="s">
        <v>77</v>
      </c>
      <c r="AC555">
        <v>60</v>
      </c>
      <c r="AD555" t="s">
        <v>653</v>
      </c>
      <c r="AE555" s="2">
        <v>44818.664421296293</v>
      </c>
      <c r="AF555">
        <v>237</v>
      </c>
      <c r="AG555" t="s">
        <v>76</v>
      </c>
      <c r="AH555">
        <v>0</v>
      </c>
      <c r="AI555">
        <v>11.975</v>
      </c>
      <c r="AJ555" s="26">
        <v>191486</v>
      </c>
      <c r="AK555">
        <v>38.874000000000002</v>
      </c>
      <c r="AL555" t="s">
        <v>77</v>
      </c>
      <c r="AM555" t="s">
        <v>77</v>
      </c>
      <c r="AN555" t="s">
        <v>77</v>
      </c>
      <c r="AO555" t="s">
        <v>77</v>
      </c>
      <c r="AQ555">
        <v>1</v>
      </c>
      <c r="AS555">
        <v>60</v>
      </c>
      <c r="AT555" s="46">
        <f t="shared" si="88"/>
        <v>31.16264689123706</v>
      </c>
      <c r="AU555" s="47">
        <f t="shared" si="89"/>
        <v>38540.71721323808</v>
      </c>
      <c r="AW555" s="27">
        <f t="shared" si="82"/>
        <v>38.758628171249995</v>
      </c>
      <c r="AX555" s="28">
        <f t="shared" si="83"/>
        <v>33234.753827937086</v>
      </c>
      <c r="AZ555" s="33">
        <f t="shared" si="84"/>
        <v>37.326254852875103</v>
      </c>
      <c r="BA555" s="34">
        <f t="shared" si="85"/>
        <v>36012.06159793304</v>
      </c>
      <c r="BC555" s="46">
        <f t="shared" si="86"/>
        <v>31.16264689123706</v>
      </c>
      <c r="BD555" s="47">
        <f t="shared" si="87"/>
        <v>38540.71721323808</v>
      </c>
      <c r="BF555" s="48">
        <f t="shared" si="80"/>
        <v>19.599294627199995</v>
      </c>
      <c r="BG555" s="49">
        <f t="shared" si="81"/>
        <v>-42247.984429119999</v>
      </c>
      <c r="BI555">
        <v>60</v>
      </c>
      <c r="BJ555" t="s">
        <v>653</v>
      </c>
      <c r="BK555" s="2">
        <v>44818.664421296293</v>
      </c>
      <c r="BL555">
        <v>237</v>
      </c>
      <c r="BM555" t="s">
        <v>76</v>
      </c>
      <c r="BN555">
        <v>0</v>
      </c>
      <c r="BO555">
        <v>2.8410000000000002</v>
      </c>
      <c r="BP555" s="26">
        <v>1071500</v>
      </c>
      <c r="BQ555">
        <v>0</v>
      </c>
      <c r="BR555" t="s">
        <v>77</v>
      </c>
      <c r="BS555" t="s">
        <v>77</v>
      </c>
      <c r="BT555" t="s">
        <v>77</v>
      </c>
      <c r="BU555" t="s">
        <v>77</v>
      </c>
    </row>
    <row r="556" spans="1:73">
      <c r="A556">
        <v>61</v>
      </c>
      <c r="B556" t="s">
        <v>654</v>
      </c>
      <c r="C556" s="2">
        <v>44818.685648148145</v>
      </c>
      <c r="D556">
        <v>273</v>
      </c>
      <c r="E556" t="s">
        <v>76</v>
      </c>
      <c r="F556">
        <v>0</v>
      </c>
      <c r="G556">
        <v>6.0380000000000003</v>
      </c>
      <c r="H556" s="26">
        <v>2093</v>
      </c>
      <c r="I556">
        <v>-1E-3</v>
      </c>
      <c r="J556" t="s">
        <v>77</v>
      </c>
      <c r="K556" t="s">
        <v>77</v>
      </c>
      <c r="L556" t="s">
        <v>77</v>
      </c>
      <c r="M556" t="s">
        <v>77</v>
      </c>
      <c r="O556">
        <v>61</v>
      </c>
      <c r="P556" t="s">
        <v>654</v>
      </c>
      <c r="Q556" s="2">
        <v>44818.685648148145</v>
      </c>
      <c r="R556">
        <v>273</v>
      </c>
      <c r="S556" t="s">
        <v>76</v>
      </c>
      <c r="T556">
        <v>0</v>
      </c>
      <c r="U556" t="s">
        <v>77</v>
      </c>
      <c r="V556" s="26" t="s">
        <v>77</v>
      </c>
      <c r="W556" t="s">
        <v>77</v>
      </c>
      <c r="X556" t="s">
        <v>77</v>
      </c>
      <c r="Y556" t="s">
        <v>77</v>
      </c>
      <c r="Z556" t="s">
        <v>77</v>
      </c>
      <c r="AA556" t="s">
        <v>77</v>
      </c>
      <c r="AC556">
        <v>61</v>
      </c>
      <c r="AD556" t="s">
        <v>654</v>
      </c>
      <c r="AE556" s="2">
        <v>44818.685648148145</v>
      </c>
      <c r="AF556">
        <v>273</v>
      </c>
      <c r="AG556" t="s">
        <v>76</v>
      </c>
      <c r="AH556">
        <v>0</v>
      </c>
      <c r="AI556">
        <v>12.124000000000001</v>
      </c>
      <c r="AJ556" s="26">
        <v>39646</v>
      </c>
      <c r="AK556">
        <v>8.2859999999999996</v>
      </c>
      <c r="AL556" t="s">
        <v>77</v>
      </c>
      <c r="AM556" t="s">
        <v>77</v>
      </c>
      <c r="AN556" t="s">
        <v>77</v>
      </c>
      <c r="AO556" t="s">
        <v>77</v>
      </c>
      <c r="AQ556">
        <v>1</v>
      </c>
      <c r="AS556">
        <v>61</v>
      </c>
      <c r="AT556" s="46">
        <f t="shared" si="88"/>
        <v>0.57895399970000017</v>
      </c>
      <c r="AU556" s="47">
        <f t="shared" si="89"/>
        <v>8051.0157283356803</v>
      </c>
      <c r="AW556" s="27">
        <f t="shared" si="82"/>
        <v>1.3836537912499987</v>
      </c>
      <c r="AX556" s="28">
        <f t="shared" si="83"/>
        <v>7286.5361803146807</v>
      </c>
      <c r="AZ556" s="33">
        <f t="shared" si="84"/>
        <v>1.0326803904499995</v>
      </c>
      <c r="BA556" s="34">
        <f t="shared" si="85"/>
        <v>7550.8996455618399</v>
      </c>
      <c r="BC556" s="46">
        <f t="shared" si="86"/>
        <v>0.57895399970000017</v>
      </c>
      <c r="BD556" s="47">
        <f t="shared" si="87"/>
        <v>8051.0157283356803</v>
      </c>
      <c r="BF556" s="48">
        <f t="shared" si="80"/>
        <v>-1.0137170352</v>
      </c>
      <c r="BG556" s="49">
        <f t="shared" si="81"/>
        <v>1589.5962044800001</v>
      </c>
      <c r="BI556">
        <v>61</v>
      </c>
      <c r="BJ556" t="s">
        <v>654</v>
      </c>
      <c r="BK556" s="2">
        <v>44818.685648148145</v>
      </c>
      <c r="BL556">
        <v>273</v>
      </c>
      <c r="BM556" t="s">
        <v>76</v>
      </c>
      <c r="BN556">
        <v>0</v>
      </c>
      <c r="BO556">
        <v>2.8420000000000001</v>
      </c>
      <c r="BP556" s="26">
        <v>1082086</v>
      </c>
      <c r="BQ556">
        <v>0</v>
      </c>
      <c r="BR556" t="s">
        <v>77</v>
      </c>
      <c r="BS556" t="s">
        <v>77</v>
      </c>
      <c r="BT556" t="s">
        <v>77</v>
      </c>
      <c r="BU556" t="s">
        <v>77</v>
      </c>
    </row>
    <row r="557" spans="1:73">
      <c r="A557">
        <v>62</v>
      </c>
      <c r="B557" t="s">
        <v>655</v>
      </c>
      <c r="C557" s="2">
        <v>44818.70685185185</v>
      </c>
      <c r="D557">
        <v>221</v>
      </c>
      <c r="E557" t="s">
        <v>76</v>
      </c>
      <c r="F557">
        <v>0</v>
      </c>
      <c r="G557">
        <v>6.0039999999999996</v>
      </c>
      <c r="H557" s="26">
        <v>58777</v>
      </c>
      <c r="I557">
        <v>0.114</v>
      </c>
      <c r="J557" t="s">
        <v>77</v>
      </c>
      <c r="K557" t="s">
        <v>77</v>
      </c>
      <c r="L557" t="s">
        <v>77</v>
      </c>
      <c r="M557" t="s">
        <v>77</v>
      </c>
      <c r="O557">
        <v>62</v>
      </c>
      <c r="P557" t="s">
        <v>655</v>
      </c>
      <c r="Q557" s="2">
        <v>44818.70685185185</v>
      </c>
      <c r="R557">
        <v>221</v>
      </c>
      <c r="S557" t="s">
        <v>76</v>
      </c>
      <c r="T557">
        <v>0</v>
      </c>
      <c r="U557" t="s">
        <v>77</v>
      </c>
      <c r="V557" s="26" t="s">
        <v>77</v>
      </c>
      <c r="W557" t="s">
        <v>77</v>
      </c>
      <c r="X557" t="s">
        <v>77</v>
      </c>
      <c r="Y557" t="s">
        <v>77</v>
      </c>
      <c r="Z557" t="s">
        <v>77</v>
      </c>
      <c r="AA557" t="s">
        <v>77</v>
      </c>
      <c r="AC557">
        <v>62</v>
      </c>
      <c r="AD557" t="s">
        <v>655</v>
      </c>
      <c r="AE557" s="2">
        <v>44818.70685185185</v>
      </c>
      <c r="AF557">
        <v>221</v>
      </c>
      <c r="AG557" t="s">
        <v>76</v>
      </c>
      <c r="AH557">
        <v>0</v>
      </c>
      <c r="AI557">
        <v>11.99</v>
      </c>
      <c r="AJ557" s="26">
        <v>178180</v>
      </c>
      <c r="AK557">
        <v>36.277999999999999</v>
      </c>
      <c r="AL557" t="s">
        <v>77</v>
      </c>
      <c r="AM557" t="s">
        <v>77</v>
      </c>
      <c r="AN557" t="s">
        <v>77</v>
      </c>
      <c r="AO557" t="s">
        <v>77</v>
      </c>
      <c r="AQ557">
        <v>1</v>
      </c>
      <c r="AS557">
        <v>62</v>
      </c>
      <c r="AT557" s="46">
        <f t="shared" si="88"/>
        <v>135.26015158438631</v>
      </c>
      <c r="AU557" s="47">
        <f t="shared" si="89"/>
        <v>35915.894171551998</v>
      </c>
      <c r="AW557" s="27">
        <f t="shared" si="82"/>
        <v>182.26900169799021</v>
      </c>
      <c r="AX557" s="28">
        <f t="shared" si="83"/>
        <v>31076.572984652001</v>
      </c>
      <c r="AZ557" s="33">
        <f t="shared" si="84"/>
        <v>154.04861745036391</v>
      </c>
      <c r="BA557" s="34">
        <f t="shared" si="85"/>
        <v>33547.933692376006</v>
      </c>
      <c r="BC557" s="46">
        <f t="shared" si="86"/>
        <v>135.26015158438631</v>
      </c>
      <c r="BD557" s="47">
        <f t="shared" si="87"/>
        <v>35915.894171551998</v>
      </c>
      <c r="BF557" s="48">
        <f t="shared" si="80"/>
        <v>132.7562149808</v>
      </c>
      <c r="BG557" s="49">
        <f t="shared" si="81"/>
        <v>-35235.888487999997</v>
      </c>
      <c r="BI557">
        <v>62</v>
      </c>
      <c r="BJ557" t="s">
        <v>655</v>
      </c>
      <c r="BK557" s="2">
        <v>44818.70685185185</v>
      </c>
      <c r="BL557">
        <v>221</v>
      </c>
      <c r="BM557" t="s">
        <v>76</v>
      </c>
      <c r="BN557">
        <v>0</v>
      </c>
      <c r="BO557">
        <v>2.8530000000000002</v>
      </c>
      <c r="BP557" s="26">
        <v>853184</v>
      </c>
      <c r="BQ557">
        <v>0</v>
      </c>
      <c r="BR557" t="s">
        <v>77</v>
      </c>
      <c r="BS557" t="s">
        <v>77</v>
      </c>
      <c r="BT557" t="s">
        <v>77</v>
      </c>
      <c r="BU557" t="s">
        <v>77</v>
      </c>
    </row>
    <row r="558" spans="1:73">
      <c r="A558">
        <v>63</v>
      </c>
      <c r="B558" t="s">
        <v>656</v>
      </c>
      <c r="C558" s="2">
        <v>44818.728043981479</v>
      </c>
      <c r="D558">
        <v>313</v>
      </c>
      <c r="E558" t="s">
        <v>76</v>
      </c>
      <c r="F558">
        <v>0</v>
      </c>
      <c r="G558">
        <v>6.0170000000000003</v>
      </c>
      <c r="H558" s="26">
        <v>9650</v>
      </c>
      <c r="I558">
        <v>1.4999999999999999E-2</v>
      </c>
      <c r="J558" t="s">
        <v>77</v>
      </c>
      <c r="K558" t="s">
        <v>77</v>
      </c>
      <c r="L558" t="s">
        <v>77</v>
      </c>
      <c r="M558" t="s">
        <v>77</v>
      </c>
      <c r="O558">
        <v>63</v>
      </c>
      <c r="P558" t="s">
        <v>656</v>
      </c>
      <c r="Q558" s="2">
        <v>44818.728043981479</v>
      </c>
      <c r="R558">
        <v>313</v>
      </c>
      <c r="S558" t="s">
        <v>76</v>
      </c>
      <c r="T558">
        <v>0</v>
      </c>
      <c r="U558" t="s">
        <v>77</v>
      </c>
      <c r="V558" t="s">
        <v>77</v>
      </c>
      <c r="W558" t="s">
        <v>77</v>
      </c>
      <c r="X558" t="s">
        <v>77</v>
      </c>
      <c r="Y558" t="s">
        <v>77</v>
      </c>
      <c r="Z558" t="s">
        <v>77</v>
      </c>
      <c r="AA558" t="s">
        <v>77</v>
      </c>
      <c r="AC558">
        <v>63</v>
      </c>
      <c r="AD558" t="s">
        <v>656</v>
      </c>
      <c r="AE558" s="2">
        <v>44818.728043981479</v>
      </c>
      <c r="AF558">
        <v>313</v>
      </c>
      <c r="AG558" t="s">
        <v>76</v>
      </c>
      <c r="AH558">
        <v>0</v>
      </c>
      <c r="AI558">
        <v>12.166</v>
      </c>
      <c r="AJ558" s="26">
        <v>8374</v>
      </c>
      <c r="AK558">
        <v>1.702</v>
      </c>
      <c r="AL558" t="s">
        <v>77</v>
      </c>
      <c r="AM558" t="s">
        <v>77</v>
      </c>
      <c r="AN558" t="s">
        <v>77</v>
      </c>
      <c r="AO558" t="s">
        <v>77</v>
      </c>
      <c r="AQ558">
        <v>1</v>
      </c>
      <c r="AS558">
        <v>63</v>
      </c>
      <c r="AT558" s="46">
        <f t="shared" si="88"/>
        <v>19.782484250000003</v>
      </c>
      <c r="AU558" s="47">
        <f t="shared" si="89"/>
        <v>1625.41623868448</v>
      </c>
      <c r="AW558" s="27">
        <f t="shared" si="82"/>
        <v>23.711103125000001</v>
      </c>
      <c r="AX558" s="28">
        <f t="shared" si="83"/>
        <v>1582.96792430348</v>
      </c>
      <c r="AZ558" s="33">
        <f t="shared" si="84"/>
        <v>24.780501125000001</v>
      </c>
      <c r="BA558" s="34">
        <f t="shared" si="85"/>
        <v>1596.11058577624</v>
      </c>
      <c r="BC558" s="46">
        <f t="shared" si="86"/>
        <v>19.782484250000003</v>
      </c>
      <c r="BD558" s="47">
        <f t="shared" si="87"/>
        <v>1625.41623868448</v>
      </c>
      <c r="BF558" s="48">
        <f t="shared" si="80"/>
        <v>11.177187</v>
      </c>
      <c r="BG558" s="49">
        <f t="shared" si="81"/>
        <v>768.9063452800001</v>
      </c>
      <c r="BI558">
        <v>63</v>
      </c>
      <c r="BJ558" t="s">
        <v>656</v>
      </c>
      <c r="BK558" s="2">
        <v>44818.728043981479</v>
      </c>
      <c r="BL558">
        <v>313</v>
      </c>
      <c r="BM558" t="s">
        <v>76</v>
      </c>
      <c r="BN558">
        <v>0</v>
      </c>
      <c r="BO558">
        <v>2.847</v>
      </c>
      <c r="BP558" s="26">
        <v>1137650</v>
      </c>
      <c r="BQ558">
        <v>0</v>
      </c>
      <c r="BR558" t="s">
        <v>77</v>
      </c>
      <c r="BS558" t="s">
        <v>77</v>
      </c>
      <c r="BT558" t="s">
        <v>77</v>
      </c>
      <c r="BU558" t="s">
        <v>77</v>
      </c>
    </row>
    <row r="559" spans="1:73">
      <c r="A559">
        <v>64</v>
      </c>
      <c r="B559" t="s">
        <v>657</v>
      </c>
      <c r="C559" s="2">
        <v>44818.749976851854</v>
      </c>
      <c r="D559">
        <v>349</v>
      </c>
      <c r="E559" t="s">
        <v>76</v>
      </c>
      <c r="F559">
        <v>0</v>
      </c>
      <c r="G559">
        <v>6.0110000000000001</v>
      </c>
      <c r="H559" s="26">
        <v>9565</v>
      </c>
      <c r="I559">
        <v>1.4999999999999999E-2</v>
      </c>
      <c r="J559" t="s">
        <v>77</v>
      </c>
      <c r="K559" t="s">
        <v>77</v>
      </c>
      <c r="L559" t="s">
        <v>77</v>
      </c>
      <c r="M559" t="s">
        <v>77</v>
      </c>
      <c r="O559">
        <v>64</v>
      </c>
      <c r="P559" t="s">
        <v>657</v>
      </c>
      <c r="Q559" s="2">
        <v>44818.749976851854</v>
      </c>
      <c r="R559">
        <v>349</v>
      </c>
      <c r="S559" t="s">
        <v>76</v>
      </c>
      <c r="T559">
        <v>0</v>
      </c>
      <c r="U559" t="s">
        <v>77</v>
      </c>
      <c r="V559" s="26" t="s">
        <v>77</v>
      </c>
      <c r="W559" t="s">
        <v>77</v>
      </c>
      <c r="X559" t="s">
        <v>77</v>
      </c>
      <c r="Y559" t="s">
        <v>77</v>
      </c>
      <c r="Z559" t="s">
        <v>77</v>
      </c>
      <c r="AA559" t="s">
        <v>77</v>
      </c>
      <c r="AC559">
        <v>64</v>
      </c>
      <c r="AD559" t="s">
        <v>657</v>
      </c>
      <c r="AE559" s="2">
        <v>44818.749976851854</v>
      </c>
      <c r="AF559">
        <v>349</v>
      </c>
      <c r="AG559" t="s">
        <v>76</v>
      </c>
      <c r="AH559">
        <v>0</v>
      </c>
      <c r="AI559">
        <v>12.162000000000001</v>
      </c>
      <c r="AJ559" s="26">
        <v>10072</v>
      </c>
      <c r="AK559">
        <v>2.0630000000000002</v>
      </c>
      <c r="AL559" t="s">
        <v>77</v>
      </c>
      <c r="AM559" t="s">
        <v>77</v>
      </c>
      <c r="AN559" t="s">
        <v>77</v>
      </c>
      <c r="AO559" t="s">
        <v>77</v>
      </c>
      <c r="AQ559">
        <v>1</v>
      </c>
      <c r="AS559">
        <v>64</v>
      </c>
      <c r="AT559" s="46">
        <f t="shared" si="88"/>
        <v>19.474202892499999</v>
      </c>
      <c r="AU559" s="47">
        <f t="shared" si="89"/>
        <v>1975.59351890432</v>
      </c>
      <c r="AW559" s="27">
        <f t="shared" si="82"/>
        <v>23.446471031249999</v>
      </c>
      <c r="AX559" s="28">
        <f t="shared" si="83"/>
        <v>1895.8110858003199</v>
      </c>
      <c r="AZ559" s="33">
        <f t="shared" si="84"/>
        <v>24.550194411250001</v>
      </c>
      <c r="BA559" s="34">
        <f t="shared" si="85"/>
        <v>1920.2589013081599</v>
      </c>
      <c r="BC559" s="46">
        <f t="shared" si="86"/>
        <v>19.474202892499999</v>
      </c>
      <c r="BD559" s="47">
        <f t="shared" si="87"/>
        <v>1975.59351890432</v>
      </c>
      <c r="BF559" s="48">
        <f t="shared" si="80"/>
        <v>11.03041172</v>
      </c>
      <c r="BG559" s="49">
        <f t="shared" si="81"/>
        <v>899.8406195199999</v>
      </c>
      <c r="BI559">
        <v>64</v>
      </c>
      <c r="BJ559" t="s">
        <v>657</v>
      </c>
      <c r="BK559" s="2">
        <v>44818.749976851854</v>
      </c>
      <c r="BL559">
        <v>349</v>
      </c>
      <c r="BM559" t="s">
        <v>76</v>
      </c>
      <c r="BN559">
        <v>0</v>
      </c>
      <c r="BO559">
        <v>2.847</v>
      </c>
      <c r="BP559" s="26">
        <v>1006285</v>
      </c>
      <c r="BQ559">
        <v>0</v>
      </c>
      <c r="BR559" t="s">
        <v>77</v>
      </c>
      <c r="BS559" t="s">
        <v>77</v>
      </c>
      <c r="BT559" t="s">
        <v>77</v>
      </c>
      <c r="BU559" t="s">
        <v>77</v>
      </c>
    </row>
    <row r="560" spans="1:73">
      <c r="A560">
        <v>65</v>
      </c>
      <c r="B560" t="s">
        <v>658</v>
      </c>
      <c r="C560" s="2">
        <v>44818.771192129629</v>
      </c>
      <c r="D560">
        <v>387</v>
      </c>
      <c r="E560" t="s">
        <v>76</v>
      </c>
      <c r="F560">
        <v>0</v>
      </c>
      <c r="G560">
        <v>6.0010000000000003</v>
      </c>
      <c r="H560" s="26">
        <v>349077</v>
      </c>
      <c r="I560">
        <v>0.7</v>
      </c>
      <c r="J560" t="s">
        <v>77</v>
      </c>
      <c r="K560" t="s">
        <v>77</v>
      </c>
      <c r="L560" t="s">
        <v>77</v>
      </c>
      <c r="M560" t="s">
        <v>77</v>
      </c>
      <c r="O560">
        <v>65</v>
      </c>
      <c r="P560" t="s">
        <v>658</v>
      </c>
      <c r="Q560" s="2">
        <v>44818.771192129629</v>
      </c>
      <c r="R560">
        <v>387</v>
      </c>
      <c r="S560" t="s">
        <v>76</v>
      </c>
      <c r="T560">
        <v>0</v>
      </c>
      <c r="U560">
        <v>5.9420000000000002</v>
      </c>
      <c r="V560" s="26">
        <v>2767</v>
      </c>
      <c r="W560">
        <v>0.82899999999999996</v>
      </c>
      <c r="X560" t="s">
        <v>77</v>
      </c>
      <c r="Y560" t="s">
        <v>77</v>
      </c>
      <c r="Z560" t="s">
        <v>77</v>
      </c>
      <c r="AA560" t="s">
        <v>77</v>
      </c>
      <c r="AC560">
        <v>65</v>
      </c>
      <c r="AD560" t="s">
        <v>658</v>
      </c>
      <c r="AE560" s="2">
        <v>44818.771192129629</v>
      </c>
      <c r="AF560">
        <v>387</v>
      </c>
      <c r="AG560" t="s">
        <v>76</v>
      </c>
      <c r="AH560">
        <v>0</v>
      </c>
      <c r="AI560">
        <v>11.986000000000001</v>
      </c>
      <c r="AJ560" s="26">
        <v>181489</v>
      </c>
      <c r="AK560">
        <v>36.924999999999997</v>
      </c>
      <c r="AL560" t="s">
        <v>77</v>
      </c>
      <c r="AM560" t="s">
        <v>77</v>
      </c>
      <c r="AN560" t="s">
        <v>77</v>
      </c>
      <c r="AO560" t="s">
        <v>77</v>
      </c>
      <c r="AQ560">
        <v>1</v>
      </c>
      <c r="AS560">
        <v>65</v>
      </c>
      <c r="AT560" s="46">
        <f t="shared" si="88"/>
        <v>807.34861427963824</v>
      </c>
      <c r="AU560" s="47">
        <f t="shared" si="89"/>
        <v>36569.491978272083</v>
      </c>
      <c r="AW560" s="27">
        <f t="shared" si="82"/>
        <v>997.46320847555023</v>
      </c>
      <c r="AX560" s="28">
        <f t="shared" si="83"/>
        <v>31615.356200514834</v>
      </c>
      <c r="AZ560" s="33">
        <f t="shared" si="84"/>
        <v>904.67455549178385</v>
      </c>
      <c r="BA560" s="34">
        <f t="shared" si="85"/>
        <v>34161.262739212543</v>
      </c>
      <c r="BC560" s="46">
        <f t="shared" si="86"/>
        <v>807.34861427963824</v>
      </c>
      <c r="BD560" s="47">
        <f t="shared" si="87"/>
        <v>36569.491978272083</v>
      </c>
      <c r="BF560" s="48">
        <f t="shared" si="80"/>
        <v>385.41583954999999</v>
      </c>
      <c r="BG560" s="49">
        <f t="shared" si="81"/>
        <v>-36922.792466120001</v>
      </c>
      <c r="BI560">
        <v>65</v>
      </c>
      <c r="BJ560" t="s">
        <v>658</v>
      </c>
      <c r="BK560" s="2">
        <v>44818.771192129629</v>
      </c>
      <c r="BL560">
        <v>387</v>
      </c>
      <c r="BM560" t="s">
        <v>76</v>
      </c>
      <c r="BN560">
        <v>0</v>
      </c>
      <c r="BO560">
        <v>2.855</v>
      </c>
      <c r="BP560" s="26">
        <v>804164</v>
      </c>
      <c r="BQ560">
        <v>0</v>
      </c>
      <c r="BR560" t="s">
        <v>77</v>
      </c>
      <c r="BS560" t="s">
        <v>77</v>
      </c>
      <c r="BT560" t="s">
        <v>77</v>
      </c>
      <c r="BU560" t="s">
        <v>77</v>
      </c>
    </row>
    <row r="561" spans="1:73">
      <c r="A561">
        <v>66</v>
      </c>
      <c r="B561" t="s">
        <v>659</v>
      </c>
      <c r="C561" s="2">
        <v>44818.79241898148</v>
      </c>
      <c r="D561">
        <v>324</v>
      </c>
      <c r="E561" t="s">
        <v>76</v>
      </c>
      <c r="F561">
        <v>0</v>
      </c>
      <c r="G561">
        <v>6.024</v>
      </c>
      <c r="H561" s="26">
        <v>3267</v>
      </c>
      <c r="I561">
        <v>2E-3</v>
      </c>
      <c r="J561" t="s">
        <v>77</v>
      </c>
      <c r="K561" t="s">
        <v>77</v>
      </c>
      <c r="L561" t="s">
        <v>77</v>
      </c>
      <c r="M561" t="s">
        <v>77</v>
      </c>
      <c r="O561">
        <v>66</v>
      </c>
      <c r="P561" t="s">
        <v>659</v>
      </c>
      <c r="Q561" s="2">
        <v>44818.79241898148</v>
      </c>
      <c r="R561">
        <v>324</v>
      </c>
      <c r="S561" t="s">
        <v>76</v>
      </c>
      <c r="T561">
        <v>0</v>
      </c>
      <c r="U561" t="s">
        <v>77</v>
      </c>
      <c r="V561" s="26" t="s">
        <v>77</v>
      </c>
      <c r="W561" t="s">
        <v>77</v>
      </c>
      <c r="X561" t="s">
        <v>77</v>
      </c>
      <c r="Y561" t="s">
        <v>77</v>
      </c>
      <c r="Z561" t="s">
        <v>77</v>
      </c>
      <c r="AA561" t="s">
        <v>77</v>
      </c>
      <c r="AC561">
        <v>66</v>
      </c>
      <c r="AD561" t="s">
        <v>659</v>
      </c>
      <c r="AE561" s="2">
        <v>44818.79241898148</v>
      </c>
      <c r="AF561">
        <v>324</v>
      </c>
      <c r="AG561" t="s">
        <v>76</v>
      </c>
      <c r="AH561">
        <v>0</v>
      </c>
      <c r="AI561">
        <v>12.124000000000001</v>
      </c>
      <c r="AJ561" s="26">
        <v>39666</v>
      </c>
      <c r="AK561">
        <v>8.2899999999999991</v>
      </c>
      <c r="AL561" t="s">
        <v>77</v>
      </c>
      <c r="AM561" t="s">
        <v>77</v>
      </c>
      <c r="AN561" t="s">
        <v>77</v>
      </c>
      <c r="AO561" t="s">
        <v>77</v>
      </c>
      <c r="AQ561">
        <v>1</v>
      </c>
      <c r="AS561">
        <v>66</v>
      </c>
      <c r="AT561" s="46">
        <f t="shared" si="88"/>
        <v>2.4734471917</v>
      </c>
      <c r="AU561" s="47">
        <f t="shared" si="89"/>
        <v>8055.1092474908801</v>
      </c>
      <c r="AW561" s="27">
        <f t="shared" si="82"/>
        <v>4.6930423912499997</v>
      </c>
      <c r="AX561" s="28">
        <f t="shared" si="83"/>
        <v>7290.1446120298797</v>
      </c>
      <c r="AZ561" s="33">
        <f t="shared" si="84"/>
        <v>5.1562239024499998</v>
      </c>
      <c r="BA561" s="34">
        <f t="shared" si="85"/>
        <v>7554.6978532994408</v>
      </c>
      <c r="BC561" s="46">
        <f t="shared" si="86"/>
        <v>2.4734471917</v>
      </c>
      <c r="BD561" s="47">
        <f t="shared" si="87"/>
        <v>8055.1092474908801</v>
      </c>
      <c r="BF561" s="48">
        <f t="shared" si="80"/>
        <v>0.76626889280000032</v>
      </c>
      <c r="BG561" s="49">
        <f t="shared" si="81"/>
        <v>1589.0446316799996</v>
      </c>
      <c r="BI561">
        <v>66</v>
      </c>
      <c r="BJ561" t="s">
        <v>659</v>
      </c>
      <c r="BK561" s="2">
        <v>44818.79241898148</v>
      </c>
      <c r="BL561">
        <v>324</v>
      </c>
      <c r="BM561" t="s">
        <v>76</v>
      </c>
      <c r="BN561">
        <v>0</v>
      </c>
      <c r="BO561">
        <v>2.851</v>
      </c>
      <c r="BP561" s="26">
        <v>916566</v>
      </c>
      <c r="BQ561">
        <v>0</v>
      </c>
      <c r="BR561" t="s">
        <v>77</v>
      </c>
      <c r="BS561" t="s">
        <v>77</v>
      </c>
      <c r="BT561" t="s">
        <v>77</v>
      </c>
      <c r="BU561" t="s">
        <v>77</v>
      </c>
    </row>
    <row r="562" spans="1:73">
      <c r="A562">
        <v>67</v>
      </c>
      <c r="B562" t="s">
        <v>660</v>
      </c>
      <c r="C562" s="2">
        <v>44818.813657407409</v>
      </c>
      <c r="D562">
        <v>259</v>
      </c>
      <c r="E562" t="s">
        <v>76</v>
      </c>
      <c r="F562">
        <v>0</v>
      </c>
      <c r="G562">
        <v>6.008</v>
      </c>
      <c r="H562" s="26">
        <v>12200</v>
      </c>
      <c r="I562">
        <v>0.02</v>
      </c>
      <c r="J562" t="s">
        <v>77</v>
      </c>
      <c r="K562" t="s">
        <v>77</v>
      </c>
      <c r="L562" t="s">
        <v>77</v>
      </c>
      <c r="M562" t="s">
        <v>77</v>
      </c>
      <c r="O562">
        <v>67</v>
      </c>
      <c r="P562" t="s">
        <v>660</v>
      </c>
      <c r="Q562" s="2">
        <v>44818.813657407409</v>
      </c>
      <c r="R562">
        <v>259</v>
      </c>
      <c r="S562" t="s">
        <v>76</v>
      </c>
      <c r="T562">
        <v>0</v>
      </c>
      <c r="U562" t="s">
        <v>77</v>
      </c>
      <c r="V562" t="s">
        <v>77</v>
      </c>
      <c r="W562" t="s">
        <v>77</v>
      </c>
      <c r="X562" t="s">
        <v>77</v>
      </c>
      <c r="Y562" t="s">
        <v>77</v>
      </c>
      <c r="Z562" t="s">
        <v>77</v>
      </c>
      <c r="AA562" t="s">
        <v>77</v>
      </c>
      <c r="AC562">
        <v>67</v>
      </c>
      <c r="AD562" t="s">
        <v>660</v>
      </c>
      <c r="AE562" s="2">
        <v>44818.813657407409</v>
      </c>
      <c r="AF562">
        <v>259</v>
      </c>
      <c r="AG562" t="s">
        <v>76</v>
      </c>
      <c r="AH562">
        <v>0</v>
      </c>
      <c r="AI562">
        <v>11.992000000000001</v>
      </c>
      <c r="AJ562" s="26">
        <v>179572</v>
      </c>
      <c r="AK562">
        <v>36.549999999999997</v>
      </c>
      <c r="AL562" t="s">
        <v>77</v>
      </c>
      <c r="AM562" t="s">
        <v>77</v>
      </c>
      <c r="AN562" t="s">
        <v>77</v>
      </c>
      <c r="AO562" t="s">
        <v>77</v>
      </c>
      <c r="AQ562">
        <v>1</v>
      </c>
      <c r="AS562">
        <v>67</v>
      </c>
      <c r="AT562" s="46">
        <f t="shared" si="88"/>
        <v>26.1636124264</v>
      </c>
      <c r="AU562" s="47">
        <f t="shared" si="89"/>
        <v>36190.911846744319</v>
      </c>
      <c r="AW562" s="27">
        <f t="shared" si="82"/>
        <v>31.792849999999994</v>
      </c>
      <c r="AX562" s="28">
        <f t="shared" si="83"/>
        <v>31303.390903140324</v>
      </c>
      <c r="AZ562" s="33">
        <f t="shared" si="84"/>
        <v>31.717905244000004</v>
      </c>
      <c r="BA562" s="34">
        <f t="shared" si="85"/>
        <v>33805.98676222816</v>
      </c>
      <c r="BC562" s="46">
        <f t="shared" si="86"/>
        <v>26.1636124264</v>
      </c>
      <c r="BD562" s="47">
        <f t="shared" si="87"/>
        <v>36190.911846744319</v>
      </c>
      <c r="BF562" s="48">
        <f t="shared" si="80"/>
        <v>15.682577999999996</v>
      </c>
      <c r="BG562" s="49">
        <f t="shared" si="81"/>
        <v>-35940.930140479999</v>
      </c>
      <c r="BI562">
        <v>67</v>
      </c>
      <c r="BJ562" t="s">
        <v>660</v>
      </c>
      <c r="BK562" s="2">
        <v>44818.813657407409</v>
      </c>
      <c r="BL562">
        <v>259</v>
      </c>
      <c r="BM562" t="s">
        <v>76</v>
      </c>
      <c r="BN562">
        <v>0</v>
      </c>
      <c r="BO562">
        <v>2.847</v>
      </c>
      <c r="BP562" s="26">
        <v>961113</v>
      </c>
      <c r="BQ562">
        <v>0</v>
      </c>
      <c r="BR562" t="s">
        <v>77</v>
      </c>
      <c r="BS562" t="s">
        <v>77</v>
      </c>
      <c r="BT562" t="s">
        <v>77</v>
      </c>
      <c r="BU562" t="s">
        <v>77</v>
      </c>
    </row>
    <row r="563" spans="1:73">
      <c r="A563">
        <v>68</v>
      </c>
      <c r="B563" t="s">
        <v>661</v>
      </c>
      <c r="C563" s="2">
        <v>44818.834861111114</v>
      </c>
      <c r="D563">
        <v>373</v>
      </c>
      <c r="E563" t="s">
        <v>76</v>
      </c>
      <c r="F563">
        <v>0</v>
      </c>
      <c r="G563">
        <v>6.0179999999999998</v>
      </c>
      <c r="H563" s="26">
        <v>9308</v>
      </c>
      <c r="I563">
        <v>1.4E-2</v>
      </c>
      <c r="J563" t="s">
        <v>77</v>
      </c>
      <c r="K563" t="s">
        <v>77</v>
      </c>
      <c r="L563" t="s">
        <v>77</v>
      </c>
      <c r="M563" t="s">
        <v>77</v>
      </c>
      <c r="O563">
        <v>68</v>
      </c>
      <c r="P563" t="s">
        <v>661</v>
      </c>
      <c r="Q563" s="2">
        <v>44818.834861111114</v>
      </c>
      <c r="R563">
        <v>373</v>
      </c>
      <c r="S563" t="s">
        <v>76</v>
      </c>
      <c r="T563">
        <v>0</v>
      </c>
      <c r="U563" t="s">
        <v>77</v>
      </c>
      <c r="V563" t="s">
        <v>77</v>
      </c>
      <c r="W563" t="s">
        <v>77</v>
      </c>
      <c r="X563" t="s">
        <v>77</v>
      </c>
      <c r="Y563" t="s">
        <v>77</v>
      </c>
      <c r="Z563" t="s">
        <v>77</v>
      </c>
      <c r="AA563" t="s">
        <v>77</v>
      </c>
      <c r="AC563">
        <v>68</v>
      </c>
      <c r="AD563" t="s">
        <v>661</v>
      </c>
      <c r="AE563" s="2">
        <v>44818.834861111114</v>
      </c>
      <c r="AF563">
        <v>373</v>
      </c>
      <c r="AG563" t="s">
        <v>76</v>
      </c>
      <c r="AH563">
        <v>0</v>
      </c>
      <c r="AI563">
        <v>12</v>
      </c>
      <c r="AJ563" s="26">
        <v>176580</v>
      </c>
      <c r="AK563">
        <v>35.965000000000003</v>
      </c>
      <c r="AL563" t="s">
        <v>77</v>
      </c>
      <c r="AM563" t="s">
        <v>77</v>
      </c>
      <c r="AN563" t="s">
        <v>77</v>
      </c>
      <c r="AO563" t="s">
        <v>77</v>
      </c>
      <c r="AQ563">
        <v>1</v>
      </c>
      <c r="AS563">
        <v>68</v>
      </c>
      <c r="AT563" s="46">
        <f t="shared" si="88"/>
        <v>18.554876139200001</v>
      </c>
      <c r="AU563" s="47">
        <f t="shared" si="89"/>
        <v>35599.659731872001</v>
      </c>
      <c r="AW563" s="27">
        <f t="shared" si="82"/>
        <v>22.648215860000001</v>
      </c>
      <c r="AX563" s="28">
        <f t="shared" si="83"/>
        <v>30815.562240972002</v>
      </c>
      <c r="AZ563" s="33">
        <f t="shared" si="84"/>
        <v>23.848761831200004</v>
      </c>
      <c r="BA563" s="34">
        <f t="shared" si="85"/>
        <v>33251.243128536007</v>
      </c>
      <c r="BC563" s="46">
        <f t="shared" si="86"/>
        <v>18.554876139200001</v>
      </c>
      <c r="BD563" s="47">
        <f t="shared" si="87"/>
        <v>35599.659731872001</v>
      </c>
      <c r="BF563" s="48">
        <f t="shared" si="80"/>
        <v>10.587968332799999</v>
      </c>
      <c r="BG563" s="49">
        <f t="shared" si="81"/>
        <v>-34433.729767999997</v>
      </c>
      <c r="BI563">
        <v>68</v>
      </c>
      <c r="BJ563" t="s">
        <v>661</v>
      </c>
      <c r="BK563" s="2">
        <v>44818.834861111114</v>
      </c>
      <c r="BL563">
        <v>373</v>
      </c>
      <c r="BM563" t="s">
        <v>76</v>
      </c>
      <c r="BN563">
        <v>0</v>
      </c>
      <c r="BO563">
        <v>2.8610000000000002</v>
      </c>
      <c r="BP563" s="26">
        <v>864828</v>
      </c>
      <c r="BQ563">
        <v>0</v>
      </c>
      <c r="BR563" t="s">
        <v>77</v>
      </c>
      <c r="BS563" t="s">
        <v>77</v>
      </c>
      <c r="BT563" t="s">
        <v>77</v>
      </c>
      <c r="BU563" t="s">
        <v>77</v>
      </c>
    </row>
    <row r="564" spans="1:73">
      <c r="A564">
        <v>69</v>
      </c>
      <c r="B564" t="s">
        <v>662</v>
      </c>
      <c r="C564" s="2">
        <v>44818.856111111112</v>
      </c>
      <c r="D564" t="s">
        <v>663</v>
      </c>
      <c r="E564" t="s">
        <v>76</v>
      </c>
      <c r="F564">
        <v>0</v>
      </c>
      <c r="G564">
        <v>6.0490000000000004</v>
      </c>
      <c r="H564" s="26">
        <v>1430</v>
      </c>
      <c r="I564">
        <v>-2E-3</v>
      </c>
      <c r="J564" t="s">
        <v>77</v>
      </c>
      <c r="K564" t="s">
        <v>77</v>
      </c>
      <c r="L564" t="s">
        <v>77</v>
      </c>
      <c r="M564" t="s">
        <v>77</v>
      </c>
      <c r="O564">
        <v>69</v>
      </c>
      <c r="P564" t="s">
        <v>662</v>
      </c>
      <c r="Q564" s="2">
        <v>44818.856111111112</v>
      </c>
      <c r="R564" t="s">
        <v>663</v>
      </c>
      <c r="S564" t="s">
        <v>76</v>
      </c>
      <c r="T564">
        <v>0</v>
      </c>
      <c r="U564" t="s">
        <v>77</v>
      </c>
      <c r="V564" s="26" t="s">
        <v>77</v>
      </c>
      <c r="W564" t="s">
        <v>77</v>
      </c>
      <c r="X564" t="s">
        <v>77</v>
      </c>
      <c r="Y564" t="s">
        <v>77</v>
      </c>
      <c r="Z564" t="s">
        <v>77</v>
      </c>
      <c r="AA564" t="s">
        <v>77</v>
      </c>
      <c r="AC564">
        <v>69</v>
      </c>
      <c r="AD564" t="s">
        <v>662</v>
      </c>
      <c r="AE564" s="2">
        <v>44818.856111111112</v>
      </c>
      <c r="AF564" t="s">
        <v>663</v>
      </c>
      <c r="AG564" t="s">
        <v>76</v>
      </c>
      <c r="AH564">
        <v>0</v>
      </c>
      <c r="AI564">
        <v>12.170999999999999</v>
      </c>
      <c r="AJ564" s="26">
        <v>5468</v>
      </c>
      <c r="AK564">
        <v>1.085</v>
      </c>
      <c r="AL564" t="s">
        <v>77</v>
      </c>
      <c r="AM564" t="s">
        <v>77</v>
      </c>
      <c r="AN564" t="s">
        <v>77</v>
      </c>
      <c r="AO564" t="s">
        <v>77</v>
      </c>
      <c r="AQ564">
        <v>1</v>
      </c>
      <c r="AS564">
        <v>69</v>
      </c>
      <c r="AT564" s="46">
        <f t="shared" si="88"/>
        <v>-0.31396902999999976</v>
      </c>
      <c r="AU564" s="47">
        <f t="shared" si="89"/>
        <v>1025.77257690752</v>
      </c>
      <c r="AW564" s="27">
        <f t="shared" si="82"/>
        <v>-0.45939587500000068</v>
      </c>
      <c r="AX564" s="28">
        <f t="shared" si="83"/>
        <v>1046.72043826352</v>
      </c>
      <c r="AZ564" s="33">
        <f t="shared" si="84"/>
        <v>-1.3666119549999998</v>
      </c>
      <c r="BA564" s="34">
        <f t="shared" si="85"/>
        <v>1041.1374418697601</v>
      </c>
      <c r="BC564" s="46">
        <f t="shared" si="86"/>
        <v>-0.31396902999999976</v>
      </c>
      <c r="BD564" s="47">
        <f t="shared" si="87"/>
        <v>1025.77257690752</v>
      </c>
      <c r="BF564" s="48">
        <f t="shared" si="80"/>
        <v>-2.00042652</v>
      </c>
      <c r="BG564" s="49">
        <f t="shared" si="81"/>
        <v>521.80986271999996</v>
      </c>
      <c r="BI564">
        <v>69</v>
      </c>
      <c r="BJ564" t="s">
        <v>662</v>
      </c>
      <c r="BK564" s="2">
        <v>44818.856111111112</v>
      </c>
      <c r="BL564" t="s">
        <v>663</v>
      </c>
      <c r="BM564" t="s">
        <v>76</v>
      </c>
      <c r="BN564">
        <v>0</v>
      </c>
      <c r="BO564">
        <v>2.85</v>
      </c>
      <c r="BP564" s="26">
        <v>943776</v>
      </c>
      <c r="BQ564">
        <v>0</v>
      </c>
      <c r="BR564" t="s">
        <v>77</v>
      </c>
      <c r="BS564" t="s">
        <v>77</v>
      </c>
      <c r="BT564" t="s">
        <v>77</v>
      </c>
      <c r="BU564" t="s">
        <v>77</v>
      </c>
    </row>
    <row r="565" spans="1:73">
      <c r="A565">
        <v>70</v>
      </c>
      <c r="B565" t="s">
        <v>664</v>
      </c>
      <c r="C565" s="2">
        <v>44818.877314814818</v>
      </c>
      <c r="D565" t="s">
        <v>665</v>
      </c>
      <c r="E565" t="s">
        <v>76</v>
      </c>
      <c r="F565">
        <v>0</v>
      </c>
      <c r="G565">
        <v>6.0540000000000003</v>
      </c>
      <c r="H565" s="26">
        <v>1467</v>
      </c>
      <c r="I565">
        <v>-2E-3</v>
      </c>
      <c r="J565" t="s">
        <v>77</v>
      </c>
      <c r="K565" t="s">
        <v>77</v>
      </c>
      <c r="L565" t="s">
        <v>77</v>
      </c>
      <c r="M565" t="s">
        <v>77</v>
      </c>
      <c r="O565">
        <v>70</v>
      </c>
      <c r="P565" t="s">
        <v>664</v>
      </c>
      <c r="Q565" s="2">
        <v>44818.877314814818</v>
      </c>
      <c r="R565" t="s">
        <v>665</v>
      </c>
      <c r="S565" t="s">
        <v>76</v>
      </c>
      <c r="T565">
        <v>0</v>
      </c>
      <c r="U565" t="s">
        <v>77</v>
      </c>
      <c r="V565" s="26" t="s">
        <v>77</v>
      </c>
      <c r="W565" t="s">
        <v>77</v>
      </c>
      <c r="X565" t="s">
        <v>77</v>
      </c>
      <c r="Y565" t="s">
        <v>77</v>
      </c>
      <c r="Z565" t="s">
        <v>77</v>
      </c>
      <c r="AA565" t="s">
        <v>77</v>
      </c>
      <c r="AC565">
        <v>70</v>
      </c>
      <c r="AD565" t="s">
        <v>664</v>
      </c>
      <c r="AE565" s="2">
        <v>44818.877314814818</v>
      </c>
      <c r="AF565" t="s">
        <v>665</v>
      </c>
      <c r="AG565" t="s">
        <v>76</v>
      </c>
      <c r="AH565">
        <v>0</v>
      </c>
      <c r="AI565">
        <v>12.170999999999999</v>
      </c>
      <c r="AJ565" s="26">
        <v>7430</v>
      </c>
      <c r="AK565">
        <v>1.502</v>
      </c>
      <c r="AL565" t="s">
        <v>77</v>
      </c>
      <c r="AM565" t="s">
        <v>77</v>
      </c>
      <c r="AN565" t="s">
        <v>77</v>
      </c>
      <c r="AO565" t="s">
        <v>77</v>
      </c>
      <c r="AQ565">
        <v>1</v>
      </c>
      <c r="AS565">
        <v>70</v>
      </c>
      <c r="AT565" s="46">
        <f t="shared" si="88"/>
        <v>-0.26750316829999998</v>
      </c>
      <c r="AU565" s="47">
        <f t="shared" si="89"/>
        <v>1430.672170952</v>
      </c>
      <c r="AW565" s="27">
        <f t="shared" si="82"/>
        <v>-0.35703310875000049</v>
      </c>
      <c r="AX565" s="28">
        <f t="shared" si="83"/>
        <v>1408.8867884270001</v>
      </c>
      <c r="AZ565" s="33">
        <f t="shared" si="84"/>
        <v>-1.2313725575499994</v>
      </c>
      <c r="BA565" s="34">
        <f t="shared" si="85"/>
        <v>1415.8603683260001</v>
      </c>
      <c r="BC565" s="46">
        <f t="shared" si="86"/>
        <v>-0.26750316829999998</v>
      </c>
      <c r="BD565" s="47">
        <f t="shared" si="87"/>
        <v>1430.672170952</v>
      </c>
      <c r="BF565" s="48">
        <f t="shared" si="80"/>
        <v>-1.9457133471999999</v>
      </c>
      <c r="BG565" s="49">
        <f t="shared" si="81"/>
        <v>691.82391199999995</v>
      </c>
      <c r="BI565">
        <v>70</v>
      </c>
      <c r="BJ565" t="s">
        <v>664</v>
      </c>
      <c r="BK565" s="2">
        <v>44818.877314814818</v>
      </c>
      <c r="BL565" t="s">
        <v>665</v>
      </c>
      <c r="BM565" t="s">
        <v>76</v>
      </c>
      <c r="BN565">
        <v>0</v>
      </c>
      <c r="BO565">
        <v>2.8559999999999999</v>
      </c>
      <c r="BP565" s="26">
        <v>991696</v>
      </c>
      <c r="BQ565">
        <v>0</v>
      </c>
      <c r="BR565" t="s">
        <v>77</v>
      </c>
      <c r="BS565" t="s">
        <v>77</v>
      </c>
      <c r="BT565" t="s">
        <v>77</v>
      </c>
      <c r="BU565" t="s">
        <v>77</v>
      </c>
    </row>
    <row r="566" spans="1:73">
      <c r="A566">
        <v>71</v>
      </c>
      <c r="B566" t="s">
        <v>666</v>
      </c>
      <c r="C566" s="2">
        <v>44818.898530092592</v>
      </c>
      <c r="D566" t="s">
        <v>667</v>
      </c>
      <c r="E566" t="s">
        <v>76</v>
      </c>
      <c r="F566">
        <v>0</v>
      </c>
      <c r="G566">
        <v>6.0469999999999997</v>
      </c>
      <c r="H566" s="26">
        <v>1479</v>
      </c>
      <c r="I566">
        <v>-2E-3</v>
      </c>
      <c r="J566" t="s">
        <v>77</v>
      </c>
      <c r="K566" t="s">
        <v>77</v>
      </c>
      <c r="L566" t="s">
        <v>77</v>
      </c>
      <c r="M566" t="s">
        <v>77</v>
      </c>
      <c r="O566">
        <v>71</v>
      </c>
      <c r="P566" t="s">
        <v>666</v>
      </c>
      <c r="Q566" s="2">
        <v>44818.898530092592</v>
      </c>
      <c r="R566" t="s">
        <v>667</v>
      </c>
      <c r="S566" t="s">
        <v>76</v>
      </c>
      <c r="T566">
        <v>0</v>
      </c>
      <c r="U566" t="s">
        <v>77</v>
      </c>
      <c r="V566" s="26" t="s">
        <v>77</v>
      </c>
      <c r="W566" t="s">
        <v>77</v>
      </c>
      <c r="X566" t="s">
        <v>77</v>
      </c>
      <c r="Y566" t="s">
        <v>77</v>
      </c>
      <c r="Z566" t="s">
        <v>77</v>
      </c>
      <c r="AA566" t="s">
        <v>77</v>
      </c>
      <c r="AC566">
        <v>71</v>
      </c>
      <c r="AD566" t="s">
        <v>666</v>
      </c>
      <c r="AE566" s="2">
        <v>44818.898530092592</v>
      </c>
      <c r="AF566" t="s">
        <v>667</v>
      </c>
      <c r="AG566" t="s">
        <v>76</v>
      </c>
      <c r="AH566">
        <v>0</v>
      </c>
      <c r="AI566">
        <v>12.164999999999999</v>
      </c>
      <c r="AJ566" s="26">
        <v>5453</v>
      </c>
      <c r="AK566">
        <v>1.0820000000000001</v>
      </c>
      <c r="AL566" t="s">
        <v>77</v>
      </c>
      <c r="AM566" t="s">
        <v>77</v>
      </c>
      <c r="AN566" t="s">
        <v>77</v>
      </c>
      <c r="AO566" t="s">
        <v>77</v>
      </c>
      <c r="AQ566">
        <v>1</v>
      </c>
      <c r="AS566">
        <v>71</v>
      </c>
      <c r="AT566" s="46">
        <f t="shared" si="88"/>
        <v>-0.25234772269999994</v>
      </c>
      <c r="AU566" s="47">
        <f t="shared" si="89"/>
        <v>1022.6762574663198</v>
      </c>
      <c r="AW566" s="27">
        <f t="shared" si="82"/>
        <v>-0.32382187875000046</v>
      </c>
      <c r="AX566" s="28">
        <f t="shared" si="83"/>
        <v>1043.94972093107</v>
      </c>
      <c r="AZ566" s="33">
        <f t="shared" si="84"/>
        <v>-1.1875452059500002</v>
      </c>
      <c r="BA566" s="34">
        <f t="shared" si="85"/>
        <v>1038.2721055016602</v>
      </c>
      <c r="BC566" s="46">
        <f t="shared" si="86"/>
        <v>-0.25234772269999994</v>
      </c>
      <c r="BD566" s="47">
        <f t="shared" si="87"/>
        <v>1022.6762574663198</v>
      </c>
      <c r="BF566" s="48">
        <f t="shared" si="80"/>
        <v>-1.9279595967999996</v>
      </c>
      <c r="BG566" s="49">
        <f t="shared" si="81"/>
        <v>520.45905452</v>
      </c>
      <c r="BI566">
        <v>71</v>
      </c>
      <c r="BJ566" t="s">
        <v>666</v>
      </c>
      <c r="BK566" s="2">
        <v>44818.898530092592</v>
      </c>
      <c r="BL566" t="s">
        <v>667</v>
      </c>
      <c r="BM566" t="s">
        <v>76</v>
      </c>
      <c r="BN566">
        <v>0</v>
      </c>
      <c r="BO566">
        <v>2.8290000000000002</v>
      </c>
      <c r="BP566" s="26">
        <v>1505597</v>
      </c>
      <c r="BQ566">
        <v>0</v>
      </c>
      <c r="BR566" t="s">
        <v>77</v>
      </c>
      <c r="BS566" t="s">
        <v>77</v>
      </c>
      <c r="BT566" t="s">
        <v>77</v>
      </c>
      <c r="BU566" t="s">
        <v>77</v>
      </c>
    </row>
    <row r="567" spans="1:73">
      <c r="A567">
        <v>72</v>
      </c>
      <c r="B567" t="s">
        <v>668</v>
      </c>
      <c r="C567" s="2">
        <v>44818.919733796298</v>
      </c>
      <c r="D567" t="s">
        <v>669</v>
      </c>
      <c r="E567" t="s">
        <v>76</v>
      </c>
      <c r="F567">
        <v>0</v>
      </c>
      <c r="G567">
        <v>6.0540000000000003</v>
      </c>
      <c r="H567" s="26">
        <v>1668</v>
      </c>
      <c r="I567">
        <v>-1E-3</v>
      </c>
      <c r="J567" t="s">
        <v>77</v>
      </c>
      <c r="K567" t="s">
        <v>77</v>
      </c>
      <c r="L567" t="s">
        <v>77</v>
      </c>
      <c r="M567" t="s">
        <v>77</v>
      </c>
      <c r="O567">
        <v>72</v>
      </c>
      <c r="P567" t="s">
        <v>668</v>
      </c>
      <c r="Q567" s="2">
        <v>44818.919733796298</v>
      </c>
      <c r="R567" t="s">
        <v>669</v>
      </c>
      <c r="S567" t="s">
        <v>76</v>
      </c>
      <c r="T567">
        <v>0</v>
      </c>
      <c r="U567" t="s">
        <v>77</v>
      </c>
      <c r="V567" t="s">
        <v>77</v>
      </c>
      <c r="W567" t="s">
        <v>77</v>
      </c>
      <c r="X567" t="s">
        <v>77</v>
      </c>
      <c r="Y567" t="s">
        <v>77</v>
      </c>
      <c r="Z567" t="s">
        <v>77</v>
      </c>
      <c r="AA567" t="s">
        <v>77</v>
      </c>
      <c r="AC567">
        <v>72</v>
      </c>
      <c r="AD567" t="s">
        <v>668</v>
      </c>
      <c r="AE567" s="2">
        <v>44818.919733796298</v>
      </c>
      <c r="AF567" t="s">
        <v>669</v>
      </c>
      <c r="AG567" t="s">
        <v>76</v>
      </c>
      <c r="AH567">
        <v>0</v>
      </c>
      <c r="AI567">
        <v>12.173999999999999</v>
      </c>
      <c r="AJ567" s="26">
        <v>4726</v>
      </c>
      <c r="AK567">
        <v>0.92700000000000005</v>
      </c>
      <c r="AL567" t="s">
        <v>77</v>
      </c>
      <c r="AM567" t="s">
        <v>77</v>
      </c>
      <c r="AN567" t="s">
        <v>77</v>
      </c>
      <c r="AO567" t="s">
        <v>77</v>
      </c>
      <c r="AQ567">
        <v>1</v>
      </c>
      <c r="AS567">
        <v>72</v>
      </c>
      <c r="AT567" s="46">
        <f t="shared" si="88"/>
        <v>-8.1296527999998869E-3</v>
      </c>
      <c r="AU567" s="47">
        <f t="shared" si="89"/>
        <v>872.59420886047997</v>
      </c>
      <c r="AW567" s="27">
        <f t="shared" si="82"/>
        <v>0.20006225999999927</v>
      </c>
      <c r="AX567" s="28">
        <f t="shared" si="83"/>
        <v>909.62842727948009</v>
      </c>
      <c r="AZ567" s="33">
        <f t="shared" si="84"/>
        <v>-0.49946588079999987</v>
      </c>
      <c r="BA567" s="34">
        <f t="shared" si="85"/>
        <v>899.39003166424015</v>
      </c>
      <c r="BC567" s="46">
        <f t="shared" si="86"/>
        <v>-8.1296527999998869E-3</v>
      </c>
      <c r="BD567" s="47">
        <f t="shared" si="87"/>
        <v>872.59420886047997</v>
      </c>
      <c r="BF567" s="48">
        <f t="shared" ref="BF567:BF630" si="90">IF(H567&lt;100000,((0.0000000152*H567^2)+(0.0014347*H567)+(-4.08313)),((0.00000295*V567^2)+(0.083061*V567)+(133)))</f>
        <v>-1.6477605951999998</v>
      </c>
      <c r="BG567" s="49">
        <f t="shared" ref="BG567:BG630" si="91">(-0.00000172*AJ567^2)+(0.108838*AJ567)+(-21.89)</f>
        <v>454.06205727999998</v>
      </c>
      <c r="BI567">
        <v>72</v>
      </c>
      <c r="BJ567" t="s">
        <v>668</v>
      </c>
      <c r="BK567" s="2">
        <v>44818.919733796298</v>
      </c>
      <c r="BL567" t="s">
        <v>669</v>
      </c>
      <c r="BM567" t="s">
        <v>76</v>
      </c>
      <c r="BN567">
        <v>0</v>
      </c>
      <c r="BO567">
        <v>2.8159999999999998</v>
      </c>
      <c r="BP567" s="26">
        <v>1848619</v>
      </c>
      <c r="BQ567">
        <v>0</v>
      </c>
      <c r="BR567" t="s">
        <v>77</v>
      </c>
      <c r="BS567" t="s">
        <v>77</v>
      </c>
      <c r="BT567" t="s">
        <v>77</v>
      </c>
      <c r="BU567" t="s">
        <v>77</v>
      </c>
    </row>
    <row r="568" spans="1:73">
      <c r="A568">
        <v>73</v>
      </c>
      <c r="B568" t="s">
        <v>670</v>
      </c>
      <c r="C568" s="2">
        <v>44818.940960648149</v>
      </c>
      <c r="D568" t="s">
        <v>671</v>
      </c>
      <c r="E568" t="s">
        <v>76</v>
      </c>
      <c r="F568">
        <v>0</v>
      </c>
      <c r="G568">
        <v>6.0540000000000003</v>
      </c>
      <c r="H568" s="26">
        <v>1507</v>
      </c>
      <c r="I568">
        <v>-2E-3</v>
      </c>
      <c r="J568" t="s">
        <v>77</v>
      </c>
      <c r="K568" t="s">
        <v>77</v>
      </c>
      <c r="L568" t="s">
        <v>77</v>
      </c>
      <c r="M568" t="s">
        <v>77</v>
      </c>
      <c r="O568">
        <v>73</v>
      </c>
      <c r="P568" t="s">
        <v>670</v>
      </c>
      <c r="Q568" s="2">
        <v>44818.940960648149</v>
      </c>
      <c r="R568" t="s">
        <v>671</v>
      </c>
      <c r="S568" t="s">
        <v>76</v>
      </c>
      <c r="T568">
        <v>0</v>
      </c>
      <c r="U568" t="s">
        <v>77</v>
      </c>
      <c r="V568" s="26" t="s">
        <v>77</v>
      </c>
      <c r="W568" t="s">
        <v>77</v>
      </c>
      <c r="X568" t="s">
        <v>77</v>
      </c>
      <c r="Y568" t="s">
        <v>77</v>
      </c>
      <c r="Z568" t="s">
        <v>77</v>
      </c>
      <c r="AA568" t="s">
        <v>77</v>
      </c>
      <c r="AC568">
        <v>73</v>
      </c>
      <c r="AD568" t="s">
        <v>670</v>
      </c>
      <c r="AE568" s="2">
        <v>44818.940960648149</v>
      </c>
      <c r="AF568" t="s">
        <v>671</v>
      </c>
      <c r="AG568" t="s">
        <v>76</v>
      </c>
      <c r="AH568">
        <v>0</v>
      </c>
      <c r="AI568">
        <v>12.170999999999999</v>
      </c>
      <c r="AJ568" s="26">
        <v>9113</v>
      </c>
      <c r="AK568">
        <v>1.859</v>
      </c>
      <c r="AL568" t="s">
        <v>77</v>
      </c>
      <c r="AM568" t="s">
        <v>77</v>
      </c>
      <c r="AN568" t="s">
        <v>77</v>
      </c>
      <c r="AO568" t="s">
        <v>77</v>
      </c>
      <c r="AQ568">
        <v>1</v>
      </c>
      <c r="AS568">
        <v>73</v>
      </c>
      <c r="AT568" s="46">
        <f t="shared" si="88"/>
        <v>-0.21682228029999995</v>
      </c>
      <c r="AU568" s="47">
        <f t="shared" si="89"/>
        <v>1777.8377464551199</v>
      </c>
      <c r="AW568" s="27">
        <f t="shared" si="82"/>
        <v>-0.24630520875000084</v>
      </c>
      <c r="AX568" s="28">
        <f t="shared" si="83"/>
        <v>1719.16735430987</v>
      </c>
      <c r="AZ568" s="33">
        <f t="shared" si="84"/>
        <v>-1.0853462895499995</v>
      </c>
      <c r="BA568" s="34">
        <f t="shared" si="85"/>
        <v>1737.1972595360601</v>
      </c>
      <c r="BC568" s="46">
        <f t="shared" si="86"/>
        <v>-0.21682228029999995</v>
      </c>
      <c r="BD568" s="47">
        <f t="shared" si="87"/>
        <v>1777.8377464551199</v>
      </c>
      <c r="BF568" s="48">
        <f t="shared" si="90"/>
        <v>-1.8865171552</v>
      </c>
      <c r="BG568" s="49">
        <f t="shared" si="91"/>
        <v>827.11025131999997</v>
      </c>
      <c r="BI568">
        <v>73</v>
      </c>
      <c r="BJ568" t="s">
        <v>670</v>
      </c>
      <c r="BK568" s="2">
        <v>44818.940960648149</v>
      </c>
      <c r="BL568" t="s">
        <v>671</v>
      </c>
      <c r="BM568" t="s">
        <v>76</v>
      </c>
      <c r="BN568">
        <v>0</v>
      </c>
      <c r="BO568">
        <v>2.8069999999999999</v>
      </c>
      <c r="BP568" s="26">
        <v>2013456</v>
      </c>
      <c r="BQ568">
        <v>0</v>
      </c>
      <c r="BR568" t="s">
        <v>77</v>
      </c>
      <c r="BS568" t="s">
        <v>77</v>
      </c>
      <c r="BT568" t="s">
        <v>77</v>
      </c>
      <c r="BU568" t="s">
        <v>77</v>
      </c>
    </row>
    <row r="569" spans="1:73">
      <c r="A569">
        <v>74</v>
      </c>
      <c r="B569" t="s">
        <v>672</v>
      </c>
      <c r="C569" s="2">
        <v>44818.962187500001</v>
      </c>
      <c r="D569" t="s">
        <v>673</v>
      </c>
      <c r="E569" t="s">
        <v>76</v>
      </c>
      <c r="F569">
        <v>0</v>
      </c>
      <c r="G569">
        <v>6.0460000000000003</v>
      </c>
      <c r="H569" s="26">
        <v>1572</v>
      </c>
      <c r="I569">
        <v>-2E-3</v>
      </c>
      <c r="J569" t="s">
        <v>77</v>
      </c>
      <c r="K569" t="s">
        <v>77</v>
      </c>
      <c r="L569" t="s">
        <v>77</v>
      </c>
      <c r="M569" t="s">
        <v>77</v>
      </c>
      <c r="O569">
        <v>74</v>
      </c>
      <c r="P569" t="s">
        <v>672</v>
      </c>
      <c r="Q569" s="2">
        <v>44818.962187500001</v>
      </c>
      <c r="R569" t="s">
        <v>673</v>
      </c>
      <c r="S569" t="s">
        <v>76</v>
      </c>
      <c r="T569">
        <v>0</v>
      </c>
      <c r="U569" t="s">
        <v>77</v>
      </c>
      <c r="V569" s="26" t="s">
        <v>77</v>
      </c>
      <c r="W569" t="s">
        <v>77</v>
      </c>
      <c r="X569" t="s">
        <v>77</v>
      </c>
      <c r="Y569" t="s">
        <v>77</v>
      </c>
      <c r="Z569" t="s">
        <v>77</v>
      </c>
      <c r="AA569" t="s">
        <v>77</v>
      </c>
      <c r="AC569">
        <v>74</v>
      </c>
      <c r="AD569" t="s">
        <v>672</v>
      </c>
      <c r="AE569" s="2">
        <v>44818.962187500001</v>
      </c>
      <c r="AF569" t="s">
        <v>673</v>
      </c>
      <c r="AG569" t="s">
        <v>76</v>
      </c>
      <c r="AH569">
        <v>0</v>
      </c>
      <c r="AI569">
        <v>12.154</v>
      </c>
      <c r="AJ569" s="26">
        <v>6194</v>
      </c>
      <c r="AK569">
        <v>1.24</v>
      </c>
      <c r="AL569" t="s">
        <v>77</v>
      </c>
      <c r="AM569" t="s">
        <v>77</v>
      </c>
      <c r="AN569" t="s">
        <v>77</v>
      </c>
      <c r="AO569" t="s">
        <v>77</v>
      </c>
      <c r="AQ569">
        <v>1</v>
      </c>
      <c r="AS569">
        <v>74</v>
      </c>
      <c r="AT569" s="46">
        <f t="shared" si="88"/>
        <v>-0.13347416479999974</v>
      </c>
      <c r="AU569" s="47">
        <f t="shared" si="89"/>
        <v>1175.62070896928</v>
      </c>
      <c r="AW569" s="27">
        <f t="shared" si="82"/>
        <v>-6.6227340000001078E-2</v>
      </c>
      <c r="AX569" s="28">
        <f t="shared" si="83"/>
        <v>1180.7893890282799</v>
      </c>
      <c r="AZ569" s="33">
        <f t="shared" si="84"/>
        <v>-0.84844911279999913</v>
      </c>
      <c r="BA569" s="34">
        <f t="shared" si="85"/>
        <v>1179.81097475864</v>
      </c>
      <c r="BC569" s="46">
        <f t="shared" si="86"/>
        <v>-0.13347416479999974</v>
      </c>
      <c r="BD569" s="47">
        <f t="shared" si="87"/>
        <v>1175.62070896928</v>
      </c>
      <c r="BF569" s="48">
        <f t="shared" si="90"/>
        <v>-1.7902196031999997</v>
      </c>
      <c r="BG569" s="49">
        <f t="shared" si="91"/>
        <v>586.26367807999998</v>
      </c>
      <c r="BI569">
        <v>74</v>
      </c>
      <c r="BJ569" t="s">
        <v>672</v>
      </c>
      <c r="BK569" s="2">
        <v>44818.962187500001</v>
      </c>
      <c r="BL569" t="s">
        <v>673</v>
      </c>
      <c r="BM569" t="s">
        <v>76</v>
      </c>
      <c r="BN569">
        <v>0</v>
      </c>
      <c r="BO569">
        <v>2.7879999999999998</v>
      </c>
      <c r="BP569" s="26">
        <v>2296648</v>
      </c>
      <c r="BQ569">
        <v>0</v>
      </c>
      <c r="BR569" t="s">
        <v>77</v>
      </c>
      <c r="BS569" t="s">
        <v>77</v>
      </c>
      <c r="BT569" t="s">
        <v>77</v>
      </c>
      <c r="BU569" t="s">
        <v>77</v>
      </c>
    </row>
    <row r="570" spans="1:73">
      <c r="A570">
        <v>75</v>
      </c>
      <c r="B570" t="s">
        <v>674</v>
      </c>
      <c r="C570" s="2">
        <v>44818.983425925922</v>
      </c>
      <c r="D570" t="s">
        <v>675</v>
      </c>
      <c r="E570" t="s">
        <v>76</v>
      </c>
      <c r="F570">
        <v>0</v>
      </c>
      <c r="G570">
        <v>6.0519999999999996</v>
      </c>
      <c r="H570" s="26">
        <v>1573</v>
      </c>
      <c r="I570">
        <v>-2E-3</v>
      </c>
      <c r="J570" t="s">
        <v>77</v>
      </c>
      <c r="K570" t="s">
        <v>77</v>
      </c>
      <c r="L570" t="s">
        <v>77</v>
      </c>
      <c r="M570" t="s">
        <v>77</v>
      </c>
      <c r="O570">
        <v>75</v>
      </c>
      <c r="P570" t="s">
        <v>674</v>
      </c>
      <c r="Q570" s="2">
        <v>44818.983425925922</v>
      </c>
      <c r="R570" t="s">
        <v>675</v>
      </c>
      <c r="S570" t="s">
        <v>76</v>
      </c>
      <c r="T570">
        <v>0</v>
      </c>
      <c r="U570" t="s">
        <v>77</v>
      </c>
      <c r="V570" t="s">
        <v>77</v>
      </c>
      <c r="W570" t="s">
        <v>77</v>
      </c>
      <c r="X570" t="s">
        <v>77</v>
      </c>
      <c r="Y570" t="s">
        <v>77</v>
      </c>
      <c r="Z570" t="s">
        <v>77</v>
      </c>
      <c r="AA570" t="s">
        <v>77</v>
      </c>
      <c r="AC570">
        <v>75</v>
      </c>
      <c r="AD570" t="s">
        <v>674</v>
      </c>
      <c r="AE570" s="2">
        <v>44818.983425925922</v>
      </c>
      <c r="AF570" t="s">
        <v>675</v>
      </c>
      <c r="AG570" t="s">
        <v>76</v>
      </c>
      <c r="AH570">
        <v>0</v>
      </c>
      <c r="AI570">
        <v>12.164999999999999</v>
      </c>
      <c r="AJ570" s="26">
        <v>5881</v>
      </c>
      <c r="AK570">
        <v>1.173</v>
      </c>
      <c r="AL570" t="s">
        <v>77</v>
      </c>
      <c r="AM570" t="s">
        <v>77</v>
      </c>
      <c r="AN570" t="s">
        <v>77</v>
      </c>
      <c r="AO570" t="s">
        <v>77</v>
      </c>
      <c r="AQ570">
        <v>1</v>
      </c>
      <c r="AS570">
        <v>75</v>
      </c>
      <c r="AT570" s="46">
        <f t="shared" si="88"/>
        <v>-0.13218229630000011</v>
      </c>
      <c r="AU570" s="47">
        <f t="shared" si="89"/>
        <v>1111.0200611712798</v>
      </c>
      <c r="AW570" s="27">
        <f t="shared" si="82"/>
        <v>-6.3455508749999723E-2</v>
      </c>
      <c r="AX570" s="28">
        <f t="shared" si="83"/>
        <v>1122.9964266740301</v>
      </c>
      <c r="AZ570" s="33">
        <f t="shared" si="84"/>
        <v>-0.84480836554999961</v>
      </c>
      <c r="BA570" s="34">
        <f t="shared" si="85"/>
        <v>1120.0268290221402</v>
      </c>
      <c r="BC570" s="46">
        <f t="shared" si="86"/>
        <v>-0.13218229630000011</v>
      </c>
      <c r="BD570" s="47">
        <f t="shared" si="87"/>
        <v>1111.0200611712798</v>
      </c>
      <c r="BF570" s="48">
        <f t="shared" si="90"/>
        <v>-1.7887370992</v>
      </c>
      <c r="BG570" s="49">
        <f t="shared" si="91"/>
        <v>558.69808108000007</v>
      </c>
      <c r="BI570">
        <v>75</v>
      </c>
      <c r="BJ570" t="s">
        <v>674</v>
      </c>
      <c r="BK570" s="2">
        <v>44818.983425925922</v>
      </c>
      <c r="BL570" t="s">
        <v>675</v>
      </c>
      <c r="BM570" t="s">
        <v>76</v>
      </c>
      <c r="BN570">
        <v>0</v>
      </c>
      <c r="BO570">
        <v>2.8069999999999999</v>
      </c>
      <c r="BP570" s="26">
        <v>2000398</v>
      </c>
      <c r="BQ570">
        <v>0</v>
      </c>
      <c r="BR570" t="s">
        <v>77</v>
      </c>
      <c r="BS570" t="s">
        <v>77</v>
      </c>
      <c r="BT570" t="s">
        <v>77</v>
      </c>
      <c r="BU570" t="s">
        <v>77</v>
      </c>
    </row>
    <row r="571" spans="1:73">
      <c r="A571">
        <v>76</v>
      </c>
      <c r="B571" t="s">
        <v>676</v>
      </c>
      <c r="C571" s="2">
        <v>44819.004652777781</v>
      </c>
      <c r="D571" t="s">
        <v>675</v>
      </c>
      <c r="E571" t="s">
        <v>76</v>
      </c>
      <c r="F571">
        <v>0</v>
      </c>
      <c r="G571">
        <v>6.0339999999999998</v>
      </c>
      <c r="H571" s="26">
        <v>1483</v>
      </c>
      <c r="I571">
        <v>-2E-3</v>
      </c>
      <c r="J571" t="s">
        <v>77</v>
      </c>
      <c r="K571" t="s">
        <v>77</v>
      </c>
      <c r="L571" t="s">
        <v>77</v>
      </c>
      <c r="M571" t="s">
        <v>77</v>
      </c>
      <c r="O571">
        <v>76</v>
      </c>
      <c r="P571" t="s">
        <v>676</v>
      </c>
      <c r="Q571" s="2">
        <v>44819.004652777781</v>
      </c>
      <c r="R571" t="s">
        <v>675</v>
      </c>
      <c r="S571" t="s">
        <v>76</v>
      </c>
      <c r="T571">
        <v>0</v>
      </c>
      <c r="U571" t="s">
        <v>77</v>
      </c>
      <c r="V571" s="26" t="s">
        <v>77</v>
      </c>
      <c r="W571" t="s">
        <v>77</v>
      </c>
      <c r="X571" t="s">
        <v>77</v>
      </c>
      <c r="Y571" t="s">
        <v>77</v>
      </c>
      <c r="Z571" t="s">
        <v>77</v>
      </c>
      <c r="AA571" t="s">
        <v>77</v>
      </c>
      <c r="AC571">
        <v>76</v>
      </c>
      <c r="AD571" t="s">
        <v>676</v>
      </c>
      <c r="AE571" s="2">
        <v>44819.004652777781</v>
      </c>
      <c r="AF571" t="s">
        <v>675</v>
      </c>
      <c r="AG571" t="s">
        <v>76</v>
      </c>
      <c r="AH571">
        <v>0</v>
      </c>
      <c r="AI571">
        <v>12.154999999999999</v>
      </c>
      <c r="AJ571" s="26">
        <v>5419</v>
      </c>
      <c r="AK571">
        <v>1.075</v>
      </c>
      <c r="AL571" t="s">
        <v>77</v>
      </c>
      <c r="AM571" t="s">
        <v>77</v>
      </c>
      <c r="AN571" t="s">
        <v>77</v>
      </c>
      <c r="AO571" t="s">
        <v>77</v>
      </c>
      <c r="AQ571">
        <v>1</v>
      </c>
      <c r="AS571">
        <v>76</v>
      </c>
      <c r="AT571" s="46">
        <f t="shared" si="88"/>
        <v>-0.24728660829999982</v>
      </c>
      <c r="AU571" s="47">
        <f t="shared" si="89"/>
        <v>1015.6578908832798</v>
      </c>
      <c r="AW571" s="27">
        <f t="shared" ref="AW571:AW634" si="92">IF(H571&lt;15000,((0.00000002125*H571^2)+(0.002705*H571)+(-4.371)),(IF(H571&lt;700000,((-0.0000000008162*H571^2)+(0.003141*H571)+(0.4702)), ((0.000000003285*V571^2)+(0.1899*V571)+(559.5)))))</f>
        <v>-0.31275010875000042</v>
      </c>
      <c r="AX571" s="28">
        <f t="shared" ref="AX571:AX634" si="93">((-0.00000006277*AJ571^2)+(0.1854*AJ571)+(34.83))</f>
        <v>1037.66932373603</v>
      </c>
      <c r="AZ571" s="33">
        <f t="shared" ref="AZ571:AZ634" si="94">IF(H571&lt;10000,((-0.00000005795*H571^2)+(0.003823*H571)+(-6.715)),(IF(H571&lt;700000,((-0.0000000001209*H571^2)+(0.002635*H571)+(-0.4111)), ((-0.00000002007*V571^2)+(0.2564*V571)+(286.1)))))</f>
        <v>-1.1729397975499998</v>
      </c>
      <c r="BA571" s="34">
        <f t="shared" ref="BA571:BA634" si="95">(-0.00000001626*AJ571^2)+(0.1912*AJ571)+(-3.858)</f>
        <v>1031.7773159781402</v>
      </c>
      <c r="BC571" s="46">
        <f t="shared" ref="BC571:BC634" si="96">IF(H571&lt;10000,((0.0000001453*H571^2)+(0.0008349*H571)+(-1.805)),(IF(H571&lt;700000,((-0.00000000008054*H571^2)+(0.002348*H571)+(-2.47)), ((-0.00000001938*V571^2)+(0.2471*V571)+(226.8)))))</f>
        <v>-0.24728660829999982</v>
      </c>
      <c r="BD571" s="47">
        <f t="shared" ref="BD571:BD634" si="97">(-0.00000002552*AJ571^2)+(0.2067*AJ571)+(-103.7)</f>
        <v>1015.6578908832798</v>
      </c>
      <c r="BF571" s="48">
        <f t="shared" si="90"/>
        <v>-1.9220407071999999</v>
      </c>
      <c r="BG571" s="49">
        <f t="shared" si="91"/>
        <v>517.39435708000008</v>
      </c>
      <c r="BI571">
        <v>76</v>
      </c>
      <c r="BJ571" t="s">
        <v>676</v>
      </c>
      <c r="BK571" s="2">
        <v>44819.004652777781</v>
      </c>
      <c r="BL571" t="s">
        <v>675</v>
      </c>
      <c r="BM571" t="s">
        <v>76</v>
      </c>
      <c r="BN571">
        <v>0</v>
      </c>
      <c r="BO571">
        <v>2.8050000000000002</v>
      </c>
      <c r="BP571" s="26">
        <v>1857137</v>
      </c>
      <c r="BQ571">
        <v>0</v>
      </c>
      <c r="BR571" t="s">
        <v>77</v>
      </c>
      <c r="BS571" t="s">
        <v>77</v>
      </c>
      <c r="BT571" t="s">
        <v>77</v>
      </c>
      <c r="BU571" t="s">
        <v>77</v>
      </c>
    </row>
    <row r="572" spans="1:73">
      <c r="A572">
        <v>77</v>
      </c>
      <c r="B572" t="s">
        <v>677</v>
      </c>
      <c r="C572" s="2">
        <v>44819.02584490741</v>
      </c>
      <c r="D572" t="s">
        <v>675</v>
      </c>
      <c r="E572" t="s">
        <v>76</v>
      </c>
      <c r="F572">
        <v>0</v>
      </c>
      <c r="G572">
        <v>6.056</v>
      </c>
      <c r="H572" s="26">
        <v>1473</v>
      </c>
      <c r="I572">
        <v>-2E-3</v>
      </c>
      <c r="J572" t="s">
        <v>77</v>
      </c>
      <c r="K572" t="s">
        <v>77</v>
      </c>
      <c r="L572" t="s">
        <v>77</v>
      </c>
      <c r="M572" t="s">
        <v>77</v>
      </c>
      <c r="O572">
        <v>77</v>
      </c>
      <c r="P572" t="s">
        <v>677</v>
      </c>
      <c r="Q572" s="2">
        <v>44819.02584490741</v>
      </c>
      <c r="R572" t="s">
        <v>675</v>
      </c>
      <c r="S572" t="s">
        <v>76</v>
      </c>
      <c r="T572">
        <v>0</v>
      </c>
      <c r="U572" t="s">
        <v>77</v>
      </c>
      <c r="V572" s="26" t="s">
        <v>77</v>
      </c>
      <c r="W572" t="s">
        <v>77</v>
      </c>
      <c r="X572" t="s">
        <v>77</v>
      </c>
      <c r="Y572" t="s">
        <v>77</v>
      </c>
      <c r="Z572" t="s">
        <v>77</v>
      </c>
      <c r="AA572" t="s">
        <v>77</v>
      </c>
      <c r="AC572">
        <v>77</v>
      </c>
      <c r="AD572" t="s">
        <v>677</v>
      </c>
      <c r="AE572" s="2">
        <v>44819.02584490741</v>
      </c>
      <c r="AF572" t="s">
        <v>675</v>
      </c>
      <c r="AG572" t="s">
        <v>76</v>
      </c>
      <c r="AH572">
        <v>0</v>
      </c>
      <c r="AI572">
        <v>12.172000000000001</v>
      </c>
      <c r="AJ572" s="26">
        <v>5045</v>
      </c>
      <c r="AK572">
        <v>0.995</v>
      </c>
      <c r="AL572" t="s">
        <v>77</v>
      </c>
      <c r="AM572" t="s">
        <v>77</v>
      </c>
      <c r="AN572" t="s">
        <v>77</v>
      </c>
      <c r="AO572" t="s">
        <v>77</v>
      </c>
      <c r="AQ572">
        <v>1</v>
      </c>
      <c r="AS572">
        <v>77</v>
      </c>
      <c r="AT572" s="46">
        <f t="shared" si="88"/>
        <v>-0.25993067629999977</v>
      </c>
      <c r="AU572" s="47">
        <f t="shared" si="89"/>
        <v>938.45196432200009</v>
      </c>
      <c r="AW572" s="27">
        <f t="shared" si="92"/>
        <v>-0.34042825875000116</v>
      </c>
      <c r="AX572" s="28">
        <f t="shared" si="93"/>
        <v>968.57537639075008</v>
      </c>
      <c r="AZ572" s="33">
        <f t="shared" si="94"/>
        <v>-1.2094567955499995</v>
      </c>
      <c r="BA572" s="34">
        <f t="shared" si="95"/>
        <v>960.33215007350009</v>
      </c>
      <c r="BC572" s="46">
        <f t="shared" si="96"/>
        <v>-0.25993067629999977</v>
      </c>
      <c r="BD572" s="47">
        <f t="shared" si="97"/>
        <v>938.45196432200009</v>
      </c>
      <c r="BF572" s="48">
        <f t="shared" si="90"/>
        <v>-1.9368370191999995</v>
      </c>
      <c r="BG572" s="49">
        <f t="shared" si="91"/>
        <v>483.42022700000001</v>
      </c>
      <c r="BI572">
        <v>77</v>
      </c>
      <c r="BJ572" t="s">
        <v>677</v>
      </c>
      <c r="BK572" s="2">
        <v>44819.02584490741</v>
      </c>
      <c r="BL572" t="s">
        <v>675</v>
      </c>
      <c r="BM572" t="s">
        <v>76</v>
      </c>
      <c r="BN572">
        <v>0</v>
      </c>
      <c r="BO572">
        <v>2.8119999999999998</v>
      </c>
      <c r="BP572" s="26">
        <v>1874801</v>
      </c>
      <c r="BQ572">
        <v>0</v>
      </c>
      <c r="BR572" t="s">
        <v>77</v>
      </c>
      <c r="BS572" t="s">
        <v>77</v>
      </c>
      <c r="BT572" t="s">
        <v>77</v>
      </c>
      <c r="BU572" t="s">
        <v>77</v>
      </c>
    </row>
    <row r="573" spans="1:73">
      <c r="A573">
        <v>49</v>
      </c>
      <c r="B573" t="s">
        <v>678</v>
      </c>
      <c r="C573" s="2">
        <v>44824.423483796294</v>
      </c>
      <c r="D573" t="s">
        <v>75</v>
      </c>
      <c r="E573" t="s">
        <v>76</v>
      </c>
      <c r="F573">
        <v>0</v>
      </c>
      <c r="G573">
        <v>6.0629999999999997</v>
      </c>
      <c r="H573" s="26">
        <v>2085</v>
      </c>
      <c r="I573">
        <v>-1E-3</v>
      </c>
      <c r="J573" t="s">
        <v>77</v>
      </c>
      <c r="K573" t="s">
        <v>77</v>
      </c>
      <c r="L573" t="s">
        <v>77</v>
      </c>
      <c r="M573" t="s">
        <v>77</v>
      </c>
      <c r="O573">
        <v>49</v>
      </c>
      <c r="P573" t="s">
        <v>678</v>
      </c>
      <c r="Q573" s="2">
        <v>44824.423483796294</v>
      </c>
      <c r="R573" t="s">
        <v>75</v>
      </c>
      <c r="S573" t="s">
        <v>76</v>
      </c>
      <c r="T573">
        <v>0</v>
      </c>
      <c r="U573" t="s">
        <v>77</v>
      </c>
      <c r="V573" t="s">
        <v>77</v>
      </c>
      <c r="W573" t="s">
        <v>77</v>
      </c>
      <c r="X573" t="s">
        <v>77</v>
      </c>
      <c r="Y573" t="s">
        <v>77</v>
      </c>
      <c r="Z573" t="s">
        <v>77</v>
      </c>
      <c r="AA573" t="s">
        <v>77</v>
      </c>
      <c r="AC573">
        <v>49</v>
      </c>
      <c r="AD573" t="s">
        <v>678</v>
      </c>
      <c r="AE573" s="2">
        <v>44824.423483796294</v>
      </c>
      <c r="AF573" t="s">
        <v>75</v>
      </c>
      <c r="AG573" t="s">
        <v>76</v>
      </c>
      <c r="AH573">
        <v>0</v>
      </c>
      <c r="AI573">
        <v>12.231999999999999</v>
      </c>
      <c r="AJ573" s="26">
        <v>3654</v>
      </c>
      <c r="AK573">
        <v>0.7</v>
      </c>
      <c r="AL573" t="s">
        <v>77</v>
      </c>
      <c r="AM573" t="s">
        <v>77</v>
      </c>
      <c r="AN573" t="s">
        <v>77</v>
      </c>
      <c r="AO573" t="s">
        <v>77</v>
      </c>
      <c r="AQ573">
        <v>1</v>
      </c>
      <c r="AS573">
        <v>83</v>
      </c>
      <c r="AT573" s="46">
        <f t="shared" si="88"/>
        <v>0.56741829249999998</v>
      </c>
      <c r="AU573" s="47">
        <f t="shared" si="89"/>
        <v>651.24106420767998</v>
      </c>
      <c r="AW573" s="27">
        <f t="shared" si="92"/>
        <v>1.361303531249999</v>
      </c>
      <c r="AX573" s="28">
        <f t="shared" si="93"/>
        <v>711.44351278668</v>
      </c>
      <c r="AZ573" s="33">
        <f t="shared" si="94"/>
        <v>1.0040333112499997</v>
      </c>
      <c r="BA573" s="34">
        <f t="shared" si="95"/>
        <v>694.56970109784004</v>
      </c>
      <c r="BC573" s="46">
        <f t="shared" si="96"/>
        <v>0.56741829249999998</v>
      </c>
      <c r="BD573" s="47">
        <f t="shared" si="97"/>
        <v>651.24106420767998</v>
      </c>
      <c r="BF573" s="48">
        <f t="shared" si="90"/>
        <v>-1.0257026800000002</v>
      </c>
      <c r="BG573" s="49">
        <f t="shared" si="91"/>
        <v>352.83910048000001</v>
      </c>
      <c r="BI573">
        <v>49</v>
      </c>
      <c r="BJ573" t="s">
        <v>678</v>
      </c>
      <c r="BK573" s="2">
        <v>44824.423483796294</v>
      </c>
      <c r="BL573" t="s">
        <v>75</v>
      </c>
      <c r="BM573" t="s">
        <v>76</v>
      </c>
      <c r="BN573">
        <v>0</v>
      </c>
      <c r="BO573">
        <v>2.7069999999999999</v>
      </c>
      <c r="BP573" s="26">
        <v>5111370</v>
      </c>
      <c r="BQ573">
        <v>958.125</v>
      </c>
      <c r="BR573" t="s">
        <v>77</v>
      </c>
      <c r="BS573" t="s">
        <v>77</v>
      </c>
      <c r="BT573" t="s">
        <v>77</v>
      </c>
      <c r="BU573" t="s">
        <v>77</v>
      </c>
    </row>
    <row r="574" spans="1:73">
      <c r="A574">
        <v>50</v>
      </c>
      <c r="B574" t="s">
        <v>679</v>
      </c>
      <c r="C574" s="2">
        <v>44824.444710648146</v>
      </c>
      <c r="D574" t="s">
        <v>79</v>
      </c>
      <c r="E574" t="s">
        <v>76</v>
      </c>
      <c r="F574">
        <v>0</v>
      </c>
      <c r="G574">
        <v>5.9950000000000001</v>
      </c>
      <c r="H574" s="26">
        <v>1201884</v>
      </c>
      <c r="I574">
        <v>2.4260000000000002</v>
      </c>
      <c r="J574" t="s">
        <v>77</v>
      </c>
      <c r="K574" t="s">
        <v>77</v>
      </c>
      <c r="L574" t="s">
        <v>77</v>
      </c>
      <c r="M574" t="s">
        <v>77</v>
      </c>
      <c r="O574">
        <v>50</v>
      </c>
      <c r="P574" t="s">
        <v>679</v>
      </c>
      <c r="Q574" s="2">
        <v>44824.444710648146</v>
      </c>
      <c r="R574" t="s">
        <v>79</v>
      </c>
      <c r="S574" t="s">
        <v>76</v>
      </c>
      <c r="T574">
        <v>0</v>
      </c>
      <c r="U574">
        <v>5.9470000000000001</v>
      </c>
      <c r="V574" s="26">
        <v>9785</v>
      </c>
      <c r="W574">
        <v>2.5510000000000002</v>
      </c>
      <c r="X574" t="s">
        <v>77</v>
      </c>
      <c r="Y574" t="s">
        <v>77</v>
      </c>
      <c r="Z574" t="s">
        <v>77</v>
      </c>
      <c r="AA574" t="s">
        <v>77</v>
      </c>
      <c r="AC574">
        <v>50</v>
      </c>
      <c r="AD574" t="s">
        <v>679</v>
      </c>
      <c r="AE574" s="2">
        <v>44824.444710648146</v>
      </c>
      <c r="AF574" t="s">
        <v>79</v>
      </c>
      <c r="AG574" t="s">
        <v>76</v>
      </c>
      <c r="AH574">
        <v>0</v>
      </c>
      <c r="AI574">
        <v>12.179</v>
      </c>
      <c r="AJ574" s="26">
        <v>9252</v>
      </c>
      <c r="AK574">
        <v>1.889</v>
      </c>
      <c r="AL574" t="s">
        <v>77</v>
      </c>
      <c r="AM574" t="s">
        <v>77</v>
      </c>
      <c r="AN574" t="s">
        <v>77</v>
      </c>
      <c r="AO574" t="s">
        <v>77</v>
      </c>
      <c r="AQ574">
        <v>1</v>
      </c>
      <c r="AS574">
        <v>84</v>
      </c>
      <c r="AT574" s="46">
        <f t="shared" si="88"/>
        <v>2642.8179381595</v>
      </c>
      <c r="AU574" s="47">
        <f t="shared" si="89"/>
        <v>1806.50390065792</v>
      </c>
      <c r="AW574" s="27">
        <f t="shared" si="92"/>
        <v>2417.986026349125</v>
      </c>
      <c r="AX574" s="28">
        <f t="shared" si="93"/>
        <v>1744.7777191339201</v>
      </c>
      <c r="AZ574" s="33">
        <f t="shared" si="94"/>
        <v>2793.05237326425</v>
      </c>
      <c r="BA574" s="34">
        <f t="shared" si="95"/>
        <v>1763.7325520649601</v>
      </c>
      <c r="BC574" s="46">
        <f t="shared" si="96"/>
        <v>2642.8179381595</v>
      </c>
      <c r="BD574" s="47">
        <f t="shared" si="97"/>
        <v>1806.50390065792</v>
      </c>
      <c r="BF574" s="48">
        <f t="shared" si="90"/>
        <v>1228.2032487500001</v>
      </c>
      <c r="BG574" s="49">
        <f t="shared" si="91"/>
        <v>837.84802912000009</v>
      </c>
      <c r="BI574">
        <v>50</v>
      </c>
      <c r="BJ574" t="s">
        <v>679</v>
      </c>
      <c r="BK574" s="2">
        <v>44824.444710648146</v>
      </c>
      <c r="BL574" t="s">
        <v>79</v>
      </c>
      <c r="BM574" t="s">
        <v>76</v>
      </c>
      <c r="BN574">
        <v>0</v>
      </c>
      <c r="BO574">
        <v>2.694</v>
      </c>
      <c r="BP574" s="26">
        <v>5322818</v>
      </c>
      <c r="BQ574">
        <v>959.68799999999999</v>
      </c>
      <c r="BR574" t="s">
        <v>77</v>
      </c>
      <c r="BS574" t="s">
        <v>77</v>
      </c>
      <c r="BT574" t="s">
        <v>77</v>
      </c>
      <c r="BU574" t="s">
        <v>77</v>
      </c>
    </row>
    <row r="575" spans="1:73">
      <c r="A575">
        <v>51</v>
      </c>
      <c r="B575" t="s">
        <v>680</v>
      </c>
      <c r="C575" s="2">
        <v>44824.465949074074</v>
      </c>
      <c r="D575" t="s">
        <v>507</v>
      </c>
      <c r="E575" t="s">
        <v>76</v>
      </c>
      <c r="F575">
        <v>0</v>
      </c>
      <c r="G575">
        <v>6.0179999999999998</v>
      </c>
      <c r="H575" s="26">
        <v>3406</v>
      </c>
      <c r="I575">
        <v>2E-3</v>
      </c>
      <c r="J575" t="s">
        <v>77</v>
      </c>
      <c r="K575" t="s">
        <v>77</v>
      </c>
      <c r="L575" t="s">
        <v>77</v>
      </c>
      <c r="M575" t="s">
        <v>77</v>
      </c>
      <c r="O575">
        <v>51</v>
      </c>
      <c r="P575" t="s">
        <v>680</v>
      </c>
      <c r="Q575" s="2">
        <v>44824.465949074074</v>
      </c>
      <c r="R575" t="s">
        <v>507</v>
      </c>
      <c r="S575" t="s">
        <v>76</v>
      </c>
      <c r="T575">
        <v>0</v>
      </c>
      <c r="U575" t="s">
        <v>77</v>
      </c>
      <c r="V575" t="s">
        <v>77</v>
      </c>
      <c r="W575" t="s">
        <v>77</v>
      </c>
      <c r="X575" t="s">
        <v>77</v>
      </c>
      <c r="Y575" t="s">
        <v>77</v>
      </c>
      <c r="Z575" t="s">
        <v>77</v>
      </c>
      <c r="AA575" t="s">
        <v>77</v>
      </c>
      <c r="AC575">
        <v>51</v>
      </c>
      <c r="AD575" t="s">
        <v>680</v>
      </c>
      <c r="AE575" s="2">
        <v>44824.465949074074</v>
      </c>
      <c r="AF575" t="s">
        <v>507</v>
      </c>
      <c r="AG575" t="s">
        <v>76</v>
      </c>
      <c r="AH575">
        <v>0</v>
      </c>
      <c r="AI575">
        <v>12.177</v>
      </c>
      <c r="AJ575" s="26">
        <v>1318</v>
      </c>
      <c r="AK575">
        <v>0.20200000000000001</v>
      </c>
      <c r="AL575" t="s">
        <v>77</v>
      </c>
      <c r="AM575" t="s">
        <v>77</v>
      </c>
      <c r="AN575" t="s">
        <v>77</v>
      </c>
      <c r="AO575" t="s">
        <v>77</v>
      </c>
      <c r="AQ575">
        <v>1</v>
      </c>
      <c r="AS575">
        <v>85</v>
      </c>
      <c r="AT575" s="46">
        <f t="shared" si="88"/>
        <v>2.7242708708000007</v>
      </c>
      <c r="AU575" s="47">
        <f t="shared" si="89"/>
        <v>168.68626859552</v>
      </c>
      <c r="AW575" s="27">
        <f t="shared" si="92"/>
        <v>5.088747764999999</v>
      </c>
      <c r="AX575" s="28">
        <f t="shared" si="93"/>
        <v>279.07816072652003</v>
      </c>
      <c r="AZ575" s="33">
        <f t="shared" si="94"/>
        <v>5.6338695538000003</v>
      </c>
      <c r="BA575" s="34">
        <f t="shared" si="95"/>
        <v>248.11535436376002</v>
      </c>
      <c r="BC575" s="46">
        <f t="shared" si="96"/>
        <v>2.7242708708000007</v>
      </c>
      <c r="BD575" s="47">
        <f t="shared" si="97"/>
        <v>168.68626859552</v>
      </c>
      <c r="BF575" s="48">
        <f t="shared" si="90"/>
        <v>0.97979090719999995</v>
      </c>
      <c r="BG575" s="49">
        <f t="shared" si="91"/>
        <v>118.57063072000001</v>
      </c>
      <c r="BI575">
        <v>51</v>
      </c>
      <c r="BJ575" t="s">
        <v>680</v>
      </c>
      <c r="BK575" s="2">
        <v>44824.465949074074</v>
      </c>
      <c r="BL575" t="s">
        <v>507</v>
      </c>
      <c r="BM575" t="s">
        <v>76</v>
      </c>
      <c r="BN575">
        <v>0</v>
      </c>
      <c r="BO575">
        <v>2.6970000000000001</v>
      </c>
      <c r="BP575" s="26">
        <v>5214141</v>
      </c>
      <c r="BQ575">
        <v>958.91600000000005</v>
      </c>
      <c r="BR575" t="s">
        <v>77</v>
      </c>
      <c r="BS575" t="s">
        <v>77</v>
      </c>
      <c r="BT575" t="s">
        <v>77</v>
      </c>
      <c r="BU575" t="s">
        <v>77</v>
      </c>
    </row>
    <row r="576" spans="1:73">
      <c r="A576">
        <v>52</v>
      </c>
      <c r="B576" t="s">
        <v>681</v>
      </c>
      <c r="C576" s="2">
        <v>44824.487164351849</v>
      </c>
      <c r="D576" t="s">
        <v>507</v>
      </c>
      <c r="E576" t="s">
        <v>76</v>
      </c>
      <c r="F576">
        <v>0</v>
      </c>
      <c r="G576">
        <v>6.0179999999999998</v>
      </c>
      <c r="H576" s="26">
        <v>3507</v>
      </c>
      <c r="I576">
        <v>2E-3</v>
      </c>
      <c r="J576" t="s">
        <v>77</v>
      </c>
      <c r="K576" t="s">
        <v>77</v>
      </c>
      <c r="L576" t="s">
        <v>77</v>
      </c>
      <c r="M576" t="s">
        <v>77</v>
      </c>
      <c r="O576">
        <v>52</v>
      </c>
      <c r="P576" t="s">
        <v>681</v>
      </c>
      <c r="Q576" s="2">
        <v>44824.487164351849</v>
      </c>
      <c r="R576" t="s">
        <v>507</v>
      </c>
      <c r="S576" t="s">
        <v>76</v>
      </c>
      <c r="T576">
        <v>0</v>
      </c>
      <c r="U576" t="s">
        <v>77</v>
      </c>
      <c r="V576" s="26" t="s">
        <v>77</v>
      </c>
      <c r="W576" t="s">
        <v>77</v>
      </c>
      <c r="X576" t="s">
        <v>77</v>
      </c>
      <c r="Y576" t="s">
        <v>77</v>
      </c>
      <c r="Z576" t="s">
        <v>77</v>
      </c>
      <c r="AA576" t="s">
        <v>77</v>
      </c>
      <c r="AC576">
        <v>52</v>
      </c>
      <c r="AD576" t="s">
        <v>681</v>
      </c>
      <c r="AE576" s="2">
        <v>44824.487164351849</v>
      </c>
      <c r="AF576" t="s">
        <v>507</v>
      </c>
      <c r="AG576" t="s">
        <v>76</v>
      </c>
      <c r="AH576">
        <v>0</v>
      </c>
      <c r="AI576">
        <v>12.191000000000001</v>
      </c>
      <c r="AJ576" s="26">
        <v>1965</v>
      </c>
      <c r="AK576">
        <v>0.34</v>
      </c>
      <c r="AL576" t="s">
        <v>77</v>
      </c>
      <c r="AM576" t="s">
        <v>77</v>
      </c>
      <c r="AN576" t="s">
        <v>77</v>
      </c>
      <c r="AO576" t="s">
        <v>77</v>
      </c>
      <c r="AQ576">
        <v>1</v>
      </c>
      <c r="AS576">
        <v>86</v>
      </c>
      <c r="AT576" s="46">
        <f t="shared" si="88"/>
        <v>2.9100461197000005</v>
      </c>
      <c r="AU576" s="47">
        <f t="shared" si="89"/>
        <v>302.366961538</v>
      </c>
      <c r="AW576" s="27">
        <f t="shared" si="92"/>
        <v>5.3767897912499993</v>
      </c>
      <c r="AX576" s="28">
        <f t="shared" si="93"/>
        <v>398.89863090675004</v>
      </c>
      <c r="AZ576" s="33">
        <f t="shared" si="94"/>
        <v>5.9795311104500009</v>
      </c>
      <c r="BA576" s="34">
        <f t="shared" si="95"/>
        <v>371.78721648150002</v>
      </c>
      <c r="BC576" s="46">
        <f t="shared" si="96"/>
        <v>2.9100461197000005</v>
      </c>
      <c r="BD576" s="47">
        <f t="shared" si="97"/>
        <v>302.366961538</v>
      </c>
      <c r="BF576" s="48">
        <f t="shared" si="90"/>
        <v>1.1353084448000006</v>
      </c>
      <c r="BG576" s="49">
        <f t="shared" si="91"/>
        <v>185.33536299999997</v>
      </c>
      <c r="BI576">
        <v>52</v>
      </c>
      <c r="BJ576" t="s">
        <v>681</v>
      </c>
      <c r="BK576" s="2">
        <v>44824.487164351849</v>
      </c>
      <c r="BL576" t="s">
        <v>507</v>
      </c>
      <c r="BM576" t="s">
        <v>76</v>
      </c>
      <c r="BN576">
        <v>0</v>
      </c>
      <c r="BO576">
        <v>2.6960000000000002</v>
      </c>
      <c r="BP576" s="26">
        <v>5283575</v>
      </c>
      <c r="BQ576">
        <v>959.41600000000005</v>
      </c>
      <c r="BR576" t="s">
        <v>77</v>
      </c>
      <c r="BS576" t="s">
        <v>77</v>
      </c>
      <c r="BT576" t="s">
        <v>77</v>
      </c>
      <c r="BU576" t="s">
        <v>77</v>
      </c>
    </row>
    <row r="577" spans="1:73">
      <c r="A577">
        <v>53</v>
      </c>
      <c r="B577" t="s">
        <v>682</v>
      </c>
      <c r="C577" s="2">
        <v>44824.508402777778</v>
      </c>
      <c r="D577">
        <v>354</v>
      </c>
      <c r="E577" t="s">
        <v>76</v>
      </c>
      <c r="F577">
        <v>0</v>
      </c>
      <c r="G577">
        <v>6.0069999999999997</v>
      </c>
      <c r="H577" s="26">
        <v>37957</v>
      </c>
      <c r="I577">
        <v>7.1999999999999995E-2</v>
      </c>
      <c r="J577" t="s">
        <v>77</v>
      </c>
      <c r="K577" t="s">
        <v>77</v>
      </c>
      <c r="L577" t="s">
        <v>77</v>
      </c>
      <c r="M577" t="s">
        <v>77</v>
      </c>
      <c r="O577">
        <v>53</v>
      </c>
      <c r="P577" t="s">
        <v>682</v>
      </c>
      <c r="Q577" s="2">
        <v>44824.508402777778</v>
      </c>
      <c r="R577">
        <v>354</v>
      </c>
      <c r="S577" t="s">
        <v>76</v>
      </c>
      <c r="T577">
        <v>0</v>
      </c>
      <c r="U577" t="s">
        <v>77</v>
      </c>
      <c r="V577" s="26" t="s">
        <v>77</v>
      </c>
      <c r="W577" t="s">
        <v>77</v>
      </c>
      <c r="X577" t="s">
        <v>77</v>
      </c>
      <c r="Y577" t="s">
        <v>77</v>
      </c>
      <c r="Z577" t="s">
        <v>77</v>
      </c>
      <c r="AA577" t="s">
        <v>77</v>
      </c>
      <c r="AC577">
        <v>53</v>
      </c>
      <c r="AD577" t="s">
        <v>682</v>
      </c>
      <c r="AE577" s="2">
        <v>44824.508402777778</v>
      </c>
      <c r="AF577">
        <v>354</v>
      </c>
      <c r="AG577" t="s">
        <v>76</v>
      </c>
      <c r="AH577">
        <v>0</v>
      </c>
      <c r="AI577" t="s">
        <v>77</v>
      </c>
      <c r="AJ577" s="26" t="s">
        <v>77</v>
      </c>
      <c r="AK577" t="s">
        <v>77</v>
      </c>
      <c r="AL577" t="s">
        <v>77</v>
      </c>
      <c r="AM577" t="s">
        <v>77</v>
      </c>
      <c r="AN577" t="s">
        <v>77</v>
      </c>
      <c r="AO577" t="s">
        <v>77</v>
      </c>
      <c r="AQ577">
        <v>1</v>
      </c>
      <c r="AS577">
        <v>87</v>
      </c>
      <c r="AT577" s="46">
        <f t="shared" si="88"/>
        <v>86.536999295801536</v>
      </c>
      <c r="AU577" s="47" t="e">
        <f t="shared" si="89"/>
        <v>#VALUE!</v>
      </c>
      <c r="AW577" s="27">
        <f t="shared" si="92"/>
        <v>118.5172100324462</v>
      </c>
      <c r="AX577" s="28" t="e">
        <f t="shared" si="93"/>
        <v>#VALUE!</v>
      </c>
      <c r="AZ577" s="33">
        <f t="shared" si="94"/>
        <v>99.431410277655914</v>
      </c>
      <c r="BA577" s="34" t="e">
        <f t="shared" si="95"/>
        <v>#VALUE!</v>
      </c>
      <c r="BC577" s="46">
        <f t="shared" si="96"/>
        <v>86.536999295801536</v>
      </c>
      <c r="BD577" s="47" t="e">
        <f t="shared" si="97"/>
        <v>#VALUE!</v>
      </c>
      <c r="BF577" s="48">
        <f t="shared" si="90"/>
        <v>72.272932404800002</v>
      </c>
      <c r="BG577" s="49" t="e">
        <f t="shared" si="91"/>
        <v>#VALUE!</v>
      </c>
      <c r="BI577">
        <v>53</v>
      </c>
      <c r="BJ577" t="s">
        <v>682</v>
      </c>
      <c r="BK577" s="2">
        <v>44824.508402777778</v>
      </c>
      <c r="BL577">
        <v>354</v>
      </c>
      <c r="BM577" t="s">
        <v>76</v>
      </c>
      <c r="BN577">
        <v>0</v>
      </c>
      <c r="BO577">
        <v>2.8530000000000002</v>
      </c>
      <c r="BP577" s="26">
        <v>957870</v>
      </c>
      <c r="BQ577">
        <v>0</v>
      </c>
      <c r="BR577" t="s">
        <v>77</v>
      </c>
      <c r="BS577" t="s">
        <v>77</v>
      </c>
      <c r="BT577" t="s">
        <v>77</v>
      </c>
      <c r="BU577" t="s">
        <v>77</v>
      </c>
    </row>
    <row r="578" spans="1:73">
      <c r="A578">
        <v>54</v>
      </c>
      <c r="B578" t="s">
        <v>683</v>
      </c>
      <c r="C578" s="2">
        <v>44824.529641203706</v>
      </c>
      <c r="D578">
        <v>257</v>
      </c>
      <c r="E578" t="s">
        <v>76</v>
      </c>
      <c r="F578">
        <v>0</v>
      </c>
      <c r="G578">
        <v>6.0090000000000003</v>
      </c>
      <c r="H578" s="26">
        <v>18109</v>
      </c>
      <c r="I578">
        <v>3.2000000000000001E-2</v>
      </c>
      <c r="J578" t="s">
        <v>77</v>
      </c>
      <c r="K578" t="s">
        <v>77</v>
      </c>
      <c r="L578" t="s">
        <v>77</v>
      </c>
      <c r="M578" t="s">
        <v>77</v>
      </c>
      <c r="O578">
        <v>54</v>
      </c>
      <c r="P578" t="s">
        <v>683</v>
      </c>
      <c r="Q578" s="2">
        <v>44824.529641203706</v>
      </c>
      <c r="R578">
        <v>257</v>
      </c>
      <c r="S578" t="s">
        <v>76</v>
      </c>
      <c r="T578">
        <v>0</v>
      </c>
      <c r="U578" t="s">
        <v>77</v>
      </c>
      <c r="V578" s="26" t="s">
        <v>77</v>
      </c>
      <c r="W578" t="s">
        <v>77</v>
      </c>
      <c r="X578" t="s">
        <v>77</v>
      </c>
      <c r="Y578" t="s">
        <v>77</v>
      </c>
      <c r="Z578" t="s">
        <v>77</v>
      </c>
      <c r="AA578" t="s">
        <v>77</v>
      </c>
      <c r="AC578">
        <v>54</v>
      </c>
      <c r="AD578" t="s">
        <v>683</v>
      </c>
      <c r="AE578" s="2">
        <v>44824.529641203706</v>
      </c>
      <c r="AF578">
        <v>257</v>
      </c>
      <c r="AG578" t="s">
        <v>76</v>
      </c>
      <c r="AH578">
        <v>0</v>
      </c>
      <c r="AI578">
        <v>12.164</v>
      </c>
      <c r="AJ578" s="26">
        <v>3970</v>
      </c>
      <c r="AK578">
        <v>0.76700000000000002</v>
      </c>
      <c r="AL578" t="s">
        <v>77</v>
      </c>
      <c r="AM578" t="s">
        <v>77</v>
      </c>
      <c r="AN578" t="s">
        <v>77</v>
      </c>
      <c r="AO578" t="s">
        <v>77</v>
      </c>
      <c r="AQ578">
        <v>1</v>
      </c>
      <c r="AS578">
        <v>88</v>
      </c>
      <c r="AT578" s="46">
        <f t="shared" si="88"/>
        <v>40.023520044144256</v>
      </c>
      <c r="AU578" s="47">
        <f t="shared" si="89"/>
        <v>716.4967818319999</v>
      </c>
      <c r="AW578" s="27">
        <f t="shared" si="92"/>
        <v>57.082907733927797</v>
      </c>
      <c r="AX578" s="28">
        <f t="shared" si="93"/>
        <v>769.87868830700006</v>
      </c>
      <c r="AZ578" s="33">
        <f t="shared" si="94"/>
        <v>47.266467551987105</v>
      </c>
      <c r="BA578" s="34">
        <f t="shared" si="95"/>
        <v>754.94972776600014</v>
      </c>
      <c r="BC578" s="46">
        <f t="shared" si="96"/>
        <v>40.023520044144256</v>
      </c>
      <c r="BD578" s="47">
        <f t="shared" si="97"/>
        <v>716.4967818319999</v>
      </c>
      <c r="BF578" s="48">
        <f t="shared" si="90"/>
        <v>26.882477691199998</v>
      </c>
      <c r="BG578" s="49">
        <f t="shared" si="91"/>
        <v>383.08811200000002</v>
      </c>
      <c r="BI578">
        <v>54</v>
      </c>
      <c r="BJ578" t="s">
        <v>683</v>
      </c>
      <c r="BK578" s="2">
        <v>44824.529641203706</v>
      </c>
      <c r="BL578">
        <v>257</v>
      </c>
      <c r="BM578" t="s">
        <v>76</v>
      </c>
      <c r="BN578">
        <v>0</v>
      </c>
      <c r="BO578">
        <v>2.84</v>
      </c>
      <c r="BP578" s="26">
        <v>1202497</v>
      </c>
      <c r="BQ578">
        <v>0</v>
      </c>
      <c r="BR578" t="s">
        <v>77</v>
      </c>
      <c r="BS578" t="s">
        <v>77</v>
      </c>
      <c r="BT578" t="s">
        <v>77</v>
      </c>
      <c r="BU578" t="s">
        <v>77</v>
      </c>
    </row>
    <row r="579" spans="1:73">
      <c r="A579">
        <v>55</v>
      </c>
      <c r="B579" t="s">
        <v>684</v>
      </c>
      <c r="C579" s="2">
        <v>44824.550844907404</v>
      </c>
      <c r="D579">
        <v>412</v>
      </c>
      <c r="E579" t="s">
        <v>76</v>
      </c>
      <c r="F579">
        <v>0</v>
      </c>
      <c r="G579">
        <v>5.9189999999999996</v>
      </c>
      <c r="H579" s="26">
        <v>30758662</v>
      </c>
      <c r="I579">
        <v>65.370999999999995</v>
      </c>
      <c r="J579" t="s">
        <v>77</v>
      </c>
      <c r="K579" t="s">
        <v>77</v>
      </c>
      <c r="L579" t="s">
        <v>77</v>
      </c>
      <c r="M579" t="s">
        <v>77</v>
      </c>
      <c r="O579">
        <v>55</v>
      </c>
      <c r="P579" t="s">
        <v>684</v>
      </c>
      <c r="Q579" s="2">
        <v>44824.550844907404</v>
      </c>
      <c r="R579">
        <v>412</v>
      </c>
      <c r="S579" t="s">
        <v>76</v>
      </c>
      <c r="T579">
        <v>0</v>
      </c>
      <c r="U579">
        <v>5.88</v>
      </c>
      <c r="V579" s="26">
        <v>251546</v>
      </c>
      <c r="W579">
        <v>60.354999999999997</v>
      </c>
      <c r="X579" t="s">
        <v>77</v>
      </c>
      <c r="Y579" t="s">
        <v>77</v>
      </c>
      <c r="Z579" t="s">
        <v>77</v>
      </c>
      <c r="AA579" t="s">
        <v>77</v>
      </c>
      <c r="AC579">
        <v>55</v>
      </c>
      <c r="AD579" t="s">
        <v>684</v>
      </c>
      <c r="AE579" s="2">
        <v>44824.550844907404</v>
      </c>
      <c r="AF579">
        <v>412</v>
      </c>
      <c r="AG579" t="s">
        <v>76</v>
      </c>
      <c r="AH579">
        <v>0</v>
      </c>
      <c r="AI579">
        <v>12.053000000000001</v>
      </c>
      <c r="AJ579" s="26">
        <v>109038</v>
      </c>
      <c r="AK579">
        <v>22.535</v>
      </c>
      <c r="AL579" t="s">
        <v>77</v>
      </c>
      <c r="AM579" t="s">
        <v>77</v>
      </c>
      <c r="AN579" t="s">
        <v>77</v>
      </c>
      <c r="AO579" t="s">
        <v>77</v>
      </c>
      <c r="AQ579">
        <v>1</v>
      </c>
      <c r="AS579">
        <v>89</v>
      </c>
      <c r="AT579" s="46">
        <f t="shared" si="88"/>
        <v>61157.539539551915</v>
      </c>
      <c r="AU579" s="47">
        <f t="shared" si="89"/>
        <v>22131.040035469116</v>
      </c>
      <c r="AW579" s="27">
        <f t="shared" si="92"/>
        <v>48535.945056531062</v>
      </c>
      <c r="AX579" s="28">
        <f t="shared" si="93"/>
        <v>19504.184752680125</v>
      </c>
      <c r="AZ579" s="33">
        <f t="shared" si="94"/>
        <v>63512.557320371881</v>
      </c>
      <c r="BA579" s="34">
        <f t="shared" si="95"/>
        <v>20650.887818680563</v>
      </c>
      <c r="BC579" s="46">
        <f t="shared" si="96"/>
        <v>61157.539539551915</v>
      </c>
      <c r="BD579" s="47">
        <f t="shared" si="97"/>
        <v>22131.040035469116</v>
      </c>
      <c r="BF579" s="48">
        <f t="shared" si="90"/>
        <v>207689.06314819999</v>
      </c>
      <c r="BG579" s="49">
        <f t="shared" si="91"/>
        <v>-8603.9831196800005</v>
      </c>
      <c r="BI579">
        <v>55</v>
      </c>
      <c r="BJ579" t="s">
        <v>684</v>
      </c>
      <c r="BK579" s="2">
        <v>44824.550844907404</v>
      </c>
      <c r="BL579">
        <v>412</v>
      </c>
      <c r="BM579" t="s">
        <v>76</v>
      </c>
      <c r="BN579">
        <v>0</v>
      </c>
      <c r="BO579">
        <v>2.835</v>
      </c>
      <c r="BP579" s="26">
        <v>1320963</v>
      </c>
      <c r="BQ579">
        <v>0</v>
      </c>
      <c r="BR579" t="s">
        <v>77</v>
      </c>
      <c r="BS579" t="s">
        <v>77</v>
      </c>
      <c r="BT579" t="s">
        <v>77</v>
      </c>
      <c r="BU579" t="s">
        <v>77</v>
      </c>
    </row>
    <row r="580" spans="1:73">
      <c r="A580">
        <v>56</v>
      </c>
      <c r="B580" t="s">
        <v>685</v>
      </c>
      <c r="C580" s="2">
        <v>44824.572071759256</v>
      </c>
      <c r="D580">
        <v>400</v>
      </c>
      <c r="E580" t="s">
        <v>76</v>
      </c>
      <c r="F580">
        <v>0</v>
      </c>
      <c r="G580">
        <v>5.9950000000000001</v>
      </c>
      <c r="H580" s="26">
        <v>1276646</v>
      </c>
      <c r="I580">
        <v>2.5779999999999998</v>
      </c>
      <c r="J580" t="s">
        <v>77</v>
      </c>
      <c r="K580" t="s">
        <v>77</v>
      </c>
      <c r="L580" t="s">
        <v>77</v>
      </c>
      <c r="M580" t="s">
        <v>77</v>
      </c>
      <c r="O580">
        <v>56</v>
      </c>
      <c r="P580" t="s">
        <v>685</v>
      </c>
      <c r="Q580" s="2">
        <v>44824.572071759256</v>
      </c>
      <c r="R580">
        <v>400</v>
      </c>
      <c r="S580" t="s">
        <v>76</v>
      </c>
      <c r="T580">
        <v>0</v>
      </c>
      <c r="U580">
        <v>5.944</v>
      </c>
      <c r="V580" s="26">
        <v>9817</v>
      </c>
      <c r="W580">
        <v>2.5579999999999998</v>
      </c>
      <c r="X580" t="s">
        <v>77</v>
      </c>
      <c r="Y580" t="s">
        <v>77</v>
      </c>
      <c r="Z580" t="s">
        <v>77</v>
      </c>
      <c r="AA580" t="s">
        <v>77</v>
      </c>
      <c r="AC580">
        <v>56</v>
      </c>
      <c r="AD580" t="s">
        <v>685</v>
      </c>
      <c r="AE580" s="2">
        <v>44824.572071759256</v>
      </c>
      <c r="AF580">
        <v>400</v>
      </c>
      <c r="AG580" t="s">
        <v>76</v>
      </c>
      <c r="AH580">
        <v>0</v>
      </c>
      <c r="AI580">
        <v>11.974</v>
      </c>
      <c r="AJ580" s="26">
        <v>193370</v>
      </c>
      <c r="AK580">
        <v>39.241</v>
      </c>
      <c r="AL580" t="s">
        <v>77</v>
      </c>
      <c r="AM580" t="s">
        <v>77</v>
      </c>
      <c r="AN580" t="s">
        <v>77</v>
      </c>
      <c r="AO580" t="s">
        <v>77</v>
      </c>
      <c r="AQ580">
        <v>1</v>
      </c>
      <c r="AS580">
        <v>90</v>
      </c>
      <c r="AT580" s="46">
        <f t="shared" si="88"/>
        <v>2650.7129817831801</v>
      </c>
      <c r="AU580" s="47">
        <f t="shared" si="89"/>
        <v>38911.636259912004</v>
      </c>
      <c r="AW580" s="27">
        <f t="shared" si="92"/>
        <v>2424.0648869113652</v>
      </c>
      <c r="AX580" s="28">
        <f t="shared" si="93"/>
        <v>33538.534865387002</v>
      </c>
      <c r="AZ580" s="33">
        <f t="shared" si="94"/>
        <v>2801.24458407577</v>
      </c>
      <c r="BA580" s="34">
        <f t="shared" si="95"/>
        <v>36360.492780806002</v>
      </c>
      <c r="BC580" s="46">
        <f t="shared" si="96"/>
        <v>2650.7129817831801</v>
      </c>
      <c r="BD580" s="47">
        <f t="shared" si="97"/>
        <v>38911.636259912004</v>
      </c>
      <c r="BF580" s="48">
        <f t="shared" si="90"/>
        <v>1232.71162955</v>
      </c>
      <c r="BG580" s="49">
        <f t="shared" si="91"/>
        <v>-43290.051808000004</v>
      </c>
      <c r="BI580">
        <v>56</v>
      </c>
      <c r="BJ580" t="s">
        <v>685</v>
      </c>
      <c r="BK580" s="2">
        <v>44824.572071759256</v>
      </c>
      <c r="BL580">
        <v>400</v>
      </c>
      <c r="BM580" t="s">
        <v>76</v>
      </c>
      <c r="BN580">
        <v>0</v>
      </c>
      <c r="BO580">
        <v>2.847</v>
      </c>
      <c r="BP580" s="26">
        <v>932402</v>
      </c>
      <c r="BQ580">
        <v>0</v>
      </c>
      <c r="BR580" t="s">
        <v>77</v>
      </c>
      <c r="BS580" t="s">
        <v>77</v>
      </c>
      <c r="BT580" t="s">
        <v>77</v>
      </c>
      <c r="BU580" t="s">
        <v>77</v>
      </c>
    </row>
    <row r="581" spans="1:73">
      <c r="A581">
        <v>57</v>
      </c>
      <c r="B581" t="s">
        <v>686</v>
      </c>
      <c r="C581" s="2">
        <v>44824.593298611115</v>
      </c>
      <c r="D581">
        <v>314</v>
      </c>
      <c r="E581" t="s">
        <v>76</v>
      </c>
      <c r="F581">
        <v>0</v>
      </c>
      <c r="G581">
        <v>6.0049999999999999</v>
      </c>
      <c r="H581" s="26">
        <v>11410</v>
      </c>
      <c r="I581">
        <v>1.7999999999999999E-2</v>
      </c>
      <c r="J581" t="s">
        <v>77</v>
      </c>
      <c r="K581" t="s">
        <v>77</v>
      </c>
      <c r="L581" t="s">
        <v>77</v>
      </c>
      <c r="M581" t="s">
        <v>77</v>
      </c>
      <c r="O581">
        <v>57</v>
      </c>
      <c r="P581" t="s">
        <v>686</v>
      </c>
      <c r="Q581" s="2">
        <v>44824.593298611115</v>
      </c>
      <c r="R581">
        <v>314</v>
      </c>
      <c r="S581" t="s">
        <v>76</v>
      </c>
      <c r="T581">
        <v>0</v>
      </c>
      <c r="U581" t="s">
        <v>77</v>
      </c>
      <c r="V581" s="26" t="s">
        <v>77</v>
      </c>
      <c r="W581" t="s">
        <v>77</v>
      </c>
      <c r="X581" t="s">
        <v>77</v>
      </c>
      <c r="Y581" t="s">
        <v>77</v>
      </c>
      <c r="Z581" t="s">
        <v>77</v>
      </c>
      <c r="AA581" t="s">
        <v>77</v>
      </c>
      <c r="AC581">
        <v>57</v>
      </c>
      <c r="AD581" t="s">
        <v>686</v>
      </c>
      <c r="AE581" s="2">
        <v>44824.593298611115</v>
      </c>
      <c r="AF581">
        <v>314</v>
      </c>
      <c r="AG581" t="s">
        <v>76</v>
      </c>
      <c r="AH581">
        <v>0</v>
      </c>
      <c r="AI581">
        <v>12.114000000000001</v>
      </c>
      <c r="AJ581" s="26">
        <v>40095</v>
      </c>
      <c r="AK581">
        <v>8.3789999999999996</v>
      </c>
      <c r="AL581" t="s">
        <v>77</v>
      </c>
      <c r="AM581" t="s">
        <v>77</v>
      </c>
      <c r="AN581" t="s">
        <v>77</v>
      </c>
      <c r="AO581" t="s">
        <v>77</v>
      </c>
      <c r="AQ581">
        <v>1</v>
      </c>
      <c r="AS581">
        <v>91</v>
      </c>
      <c r="AT581" s="46">
        <f t="shared" si="88"/>
        <v>24.310194650425998</v>
      </c>
      <c r="AU581" s="47">
        <f t="shared" si="89"/>
        <v>8142.9103176819999</v>
      </c>
      <c r="AW581" s="27">
        <f t="shared" si="92"/>
        <v>29.259547124999997</v>
      </c>
      <c r="AX581" s="28">
        <f t="shared" si="93"/>
        <v>7367.5333815007498</v>
      </c>
      <c r="AZ581" s="33">
        <f t="shared" si="94"/>
        <v>29.638510258710003</v>
      </c>
      <c r="BA581" s="34">
        <f t="shared" si="95"/>
        <v>7636.1662772535001</v>
      </c>
      <c r="BC581" s="46">
        <f t="shared" si="96"/>
        <v>24.310194650425998</v>
      </c>
      <c r="BD581" s="47">
        <f t="shared" si="97"/>
        <v>8142.9103176819999</v>
      </c>
      <c r="BF581" s="48">
        <f t="shared" si="90"/>
        <v>14.265656119999999</v>
      </c>
      <c r="BG581" s="49">
        <f t="shared" si="91"/>
        <v>1576.8820870000002</v>
      </c>
      <c r="BI581">
        <v>57</v>
      </c>
      <c r="BJ581" t="s">
        <v>686</v>
      </c>
      <c r="BK581" s="2">
        <v>44824.593298611115</v>
      </c>
      <c r="BL581">
        <v>314</v>
      </c>
      <c r="BM581" t="s">
        <v>76</v>
      </c>
      <c r="BN581">
        <v>0</v>
      </c>
      <c r="BO581">
        <v>2.847</v>
      </c>
      <c r="BP581" s="26">
        <v>932776</v>
      </c>
      <c r="BQ581">
        <v>0</v>
      </c>
      <c r="BR581" t="s">
        <v>77</v>
      </c>
      <c r="BS581" t="s">
        <v>77</v>
      </c>
      <c r="BT581" t="s">
        <v>77</v>
      </c>
      <c r="BU581" t="s">
        <v>77</v>
      </c>
    </row>
    <row r="582" spans="1:73">
      <c r="A582">
        <v>58</v>
      </c>
      <c r="B582" t="s">
        <v>687</v>
      </c>
      <c r="C582" s="2">
        <v>44824.614525462966</v>
      </c>
      <c r="D582">
        <v>408</v>
      </c>
      <c r="E582" t="s">
        <v>76</v>
      </c>
      <c r="F582">
        <v>0</v>
      </c>
      <c r="G582">
        <v>5.9059999999999997</v>
      </c>
      <c r="H582" s="26">
        <v>34080697</v>
      </c>
      <c r="I582">
        <v>72.873000000000005</v>
      </c>
      <c r="J582" t="s">
        <v>77</v>
      </c>
      <c r="K582" t="s">
        <v>77</v>
      </c>
      <c r="L582" t="s">
        <v>77</v>
      </c>
      <c r="M582" t="s">
        <v>77</v>
      </c>
      <c r="O582">
        <v>58</v>
      </c>
      <c r="P582" t="s">
        <v>687</v>
      </c>
      <c r="Q582" s="2">
        <v>44824.614525462966</v>
      </c>
      <c r="R582">
        <v>408</v>
      </c>
      <c r="S582" t="s">
        <v>76</v>
      </c>
      <c r="T582">
        <v>0</v>
      </c>
      <c r="U582">
        <v>5.8710000000000004</v>
      </c>
      <c r="V582" s="26">
        <v>285711</v>
      </c>
      <c r="W582">
        <v>68.301000000000002</v>
      </c>
      <c r="X582" t="s">
        <v>77</v>
      </c>
      <c r="Y582" t="s">
        <v>77</v>
      </c>
      <c r="Z582" t="s">
        <v>77</v>
      </c>
      <c r="AA582" t="s">
        <v>77</v>
      </c>
      <c r="AC582">
        <v>58</v>
      </c>
      <c r="AD582" t="s">
        <v>687</v>
      </c>
      <c r="AE582" s="2">
        <v>44824.614525462966</v>
      </c>
      <c r="AF582">
        <v>408</v>
      </c>
      <c r="AG582" t="s">
        <v>76</v>
      </c>
      <c r="AH582">
        <v>0</v>
      </c>
      <c r="AI582">
        <v>12.055999999999999</v>
      </c>
      <c r="AJ582" s="26">
        <v>108202</v>
      </c>
      <c r="AK582">
        <v>22.366</v>
      </c>
      <c r="AL582" t="s">
        <v>77</v>
      </c>
      <c r="AM582" t="s">
        <v>77</v>
      </c>
      <c r="AN582" t="s">
        <v>77</v>
      </c>
      <c r="AO582" t="s">
        <v>77</v>
      </c>
      <c r="AQ582">
        <v>1</v>
      </c>
      <c r="AS582">
        <v>92</v>
      </c>
      <c r="AT582" s="46">
        <f t="shared" si="88"/>
        <v>69243.983670403017</v>
      </c>
      <c r="AU582" s="47">
        <f t="shared" si="89"/>
        <v>21962.87359004192</v>
      </c>
      <c r="AW582" s="27">
        <f t="shared" si="92"/>
        <v>55084.175997586484</v>
      </c>
      <c r="AX582" s="28">
        <f t="shared" si="93"/>
        <v>19360.59017809292</v>
      </c>
      <c r="AZ582" s="33">
        <f t="shared" si="94"/>
        <v>71904.070735293542</v>
      </c>
      <c r="BA582" s="34">
        <f t="shared" si="95"/>
        <v>20493.997640206962</v>
      </c>
      <c r="BC582" s="46">
        <f t="shared" si="96"/>
        <v>69243.983670403017</v>
      </c>
      <c r="BD582" s="47">
        <f t="shared" si="97"/>
        <v>21962.87359004192</v>
      </c>
      <c r="BF582" s="48">
        <f t="shared" si="90"/>
        <v>264675.22915795003</v>
      </c>
      <c r="BG582" s="49">
        <f t="shared" si="91"/>
        <v>-8382.5979468799997</v>
      </c>
      <c r="BI582">
        <v>58</v>
      </c>
      <c r="BJ582" t="s">
        <v>687</v>
      </c>
      <c r="BK582" s="2">
        <v>44824.614525462966</v>
      </c>
      <c r="BL582">
        <v>408</v>
      </c>
      <c r="BM582" t="s">
        <v>76</v>
      </c>
      <c r="BN582">
        <v>0</v>
      </c>
      <c r="BO582">
        <v>2.8719999999999999</v>
      </c>
      <c r="BP582" s="26">
        <v>612232</v>
      </c>
      <c r="BQ582">
        <v>0</v>
      </c>
      <c r="BR582" t="s">
        <v>77</v>
      </c>
      <c r="BS582" t="s">
        <v>77</v>
      </c>
      <c r="BT582" t="s">
        <v>77</v>
      </c>
      <c r="BU582" t="s">
        <v>77</v>
      </c>
    </row>
    <row r="583" spans="1:73">
      <c r="A583">
        <v>59</v>
      </c>
      <c r="B583" t="s">
        <v>688</v>
      </c>
      <c r="C583" s="2">
        <v>44824.635740740741</v>
      </c>
      <c r="D583">
        <v>282</v>
      </c>
      <c r="E583" t="s">
        <v>76</v>
      </c>
      <c r="F583">
        <v>0</v>
      </c>
      <c r="G583">
        <v>5.9980000000000002</v>
      </c>
      <c r="H583" s="26">
        <v>3131827</v>
      </c>
      <c r="I583">
        <v>6.3490000000000002</v>
      </c>
      <c r="J583" t="s">
        <v>77</v>
      </c>
      <c r="K583" t="s">
        <v>77</v>
      </c>
      <c r="L583" t="s">
        <v>77</v>
      </c>
      <c r="M583" t="s">
        <v>77</v>
      </c>
      <c r="O583">
        <v>59</v>
      </c>
      <c r="P583" t="s">
        <v>688</v>
      </c>
      <c r="Q583" s="2">
        <v>44824.635740740741</v>
      </c>
      <c r="R583">
        <v>282</v>
      </c>
      <c r="S583" t="s">
        <v>76</v>
      </c>
      <c r="T583">
        <v>0</v>
      </c>
      <c r="U583">
        <v>5.9509999999999996</v>
      </c>
      <c r="V583" s="26">
        <v>26480</v>
      </c>
      <c r="W583">
        <v>6.6360000000000001</v>
      </c>
      <c r="X583" t="s">
        <v>77</v>
      </c>
      <c r="Y583" t="s">
        <v>77</v>
      </c>
      <c r="Z583" t="s">
        <v>77</v>
      </c>
      <c r="AA583" t="s">
        <v>77</v>
      </c>
      <c r="AC583">
        <v>59</v>
      </c>
      <c r="AD583" t="s">
        <v>688</v>
      </c>
      <c r="AE583" s="2">
        <v>44824.635740740741</v>
      </c>
      <c r="AF583">
        <v>282</v>
      </c>
      <c r="AG583" t="s">
        <v>76</v>
      </c>
      <c r="AH583">
        <v>0</v>
      </c>
      <c r="AI583">
        <v>11.983000000000001</v>
      </c>
      <c r="AJ583" s="26">
        <v>195764</v>
      </c>
      <c r="AK583">
        <v>39.706000000000003</v>
      </c>
      <c r="AL583" t="s">
        <v>77</v>
      </c>
      <c r="AM583" t="s">
        <v>77</v>
      </c>
      <c r="AN583" t="s">
        <v>77</v>
      </c>
      <c r="AO583" t="s">
        <v>77</v>
      </c>
      <c r="AQ583">
        <v>1</v>
      </c>
      <c r="AS583">
        <v>93</v>
      </c>
      <c r="AT583" s="46">
        <f t="shared" si="88"/>
        <v>6756.4189300480002</v>
      </c>
      <c r="AU583" s="47">
        <f t="shared" si="89"/>
        <v>39382.701964878084</v>
      </c>
      <c r="AW583" s="27">
        <f t="shared" si="92"/>
        <v>5590.3554104640007</v>
      </c>
      <c r="AX583" s="28">
        <f t="shared" si="93"/>
        <v>33923.906762202088</v>
      </c>
      <c r="AZ583" s="33">
        <f t="shared" si="94"/>
        <v>7061.4991086720011</v>
      </c>
      <c r="BA583" s="34">
        <f t="shared" si="95"/>
        <v>36803.077979503039</v>
      </c>
      <c r="BC583" s="46">
        <f t="shared" si="96"/>
        <v>6756.4189300480002</v>
      </c>
      <c r="BD583" s="47">
        <f t="shared" si="97"/>
        <v>39382.701964878084</v>
      </c>
      <c r="BF583" s="48">
        <f t="shared" si="90"/>
        <v>4400.9669599999997</v>
      </c>
      <c r="BG583" s="49">
        <f t="shared" si="91"/>
        <v>-44631.82292512001</v>
      </c>
      <c r="BI583">
        <v>59</v>
      </c>
      <c r="BJ583" t="s">
        <v>688</v>
      </c>
      <c r="BK583" s="2">
        <v>44824.635740740741</v>
      </c>
      <c r="BL583">
        <v>282</v>
      </c>
      <c r="BM583" t="s">
        <v>76</v>
      </c>
      <c r="BN583">
        <v>0</v>
      </c>
      <c r="BO583">
        <v>2.859</v>
      </c>
      <c r="BP583" s="26">
        <v>834650</v>
      </c>
      <c r="BQ583">
        <v>0</v>
      </c>
      <c r="BR583" t="s">
        <v>77</v>
      </c>
      <c r="BS583" t="s">
        <v>77</v>
      </c>
      <c r="BT583" t="s">
        <v>77</v>
      </c>
      <c r="BU583" t="s">
        <v>77</v>
      </c>
    </row>
    <row r="584" spans="1:73">
      <c r="A584">
        <v>60</v>
      </c>
      <c r="B584" t="s">
        <v>689</v>
      </c>
      <c r="C584" s="2">
        <v>44824.656944444447</v>
      </c>
      <c r="D584">
        <v>205</v>
      </c>
      <c r="E584" t="s">
        <v>76</v>
      </c>
      <c r="F584">
        <v>0</v>
      </c>
      <c r="G584">
        <v>5.9969999999999999</v>
      </c>
      <c r="H584" s="26">
        <v>1228128</v>
      </c>
      <c r="I584">
        <v>2.48</v>
      </c>
      <c r="J584" t="s">
        <v>77</v>
      </c>
      <c r="K584" t="s">
        <v>77</v>
      </c>
      <c r="L584" t="s">
        <v>77</v>
      </c>
      <c r="M584" t="s">
        <v>77</v>
      </c>
      <c r="O584">
        <v>60</v>
      </c>
      <c r="P584" t="s">
        <v>689</v>
      </c>
      <c r="Q584" s="2">
        <v>44824.656944444447</v>
      </c>
      <c r="R584">
        <v>205</v>
      </c>
      <c r="S584" t="s">
        <v>76</v>
      </c>
      <c r="T584">
        <v>0</v>
      </c>
      <c r="U584">
        <v>5.952</v>
      </c>
      <c r="V584" s="26">
        <v>10238</v>
      </c>
      <c r="W584">
        <v>2.6619999999999999</v>
      </c>
      <c r="X584" t="s">
        <v>77</v>
      </c>
      <c r="Y584" t="s">
        <v>77</v>
      </c>
      <c r="Z584" t="s">
        <v>77</v>
      </c>
      <c r="AA584" t="s">
        <v>77</v>
      </c>
      <c r="AC584">
        <v>60</v>
      </c>
      <c r="AD584" t="s">
        <v>689</v>
      </c>
      <c r="AE584" s="2">
        <v>44824.656944444447</v>
      </c>
      <c r="AF584">
        <v>205</v>
      </c>
      <c r="AG584" t="s">
        <v>76</v>
      </c>
      <c r="AH584">
        <v>0</v>
      </c>
      <c r="AI584">
        <v>11.978999999999999</v>
      </c>
      <c r="AJ584" s="26">
        <v>192272</v>
      </c>
      <c r="AK584">
        <v>39.027000000000001</v>
      </c>
      <c r="AL584" t="s">
        <v>77</v>
      </c>
      <c r="AM584" t="s">
        <v>77</v>
      </c>
      <c r="AN584" t="s">
        <v>77</v>
      </c>
      <c r="AO584" t="s">
        <v>77</v>
      </c>
      <c r="AQ584">
        <v>1</v>
      </c>
      <c r="AS584">
        <v>94</v>
      </c>
      <c r="AT584" s="46">
        <f t="shared" si="88"/>
        <v>2754.5784534392801</v>
      </c>
      <c r="AU584" s="47">
        <f t="shared" si="89"/>
        <v>38695.485718968324</v>
      </c>
      <c r="AW584" s="27">
        <f t="shared" si="92"/>
        <v>2504.0405226755402</v>
      </c>
      <c r="AX584" s="28">
        <f t="shared" si="93"/>
        <v>33361.544675064324</v>
      </c>
      <c r="AZ584" s="33">
        <f t="shared" si="94"/>
        <v>2909.01952995492</v>
      </c>
      <c r="BA584" s="34">
        <f t="shared" si="95"/>
        <v>36157.440232540161</v>
      </c>
      <c r="BC584" s="46">
        <f t="shared" si="96"/>
        <v>2754.5784534392801</v>
      </c>
      <c r="BD584" s="47">
        <f t="shared" si="97"/>
        <v>38695.485718968324</v>
      </c>
      <c r="BF584" s="48">
        <f t="shared" si="90"/>
        <v>1292.5876177999999</v>
      </c>
      <c r="BG584" s="49">
        <f t="shared" si="91"/>
        <v>-42681.247876480003</v>
      </c>
      <c r="BI584">
        <v>60</v>
      </c>
      <c r="BJ584" t="s">
        <v>689</v>
      </c>
      <c r="BK584" s="2">
        <v>44824.656944444447</v>
      </c>
      <c r="BL584">
        <v>205</v>
      </c>
      <c r="BM584" t="s">
        <v>76</v>
      </c>
      <c r="BN584">
        <v>0</v>
      </c>
      <c r="BO584">
        <v>2.843</v>
      </c>
      <c r="BP584" s="26">
        <v>1013760</v>
      </c>
      <c r="BQ584">
        <v>0</v>
      </c>
      <c r="BR584" t="s">
        <v>77</v>
      </c>
      <c r="BS584" t="s">
        <v>77</v>
      </c>
      <c r="BT584" t="s">
        <v>77</v>
      </c>
      <c r="BU584" t="s">
        <v>77</v>
      </c>
    </row>
    <row r="585" spans="1:73">
      <c r="A585">
        <v>61</v>
      </c>
      <c r="B585" t="s">
        <v>690</v>
      </c>
      <c r="C585" s="2">
        <v>44824.678171296298</v>
      </c>
      <c r="D585">
        <v>302</v>
      </c>
      <c r="E585" t="s">
        <v>76</v>
      </c>
      <c r="F585">
        <v>0</v>
      </c>
      <c r="G585">
        <v>6.0049999999999999</v>
      </c>
      <c r="H585" s="26">
        <v>35458</v>
      </c>
      <c r="I585">
        <v>6.7000000000000004E-2</v>
      </c>
      <c r="J585" t="s">
        <v>77</v>
      </c>
      <c r="K585" t="s">
        <v>77</v>
      </c>
      <c r="L585" t="s">
        <v>77</v>
      </c>
      <c r="M585" t="s">
        <v>77</v>
      </c>
      <c r="O585">
        <v>61</v>
      </c>
      <c r="P585" t="s">
        <v>690</v>
      </c>
      <c r="Q585" s="2">
        <v>44824.678171296298</v>
      </c>
      <c r="R585">
        <v>302</v>
      </c>
      <c r="S585" t="s">
        <v>76</v>
      </c>
      <c r="T585">
        <v>0</v>
      </c>
      <c r="U585" t="s">
        <v>77</v>
      </c>
      <c r="V585" s="26" t="s">
        <v>77</v>
      </c>
      <c r="W585" t="s">
        <v>77</v>
      </c>
      <c r="X585" t="s">
        <v>77</v>
      </c>
      <c r="Y585" t="s">
        <v>77</v>
      </c>
      <c r="Z585" t="s">
        <v>77</v>
      </c>
      <c r="AA585" t="s">
        <v>77</v>
      </c>
      <c r="AC585">
        <v>61</v>
      </c>
      <c r="AD585" t="s">
        <v>690</v>
      </c>
      <c r="AE585" s="2">
        <v>44824.678171296298</v>
      </c>
      <c r="AF585">
        <v>302</v>
      </c>
      <c r="AG585" t="s">
        <v>76</v>
      </c>
      <c r="AH585">
        <v>0</v>
      </c>
      <c r="AI585">
        <v>12.169</v>
      </c>
      <c r="AJ585" s="26">
        <v>5020</v>
      </c>
      <c r="AK585">
        <v>0.99</v>
      </c>
      <c r="AL585" t="s">
        <v>77</v>
      </c>
      <c r="AM585" t="s">
        <v>77</v>
      </c>
      <c r="AN585" t="s">
        <v>77</v>
      </c>
      <c r="AO585" t="s">
        <v>77</v>
      </c>
      <c r="AQ585">
        <v>1</v>
      </c>
      <c r="AS585">
        <v>95</v>
      </c>
      <c r="AT585" s="46">
        <f t="shared" si="88"/>
        <v>80.684123493207437</v>
      </c>
      <c r="AU585" s="47">
        <f t="shared" si="89"/>
        <v>933.29088579199993</v>
      </c>
      <c r="AW585" s="27">
        <f t="shared" si="92"/>
        <v>110.81759441862322</v>
      </c>
      <c r="AX585" s="28">
        <f t="shared" si="93"/>
        <v>963.95617089200016</v>
      </c>
      <c r="AZ585" s="33">
        <f t="shared" si="94"/>
        <v>92.868726085532401</v>
      </c>
      <c r="BA585" s="34">
        <f t="shared" si="95"/>
        <v>955.5562414960001</v>
      </c>
      <c r="BC585" s="46">
        <f t="shared" si="96"/>
        <v>80.684123493207437</v>
      </c>
      <c r="BD585" s="47">
        <f t="shared" si="97"/>
        <v>933.29088579199993</v>
      </c>
      <c r="BF585" s="48">
        <f t="shared" si="90"/>
        <v>65.898963012799996</v>
      </c>
      <c r="BG585" s="49">
        <f t="shared" si="91"/>
        <v>481.13207199999999</v>
      </c>
      <c r="BI585">
        <v>61</v>
      </c>
      <c r="BJ585" t="s">
        <v>690</v>
      </c>
      <c r="BK585" s="2">
        <v>44824.678171296298</v>
      </c>
      <c r="BL585">
        <v>302</v>
      </c>
      <c r="BM585" t="s">
        <v>76</v>
      </c>
      <c r="BN585">
        <v>0</v>
      </c>
      <c r="BO585">
        <v>2.8460000000000001</v>
      </c>
      <c r="BP585" s="26">
        <v>1022526</v>
      </c>
      <c r="BQ585">
        <v>0</v>
      </c>
      <c r="BR585" t="s">
        <v>77</v>
      </c>
      <c r="BS585" t="s">
        <v>77</v>
      </c>
      <c r="BT585" t="s">
        <v>77</v>
      </c>
      <c r="BU585" t="s">
        <v>77</v>
      </c>
    </row>
    <row r="586" spans="1:73">
      <c r="A586">
        <v>62</v>
      </c>
      <c r="B586" t="s">
        <v>691</v>
      </c>
      <c r="C586" s="2">
        <v>44824.699374999997</v>
      </c>
      <c r="D586">
        <v>183</v>
      </c>
      <c r="E586" t="s">
        <v>76</v>
      </c>
      <c r="F586">
        <v>0</v>
      </c>
      <c r="G586">
        <v>5.9859999999999998</v>
      </c>
      <c r="H586" s="26">
        <v>7679028</v>
      </c>
      <c r="I586">
        <v>15.688000000000001</v>
      </c>
      <c r="J586" t="s">
        <v>77</v>
      </c>
      <c r="K586" t="s">
        <v>77</v>
      </c>
      <c r="L586" t="s">
        <v>77</v>
      </c>
      <c r="M586" t="s">
        <v>77</v>
      </c>
      <c r="O586">
        <v>62</v>
      </c>
      <c r="P586" t="s">
        <v>691</v>
      </c>
      <c r="Q586" s="2">
        <v>44824.699374999997</v>
      </c>
      <c r="R586">
        <v>183</v>
      </c>
      <c r="S586" t="s">
        <v>76</v>
      </c>
      <c r="T586">
        <v>0</v>
      </c>
      <c r="U586">
        <v>5.94</v>
      </c>
      <c r="V586" s="26">
        <v>54261</v>
      </c>
      <c r="W586">
        <v>13.401</v>
      </c>
      <c r="X586" t="s">
        <v>77</v>
      </c>
      <c r="Y586" t="s">
        <v>77</v>
      </c>
      <c r="Z586" t="s">
        <v>77</v>
      </c>
      <c r="AA586" t="s">
        <v>77</v>
      </c>
      <c r="AC586">
        <v>62</v>
      </c>
      <c r="AD586" t="s">
        <v>691</v>
      </c>
      <c r="AE586" s="2">
        <v>44824.699374999997</v>
      </c>
      <c r="AF586">
        <v>183</v>
      </c>
      <c r="AG586" t="s">
        <v>76</v>
      </c>
      <c r="AH586">
        <v>0</v>
      </c>
      <c r="AI586">
        <v>12.005000000000001</v>
      </c>
      <c r="AJ586" s="26">
        <v>171649</v>
      </c>
      <c r="AK586">
        <v>34.997999999999998</v>
      </c>
      <c r="AL586" t="s">
        <v>77</v>
      </c>
      <c r="AM586" t="s">
        <v>77</v>
      </c>
      <c r="AN586" t="s">
        <v>77</v>
      </c>
      <c r="AO586" t="s">
        <v>77</v>
      </c>
      <c r="AQ586">
        <v>1</v>
      </c>
      <c r="AS586">
        <v>96</v>
      </c>
      <c r="AT586" s="46">
        <f t="shared" si="88"/>
        <v>13577.633416375018</v>
      </c>
      <c r="AU586" s="47">
        <f t="shared" si="89"/>
        <v>34624.242862790481</v>
      </c>
      <c r="AW586" s="27">
        <f t="shared" si="92"/>
        <v>10873.335781357486</v>
      </c>
      <c r="AX586" s="28">
        <f t="shared" si="93"/>
        <v>30009.138287553233</v>
      </c>
      <c r="AZ586" s="33">
        <f t="shared" si="94"/>
        <v>14139.529179651532</v>
      </c>
      <c r="BA586" s="34">
        <f t="shared" si="95"/>
        <v>32336.356254191742</v>
      </c>
      <c r="BC586" s="46">
        <f t="shared" si="96"/>
        <v>13577.633416375018</v>
      </c>
      <c r="BD586" s="47">
        <f t="shared" si="97"/>
        <v>34624.242862790481</v>
      </c>
      <c r="BF586" s="48">
        <f t="shared" si="90"/>
        <v>13325.52847795</v>
      </c>
      <c r="BG586" s="49">
        <f t="shared" si="91"/>
        <v>-32016.968363719996</v>
      </c>
      <c r="BI586">
        <v>62</v>
      </c>
      <c r="BJ586" t="s">
        <v>691</v>
      </c>
      <c r="BK586" s="2">
        <v>44824.699374999997</v>
      </c>
      <c r="BL586">
        <v>183</v>
      </c>
      <c r="BM586" t="s">
        <v>76</v>
      </c>
      <c r="BN586">
        <v>0</v>
      </c>
      <c r="BO586">
        <v>2.855</v>
      </c>
      <c r="BP586" s="26">
        <v>900771</v>
      </c>
      <c r="BQ586">
        <v>0</v>
      </c>
      <c r="BR586" t="s">
        <v>77</v>
      </c>
      <c r="BS586" t="s">
        <v>77</v>
      </c>
      <c r="BT586" t="s">
        <v>77</v>
      </c>
      <c r="BU586" t="s">
        <v>77</v>
      </c>
    </row>
    <row r="587" spans="1:73">
      <c r="A587">
        <v>63</v>
      </c>
      <c r="B587" t="s">
        <v>692</v>
      </c>
      <c r="C587" s="2">
        <v>44824.720601851855</v>
      </c>
      <c r="D587">
        <v>376</v>
      </c>
      <c r="E587" t="s">
        <v>76</v>
      </c>
      <c r="F587">
        <v>0</v>
      </c>
      <c r="G587">
        <v>6.0039999999999996</v>
      </c>
      <c r="H587" s="26">
        <v>1120012</v>
      </c>
      <c r="I587">
        <v>2.2599999999999998</v>
      </c>
      <c r="J587" t="s">
        <v>77</v>
      </c>
      <c r="K587" t="s">
        <v>77</v>
      </c>
      <c r="L587" t="s">
        <v>77</v>
      </c>
      <c r="M587" t="s">
        <v>77</v>
      </c>
      <c r="O587">
        <v>63</v>
      </c>
      <c r="P587" t="s">
        <v>692</v>
      </c>
      <c r="Q587" s="2">
        <v>44824.720601851855</v>
      </c>
      <c r="R587">
        <v>376</v>
      </c>
      <c r="S587" t="s">
        <v>76</v>
      </c>
      <c r="T587">
        <v>0</v>
      </c>
      <c r="U587">
        <v>5.9560000000000004</v>
      </c>
      <c r="V587" s="26">
        <v>9072</v>
      </c>
      <c r="W587">
        <v>2.3759999999999999</v>
      </c>
      <c r="X587" t="s">
        <v>77</v>
      </c>
      <c r="Y587" t="s">
        <v>77</v>
      </c>
      <c r="Z587" t="s">
        <v>77</v>
      </c>
      <c r="AA587" t="s">
        <v>77</v>
      </c>
      <c r="AC587">
        <v>63</v>
      </c>
      <c r="AD587" t="s">
        <v>692</v>
      </c>
      <c r="AE587" s="2">
        <v>44824.720601851855</v>
      </c>
      <c r="AF587">
        <v>376</v>
      </c>
      <c r="AG587" t="s">
        <v>76</v>
      </c>
      <c r="AH587">
        <v>0</v>
      </c>
      <c r="AI587">
        <v>11.965</v>
      </c>
      <c r="AJ587" s="26">
        <v>212514</v>
      </c>
      <c r="AK587">
        <v>42.947000000000003</v>
      </c>
      <c r="AL587" t="s">
        <v>77</v>
      </c>
      <c r="AM587" t="s">
        <v>77</v>
      </c>
      <c r="AN587" t="s">
        <v>77</v>
      </c>
      <c r="AO587" t="s">
        <v>77</v>
      </c>
      <c r="AQ587">
        <v>1</v>
      </c>
      <c r="AS587">
        <v>97</v>
      </c>
      <c r="AT587" s="46">
        <f t="shared" si="88"/>
        <v>2466.8962030540802</v>
      </c>
      <c r="AU587" s="47">
        <f t="shared" si="89"/>
        <v>42670.404450998081</v>
      </c>
      <c r="AW587" s="27">
        <f t="shared" si="92"/>
        <v>2282.54315938944</v>
      </c>
      <c r="AX587" s="28">
        <f t="shared" si="93"/>
        <v>36600.094293697082</v>
      </c>
      <c r="AZ587" s="33">
        <f t="shared" si="94"/>
        <v>2610.5090152371199</v>
      </c>
      <c r="BA587" s="34">
        <f t="shared" si="95"/>
        <v>39894.481424813042</v>
      </c>
      <c r="BC587" s="46">
        <f t="shared" si="96"/>
        <v>2466.8962030540802</v>
      </c>
      <c r="BD587" s="47">
        <f t="shared" si="97"/>
        <v>42670.404450998081</v>
      </c>
      <c r="BF587" s="48">
        <f t="shared" si="90"/>
        <v>1129.3178847999998</v>
      </c>
      <c r="BG587" s="49">
        <f t="shared" si="91"/>
        <v>-54571.275605119998</v>
      </c>
      <c r="BI587">
        <v>63</v>
      </c>
      <c r="BJ587" t="s">
        <v>692</v>
      </c>
      <c r="BK587" s="2">
        <v>44824.720601851855</v>
      </c>
      <c r="BL587">
        <v>376</v>
      </c>
      <c r="BM587" t="s">
        <v>76</v>
      </c>
      <c r="BN587">
        <v>0</v>
      </c>
      <c r="BO587">
        <v>2.8519999999999999</v>
      </c>
      <c r="BP587" s="26">
        <v>958443</v>
      </c>
      <c r="BQ587">
        <v>0</v>
      </c>
      <c r="BR587" t="s">
        <v>77</v>
      </c>
      <c r="BS587" t="s">
        <v>77</v>
      </c>
      <c r="BT587" t="s">
        <v>77</v>
      </c>
      <c r="BU587" t="s">
        <v>77</v>
      </c>
    </row>
    <row r="588" spans="1:73">
      <c r="A588">
        <v>64</v>
      </c>
      <c r="B588" t="s">
        <v>693</v>
      </c>
      <c r="C588" s="2">
        <v>44824.741828703707</v>
      </c>
      <c r="D588">
        <v>416</v>
      </c>
      <c r="E588" t="s">
        <v>76</v>
      </c>
      <c r="F588">
        <v>0</v>
      </c>
      <c r="G588">
        <v>6.0030000000000001</v>
      </c>
      <c r="H588" s="26">
        <v>37502</v>
      </c>
      <c r="I588">
        <v>7.0999999999999994E-2</v>
      </c>
      <c r="J588" t="s">
        <v>77</v>
      </c>
      <c r="K588" t="s">
        <v>77</v>
      </c>
      <c r="L588" t="s">
        <v>77</v>
      </c>
      <c r="M588" t="s">
        <v>77</v>
      </c>
      <c r="O588">
        <v>64</v>
      </c>
      <c r="P588" t="s">
        <v>693</v>
      </c>
      <c r="Q588" s="2">
        <v>44824.741828703707</v>
      </c>
      <c r="R588">
        <v>416</v>
      </c>
      <c r="S588" t="s">
        <v>76</v>
      </c>
      <c r="T588">
        <v>0</v>
      </c>
      <c r="U588" t="s">
        <v>77</v>
      </c>
      <c r="V588" s="26" t="s">
        <v>77</v>
      </c>
      <c r="W588" t="s">
        <v>77</v>
      </c>
      <c r="X588" t="s">
        <v>77</v>
      </c>
      <c r="Y588" t="s">
        <v>77</v>
      </c>
      <c r="Z588" t="s">
        <v>77</v>
      </c>
      <c r="AA588" t="s">
        <v>77</v>
      </c>
      <c r="AC588">
        <v>64</v>
      </c>
      <c r="AD588" t="s">
        <v>693</v>
      </c>
      <c r="AE588" s="2">
        <v>44824.741828703707</v>
      </c>
      <c r="AF588">
        <v>416</v>
      </c>
      <c r="AG588" t="s">
        <v>76</v>
      </c>
      <c r="AH588">
        <v>0</v>
      </c>
      <c r="AI588">
        <v>12.114000000000001</v>
      </c>
      <c r="AJ588" s="26">
        <v>45059</v>
      </c>
      <c r="AK588">
        <v>9.4149999999999991</v>
      </c>
      <c r="AL588" t="s">
        <v>77</v>
      </c>
      <c r="AM588" t="s">
        <v>77</v>
      </c>
      <c r="AN588" t="s">
        <v>77</v>
      </c>
      <c r="AO588" t="s">
        <v>77</v>
      </c>
      <c r="AQ588">
        <v>1</v>
      </c>
      <c r="AS588">
        <v>98</v>
      </c>
      <c r="AT588" s="46">
        <f t="shared" si="88"/>
        <v>85.471424543677827</v>
      </c>
      <c r="AU588" s="47">
        <f t="shared" si="89"/>
        <v>9158.1816999648781</v>
      </c>
      <c r="AW588" s="27">
        <f t="shared" si="92"/>
        <v>117.11607831673521</v>
      </c>
      <c r="AX588" s="28">
        <f t="shared" si="93"/>
        <v>8261.3258227976312</v>
      </c>
      <c r="AZ588" s="33">
        <f t="shared" si="94"/>
        <v>98.2366362395164</v>
      </c>
      <c r="BA588" s="34">
        <f t="shared" si="95"/>
        <v>8578.4099027989396</v>
      </c>
      <c r="BC588" s="46">
        <f t="shared" si="96"/>
        <v>85.471424543677827</v>
      </c>
      <c r="BD588" s="47">
        <f t="shared" si="97"/>
        <v>9158.1816999648781</v>
      </c>
      <c r="BF588" s="48">
        <f t="shared" si="90"/>
        <v>71.098269460799997</v>
      </c>
      <c r="BG588" s="49">
        <f t="shared" si="91"/>
        <v>1390.1022546799998</v>
      </c>
      <c r="BI588">
        <v>64</v>
      </c>
      <c r="BJ588" t="s">
        <v>693</v>
      </c>
      <c r="BK588" s="2">
        <v>44824.741828703707</v>
      </c>
      <c r="BL588">
        <v>416</v>
      </c>
      <c r="BM588" t="s">
        <v>76</v>
      </c>
      <c r="BN588">
        <v>0</v>
      </c>
      <c r="BO588">
        <v>2.8380000000000001</v>
      </c>
      <c r="BP588" s="26">
        <v>1144265</v>
      </c>
      <c r="BQ588">
        <v>0</v>
      </c>
      <c r="BR588" t="s">
        <v>77</v>
      </c>
      <c r="BS588" t="s">
        <v>77</v>
      </c>
      <c r="BT588" t="s">
        <v>77</v>
      </c>
      <c r="BU588" t="s">
        <v>77</v>
      </c>
    </row>
    <row r="589" spans="1:73">
      <c r="A589">
        <v>65</v>
      </c>
      <c r="B589" t="s">
        <v>694</v>
      </c>
      <c r="C589" s="2">
        <v>44824.763055555559</v>
      </c>
      <c r="D589">
        <v>390</v>
      </c>
      <c r="E589" t="s">
        <v>76</v>
      </c>
      <c r="F589">
        <v>0</v>
      </c>
      <c r="G589">
        <v>6.0049999999999999</v>
      </c>
      <c r="H589" s="26">
        <v>21505</v>
      </c>
      <c r="I589">
        <v>3.9E-2</v>
      </c>
      <c r="J589" t="s">
        <v>77</v>
      </c>
      <c r="K589" t="s">
        <v>77</v>
      </c>
      <c r="L589" t="s">
        <v>77</v>
      </c>
      <c r="M589" t="s">
        <v>77</v>
      </c>
      <c r="O589">
        <v>65</v>
      </c>
      <c r="P589" t="s">
        <v>694</v>
      </c>
      <c r="Q589" s="2">
        <v>44824.763055555559</v>
      </c>
      <c r="R589">
        <v>390</v>
      </c>
      <c r="S589" t="s">
        <v>76</v>
      </c>
      <c r="T589">
        <v>0</v>
      </c>
      <c r="U589" t="s">
        <v>77</v>
      </c>
      <c r="V589" s="26" t="s">
        <v>77</v>
      </c>
      <c r="W589" t="s">
        <v>77</v>
      </c>
      <c r="X589" t="s">
        <v>77</v>
      </c>
      <c r="Y589" t="s">
        <v>77</v>
      </c>
      <c r="Z589" t="s">
        <v>77</v>
      </c>
      <c r="AA589" t="s">
        <v>77</v>
      </c>
      <c r="AC589">
        <v>65</v>
      </c>
      <c r="AD589" t="s">
        <v>694</v>
      </c>
      <c r="AE589" s="2">
        <v>44824.763055555559</v>
      </c>
      <c r="AF589">
        <v>390</v>
      </c>
      <c r="AG589" t="s">
        <v>76</v>
      </c>
      <c r="AH589">
        <v>0</v>
      </c>
      <c r="AI589">
        <v>12.16</v>
      </c>
      <c r="AJ589" s="26">
        <v>5127</v>
      </c>
      <c r="AK589">
        <v>1.0129999999999999</v>
      </c>
      <c r="AL589" t="s">
        <v>77</v>
      </c>
      <c r="AM589" t="s">
        <v>77</v>
      </c>
      <c r="AN589" t="s">
        <v>77</v>
      </c>
      <c r="AO589" t="s">
        <v>77</v>
      </c>
      <c r="AQ589">
        <v>1</v>
      </c>
      <c r="AS589">
        <v>99</v>
      </c>
      <c r="AT589" s="46">
        <f t="shared" si="88"/>
        <v>47.986493066886496</v>
      </c>
      <c r="AU589" s="47">
        <f t="shared" si="89"/>
        <v>955.38007798792</v>
      </c>
      <c r="AW589" s="27">
        <f t="shared" si="92"/>
        <v>67.639941046595013</v>
      </c>
      <c r="AX589" s="28">
        <f t="shared" si="93"/>
        <v>983.72581968267014</v>
      </c>
      <c r="AZ589" s="33">
        <f t="shared" si="94"/>
        <v>56.198662978477508</v>
      </c>
      <c r="BA589" s="34">
        <f t="shared" si="95"/>
        <v>975.99698754246015</v>
      </c>
      <c r="BC589" s="46">
        <f t="shared" si="96"/>
        <v>47.986493066886496</v>
      </c>
      <c r="BD589" s="47">
        <f t="shared" si="97"/>
        <v>955.38007798792</v>
      </c>
      <c r="BF589" s="48">
        <f t="shared" si="90"/>
        <v>33.799561879999999</v>
      </c>
      <c r="BG589" s="49">
        <f t="shared" si="91"/>
        <v>490.91028412000003</v>
      </c>
      <c r="BI589">
        <v>65</v>
      </c>
      <c r="BJ589" t="s">
        <v>694</v>
      </c>
      <c r="BK589" s="2">
        <v>44824.763055555559</v>
      </c>
      <c r="BL589">
        <v>390</v>
      </c>
      <c r="BM589" t="s">
        <v>76</v>
      </c>
      <c r="BN589">
        <v>0</v>
      </c>
      <c r="BO589">
        <v>2.8460000000000001</v>
      </c>
      <c r="BP589" s="26">
        <v>999920</v>
      </c>
      <c r="BQ589">
        <v>0</v>
      </c>
      <c r="BR589" t="s">
        <v>77</v>
      </c>
      <c r="BS589" t="s">
        <v>77</v>
      </c>
      <c r="BT589" t="s">
        <v>77</v>
      </c>
      <c r="BU589" t="s">
        <v>77</v>
      </c>
    </row>
    <row r="590" spans="1:73">
      <c r="A590">
        <v>66</v>
      </c>
      <c r="B590" t="s">
        <v>695</v>
      </c>
      <c r="C590" s="2">
        <v>44824.784305555557</v>
      </c>
      <c r="D590">
        <v>301</v>
      </c>
      <c r="E590" t="s">
        <v>76</v>
      </c>
      <c r="F590">
        <v>0</v>
      </c>
      <c r="G590">
        <v>5.9870000000000001</v>
      </c>
      <c r="H590" s="26">
        <v>5026289</v>
      </c>
      <c r="I590">
        <v>10.224</v>
      </c>
      <c r="J590" t="s">
        <v>77</v>
      </c>
      <c r="K590" t="s">
        <v>77</v>
      </c>
      <c r="L590" t="s">
        <v>77</v>
      </c>
      <c r="M590" t="s">
        <v>77</v>
      </c>
      <c r="O590">
        <v>66</v>
      </c>
      <c r="P590" t="s">
        <v>695</v>
      </c>
      <c r="Q590" s="2">
        <v>44824.784305555557</v>
      </c>
      <c r="R590">
        <v>301</v>
      </c>
      <c r="S590" t="s">
        <v>76</v>
      </c>
      <c r="T590">
        <v>0</v>
      </c>
      <c r="U590">
        <v>5.9409999999999998</v>
      </c>
      <c r="V590" s="26">
        <v>38323</v>
      </c>
      <c r="W590">
        <v>9.5250000000000004</v>
      </c>
      <c r="X590" t="s">
        <v>77</v>
      </c>
      <c r="Y590" t="s">
        <v>77</v>
      </c>
      <c r="Z590" t="s">
        <v>77</v>
      </c>
      <c r="AA590" t="s">
        <v>77</v>
      </c>
      <c r="AC590">
        <v>66</v>
      </c>
      <c r="AD590" t="s">
        <v>695</v>
      </c>
      <c r="AE590" s="2">
        <v>44824.784305555557</v>
      </c>
      <c r="AF590">
        <v>301</v>
      </c>
      <c r="AG590" t="s">
        <v>76</v>
      </c>
      <c r="AH590">
        <v>0</v>
      </c>
      <c r="AI590">
        <v>11.999000000000001</v>
      </c>
      <c r="AJ590" s="26">
        <v>167247</v>
      </c>
      <c r="AK590">
        <v>34.133000000000003</v>
      </c>
      <c r="AL590" t="s">
        <v>77</v>
      </c>
      <c r="AM590" t="s">
        <v>77</v>
      </c>
      <c r="AN590" t="s">
        <v>77</v>
      </c>
      <c r="AO590" t="s">
        <v>77</v>
      </c>
      <c r="AQ590">
        <v>1</v>
      </c>
      <c r="AS590">
        <v>100</v>
      </c>
      <c r="AT590" s="46">
        <f t="shared" si="88"/>
        <v>9667.950817863979</v>
      </c>
      <c r="AU590" s="47">
        <f t="shared" si="89"/>
        <v>33752.420714090316</v>
      </c>
      <c r="AW590" s="27">
        <f t="shared" si="92"/>
        <v>7841.862222900766</v>
      </c>
      <c r="AX590" s="28">
        <f t="shared" si="93"/>
        <v>29286.649041005076</v>
      </c>
      <c r="AZ590" s="33">
        <f t="shared" si="94"/>
        <v>10082.641347756971</v>
      </c>
      <c r="BA590" s="34">
        <f t="shared" si="95"/>
        <v>31518.950850513662</v>
      </c>
      <c r="BC590" s="46">
        <f t="shared" si="96"/>
        <v>9667.950817863979</v>
      </c>
      <c r="BD590" s="47">
        <f t="shared" si="97"/>
        <v>33752.420714090316</v>
      </c>
      <c r="BF590" s="48">
        <f t="shared" si="90"/>
        <v>7648.6710735500001</v>
      </c>
      <c r="BG590" s="49">
        <f t="shared" si="91"/>
        <v>-29930.14250948</v>
      </c>
      <c r="BI590">
        <v>66</v>
      </c>
      <c r="BJ590" t="s">
        <v>695</v>
      </c>
      <c r="BK590" s="2">
        <v>44824.784305555557</v>
      </c>
      <c r="BL590">
        <v>301</v>
      </c>
      <c r="BM590" t="s">
        <v>76</v>
      </c>
      <c r="BN590">
        <v>0</v>
      </c>
      <c r="BO590">
        <v>2.84</v>
      </c>
      <c r="BP590" s="26">
        <v>1047273</v>
      </c>
      <c r="BQ590">
        <v>0</v>
      </c>
      <c r="BR590" t="s">
        <v>77</v>
      </c>
      <c r="BS590" t="s">
        <v>77</v>
      </c>
      <c r="BT590" t="s">
        <v>77</v>
      </c>
      <c r="BU590" t="s">
        <v>77</v>
      </c>
    </row>
    <row r="591" spans="1:73">
      <c r="A591">
        <v>67</v>
      </c>
      <c r="B591" t="s">
        <v>696</v>
      </c>
      <c r="C591" s="2">
        <v>44824.805532407408</v>
      </c>
      <c r="D591">
        <v>372</v>
      </c>
      <c r="E591" t="s">
        <v>76</v>
      </c>
      <c r="F591">
        <v>0</v>
      </c>
      <c r="G591">
        <v>6.0140000000000002</v>
      </c>
      <c r="H591" s="26">
        <v>37773</v>
      </c>
      <c r="I591">
        <v>7.0999999999999994E-2</v>
      </c>
      <c r="J591" t="s">
        <v>77</v>
      </c>
      <c r="K591" t="s">
        <v>77</v>
      </c>
      <c r="L591" t="s">
        <v>77</v>
      </c>
      <c r="M591" t="s">
        <v>77</v>
      </c>
      <c r="O591">
        <v>67</v>
      </c>
      <c r="P591" t="s">
        <v>696</v>
      </c>
      <c r="Q591" s="2">
        <v>44824.805532407408</v>
      </c>
      <c r="R591">
        <v>372</v>
      </c>
      <c r="S591" t="s">
        <v>76</v>
      </c>
      <c r="T591">
        <v>0</v>
      </c>
      <c r="U591" t="s">
        <v>77</v>
      </c>
      <c r="V591" s="26" t="s">
        <v>77</v>
      </c>
      <c r="W591" t="s">
        <v>77</v>
      </c>
      <c r="X591" t="s">
        <v>77</v>
      </c>
      <c r="Y591" t="s">
        <v>77</v>
      </c>
      <c r="Z591" t="s">
        <v>77</v>
      </c>
      <c r="AA591" t="s">
        <v>77</v>
      </c>
      <c r="AC591">
        <v>67</v>
      </c>
      <c r="AD591" t="s">
        <v>696</v>
      </c>
      <c r="AE591" s="2">
        <v>44824.805532407408</v>
      </c>
      <c r="AF591">
        <v>372</v>
      </c>
      <c r="AG591" t="s">
        <v>76</v>
      </c>
      <c r="AH591">
        <v>0</v>
      </c>
      <c r="AI591">
        <v>12.173</v>
      </c>
      <c r="AJ591" s="26">
        <v>5226</v>
      </c>
      <c r="AK591">
        <v>1.034</v>
      </c>
      <c r="AL591" t="s">
        <v>77</v>
      </c>
      <c r="AM591" t="s">
        <v>77</v>
      </c>
      <c r="AN591" t="s">
        <v>77</v>
      </c>
      <c r="AO591" t="s">
        <v>77</v>
      </c>
      <c r="AQ591">
        <v>1</v>
      </c>
      <c r="AS591">
        <v>101</v>
      </c>
      <c r="AT591" s="46">
        <f t="shared" si="88"/>
        <v>86.10608956593434</v>
      </c>
      <c r="AU591" s="47">
        <f t="shared" si="89"/>
        <v>975.81722134047982</v>
      </c>
      <c r="AW591" s="27">
        <f t="shared" si="92"/>
        <v>117.9506392244302</v>
      </c>
      <c r="AX591" s="28">
        <f t="shared" si="93"/>
        <v>1002.0160837594801</v>
      </c>
      <c r="AZ591" s="33">
        <f t="shared" si="94"/>
        <v>98.948254936943897</v>
      </c>
      <c r="BA591" s="34">
        <f t="shared" si="95"/>
        <v>994.90912190424012</v>
      </c>
      <c r="BC591" s="46">
        <f t="shared" si="96"/>
        <v>86.10608956593434</v>
      </c>
      <c r="BD591" s="47">
        <f t="shared" si="97"/>
        <v>975.81722134047982</v>
      </c>
      <c r="BF591" s="48">
        <f t="shared" si="90"/>
        <v>71.797145940799993</v>
      </c>
      <c r="BG591" s="49">
        <f t="shared" si="91"/>
        <v>499.92233728000008</v>
      </c>
      <c r="BI591">
        <v>67</v>
      </c>
      <c r="BJ591" t="s">
        <v>696</v>
      </c>
      <c r="BK591" s="2">
        <v>44824.805532407408</v>
      </c>
      <c r="BL591">
        <v>372</v>
      </c>
      <c r="BM591" t="s">
        <v>76</v>
      </c>
      <c r="BN591">
        <v>0</v>
      </c>
      <c r="BO591">
        <v>2.8519999999999999</v>
      </c>
      <c r="BP591" s="26">
        <v>1053024</v>
      </c>
      <c r="BQ591">
        <v>0</v>
      </c>
      <c r="BR591" t="s">
        <v>77</v>
      </c>
      <c r="BS591" t="s">
        <v>77</v>
      </c>
      <c r="BT591" t="s">
        <v>77</v>
      </c>
      <c r="BU591" t="s">
        <v>77</v>
      </c>
    </row>
    <row r="592" spans="1:73">
      <c r="A592">
        <v>68</v>
      </c>
      <c r="B592" t="s">
        <v>697</v>
      </c>
      <c r="C592" s="2">
        <v>44824.826770833337</v>
      </c>
      <c r="D592">
        <v>128</v>
      </c>
      <c r="E592" t="s">
        <v>76</v>
      </c>
      <c r="F592">
        <v>0</v>
      </c>
      <c r="G592">
        <v>6.0049999999999999</v>
      </c>
      <c r="H592" s="26">
        <v>79613</v>
      </c>
      <c r="I592">
        <v>0.156</v>
      </c>
      <c r="J592" t="s">
        <v>77</v>
      </c>
      <c r="K592" t="s">
        <v>77</v>
      </c>
      <c r="L592" t="s">
        <v>77</v>
      </c>
      <c r="M592" t="s">
        <v>77</v>
      </c>
      <c r="O592">
        <v>68</v>
      </c>
      <c r="P592" t="s">
        <v>697</v>
      </c>
      <c r="Q592" s="2">
        <v>44824.826770833337</v>
      </c>
      <c r="R592">
        <v>128</v>
      </c>
      <c r="S592" t="s">
        <v>76</v>
      </c>
      <c r="T592">
        <v>0</v>
      </c>
      <c r="U592" t="s">
        <v>77</v>
      </c>
      <c r="V592" s="26" t="s">
        <v>77</v>
      </c>
      <c r="W592" t="s">
        <v>77</v>
      </c>
      <c r="X592" t="s">
        <v>77</v>
      </c>
      <c r="Y592" t="s">
        <v>77</v>
      </c>
      <c r="Z592" t="s">
        <v>77</v>
      </c>
      <c r="AA592" t="s">
        <v>77</v>
      </c>
      <c r="AC592">
        <v>68</v>
      </c>
      <c r="AD592" t="s">
        <v>697</v>
      </c>
      <c r="AE592" s="2">
        <v>44824.826770833337</v>
      </c>
      <c r="AF592">
        <v>128</v>
      </c>
      <c r="AG592" t="s">
        <v>76</v>
      </c>
      <c r="AH592">
        <v>0</v>
      </c>
      <c r="AI592">
        <v>12.162000000000001</v>
      </c>
      <c r="AJ592" s="26">
        <v>5686</v>
      </c>
      <c r="AK592">
        <v>1.131</v>
      </c>
      <c r="AL592" t="s">
        <v>77</v>
      </c>
      <c r="AM592" t="s">
        <v>77</v>
      </c>
      <c r="AN592" t="s">
        <v>77</v>
      </c>
      <c r="AO592" t="s">
        <v>77</v>
      </c>
      <c r="AQ592">
        <v>1</v>
      </c>
      <c r="AS592">
        <v>102</v>
      </c>
      <c r="AT592" s="46">
        <f t="shared" si="88"/>
        <v>183.95084297440474</v>
      </c>
      <c r="AU592" s="47">
        <f t="shared" si="89"/>
        <v>1070.7711231900801</v>
      </c>
      <c r="AW592" s="27">
        <f t="shared" si="92"/>
        <v>245.3613698625422</v>
      </c>
      <c r="AX592" s="28">
        <f t="shared" si="93"/>
        <v>1086.98500848908</v>
      </c>
      <c r="AZ592" s="33">
        <f t="shared" si="94"/>
        <v>208.60286302092791</v>
      </c>
      <c r="BA592" s="34">
        <f t="shared" si="95"/>
        <v>1082.77950450904</v>
      </c>
      <c r="BC592" s="46">
        <f t="shared" si="96"/>
        <v>183.95084297440474</v>
      </c>
      <c r="BD592" s="47">
        <f t="shared" si="97"/>
        <v>1070.7711231900801</v>
      </c>
      <c r="BF592" s="48">
        <f t="shared" si="90"/>
        <v>206.4787335888</v>
      </c>
      <c r="BG592" s="49">
        <f t="shared" si="91"/>
        <v>541.35424288000002</v>
      </c>
      <c r="BI592">
        <v>68</v>
      </c>
      <c r="BJ592" t="s">
        <v>697</v>
      </c>
      <c r="BK592" s="2">
        <v>44824.826770833337</v>
      </c>
      <c r="BL592">
        <v>128</v>
      </c>
      <c r="BM592" t="s">
        <v>76</v>
      </c>
      <c r="BN592">
        <v>0</v>
      </c>
      <c r="BO592">
        <v>2.8290000000000002</v>
      </c>
      <c r="BP592" s="26">
        <v>1379870</v>
      </c>
      <c r="BQ592">
        <v>0</v>
      </c>
      <c r="BR592" t="s">
        <v>77</v>
      </c>
      <c r="BS592" t="s">
        <v>77</v>
      </c>
      <c r="BT592" t="s">
        <v>77</v>
      </c>
      <c r="BU592" t="s">
        <v>77</v>
      </c>
    </row>
    <row r="593" spans="1:73">
      <c r="A593">
        <v>69</v>
      </c>
      <c r="B593" t="s">
        <v>698</v>
      </c>
      <c r="C593" s="2">
        <v>44824.847997685189</v>
      </c>
      <c r="D593">
        <v>300</v>
      </c>
      <c r="E593" t="s">
        <v>76</v>
      </c>
      <c r="F593">
        <v>0</v>
      </c>
      <c r="G593">
        <v>5.8230000000000004</v>
      </c>
      <c r="H593" s="26">
        <v>58141717</v>
      </c>
      <c r="I593">
        <v>130.41200000000001</v>
      </c>
      <c r="J593" t="s">
        <v>77</v>
      </c>
      <c r="K593" t="s">
        <v>77</v>
      </c>
      <c r="L593" t="s">
        <v>77</v>
      </c>
      <c r="M593" t="s">
        <v>77</v>
      </c>
      <c r="O593">
        <v>69</v>
      </c>
      <c r="P593" t="s">
        <v>698</v>
      </c>
      <c r="Q593" s="2">
        <v>44824.847997685189</v>
      </c>
      <c r="R593">
        <v>300</v>
      </c>
      <c r="S593" t="s">
        <v>76</v>
      </c>
      <c r="T593">
        <v>0</v>
      </c>
      <c r="U593">
        <v>5.7960000000000003</v>
      </c>
      <c r="V593" s="26">
        <v>575319</v>
      </c>
      <c r="W593">
        <v>133.68100000000001</v>
      </c>
      <c r="X593" t="s">
        <v>77</v>
      </c>
      <c r="Y593" t="s">
        <v>77</v>
      </c>
      <c r="Z593" t="s">
        <v>77</v>
      </c>
      <c r="AA593" t="s">
        <v>77</v>
      </c>
      <c r="AC593">
        <v>69</v>
      </c>
      <c r="AD593" t="s">
        <v>698</v>
      </c>
      <c r="AE593" s="2">
        <v>44824.847997685189</v>
      </c>
      <c r="AF593">
        <v>300</v>
      </c>
      <c r="AG593" t="s">
        <v>76</v>
      </c>
      <c r="AH593">
        <v>0</v>
      </c>
      <c r="AI593">
        <v>12.045999999999999</v>
      </c>
      <c r="AJ593" s="26">
        <v>117488</v>
      </c>
      <c r="AK593">
        <v>24.238</v>
      </c>
      <c r="AL593" t="s">
        <v>77</v>
      </c>
      <c r="AM593" t="s">
        <v>77</v>
      </c>
      <c r="AN593" t="s">
        <v>77</v>
      </c>
      <c r="AO593" t="s">
        <v>77</v>
      </c>
      <c r="AQ593">
        <v>1</v>
      </c>
      <c r="AS593">
        <v>103</v>
      </c>
      <c r="AT593" s="46">
        <f t="shared" si="88"/>
        <v>135973.5008748718</v>
      </c>
      <c r="AU593" s="47">
        <f t="shared" si="89"/>
        <v>23828.806062725118</v>
      </c>
      <c r="AW593" s="27">
        <f t="shared" si="92"/>
        <v>110899.8866615349</v>
      </c>
      <c r="AX593" s="28">
        <f t="shared" si="93"/>
        <v>20950.66388986112</v>
      </c>
      <c r="AZ593" s="33">
        <f t="shared" si="94"/>
        <v>141154.88312815674</v>
      </c>
      <c r="BA593" s="34">
        <f t="shared" si="95"/>
        <v>22235.403825858561</v>
      </c>
      <c r="BC593" s="46">
        <f t="shared" si="96"/>
        <v>135973.5008748718</v>
      </c>
      <c r="BD593" s="47">
        <f t="shared" si="97"/>
        <v>23828.806062725118</v>
      </c>
      <c r="BF593" s="48">
        <f t="shared" si="90"/>
        <v>1024345.8291539501</v>
      </c>
      <c r="BG593" s="49">
        <f t="shared" si="91"/>
        <v>-10976.630903679999</v>
      </c>
      <c r="BI593">
        <v>69</v>
      </c>
      <c r="BJ593" t="s">
        <v>698</v>
      </c>
      <c r="BK593" s="2">
        <v>44824.847997685189</v>
      </c>
      <c r="BL593">
        <v>300</v>
      </c>
      <c r="BM593" t="s">
        <v>76</v>
      </c>
      <c r="BN593">
        <v>0</v>
      </c>
      <c r="BO593">
        <v>2.8540000000000001</v>
      </c>
      <c r="BP593" s="26">
        <v>912277</v>
      </c>
      <c r="BQ593">
        <v>0</v>
      </c>
      <c r="BR593" t="s">
        <v>77</v>
      </c>
      <c r="BS593" t="s">
        <v>77</v>
      </c>
      <c r="BT593" t="s">
        <v>77</v>
      </c>
      <c r="BU593" t="s">
        <v>77</v>
      </c>
    </row>
    <row r="594" spans="1:73">
      <c r="A594">
        <v>70</v>
      </c>
      <c r="B594" t="s">
        <v>699</v>
      </c>
      <c r="C594" s="2">
        <v>44824.86923611111</v>
      </c>
      <c r="D594">
        <v>367</v>
      </c>
      <c r="E594" t="s">
        <v>76</v>
      </c>
      <c r="F594">
        <v>0</v>
      </c>
      <c r="G594">
        <v>6.0030000000000001</v>
      </c>
      <c r="H594" s="26">
        <v>62685</v>
      </c>
      <c r="I594">
        <v>0.122</v>
      </c>
      <c r="J594" t="s">
        <v>77</v>
      </c>
      <c r="K594" t="s">
        <v>77</v>
      </c>
      <c r="L594" t="s">
        <v>77</v>
      </c>
      <c r="M594" t="s">
        <v>77</v>
      </c>
      <c r="O594">
        <v>70</v>
      </c>
      <c r="P594" t="s">
        <v>699</v>
      </c>
      <c r="Q594" s="2">
        <v>44824.86923611111</v>
      </c>
      <c r="R594">
        <v>367</v>
      </c>
      <c r="S594" t="s">
        <v>76</v>
      </c>
      <c r="T594">
        <v>0</v>
      </c>
      <c r="U594" t="s">
        <v>77</v>
      </c>
      <c r="V594" s="26" t="s">
        <v>77</v>
      </c>
      <c r="W594" t="s">
        <v>77</v>
      </c>
      <c r="X594" t="s">
        <v>77</v>
      </c>
      <c r="Y594" t="s">
        <v>77</v>
      </c>
      <c r="Z594" t="s">
        <v>77</v>
      </c>
      <c r="AA594" t="s">
        <v>77</v>
      </c>
      <c r="AC594">
        <v>70</v>
      </c>
      <c r="AD594" t="s">
        <v>699</v>
      </c>
      <c r="AE594" s="2">
        <v>44824.86923611111</v>
      </c>
      <c r="AF594">
        <v>367</v>
      </c>
      <c r="AG594" t="s">
        <v>76</v>
      </c>
      <c r="AH594">
        <v>0</v>
      </c>
      <c r="AI594">
        <v>12.116</v>
      </c>
      <c r="AJ594" s="26">
        <v>375</v>
      </c>
      <c r="AK594">
        <v>1E-3</v>
      </c>
      <c r="AL594" t="s">
        <v>77</v>
      </c>
      <c r="AM594" t="s">
        <v>77</v>
      </c>
      <c r="AN594" t="s">
        <v>77</v>
      </c>
      <c r="AO594" t="s">
        <v>77</v>
      </c>
      <c r="AQ594">
        <v>1</v>
      </c>
      <c r="AS594">
        <v>104</v>
      </c>
      <c r="AT594" s="46">
        <f t="shared" si="88"/>
        <v>144.39790538101849</v>
      </c>
      <c r="AU594" s="47">
        <f t="shared" si="89"/>
        <v>-26.191088750000006</v>
      </c>
      <c r="AW594" s="27">
        <f t="shared" si="92"/>
        <v>194.15660119055499</v>
      </c>
      <c r="AX594" s="28">
        <f t="shared" si="93"/>
        <v>104.34617296875001</v>
      </c>
      <c r="AZ594" s="33">
        <f t="shared" si="94"/>
        <v>164.28880942469752</v>
      </c>
      <c r="BA594" s="34">
        <f t="shared" si="95"/>
        <v>67.839713437499995</v>
      </c>
      <c r="BC594" s="46">
        <f t="shared" si="96"/>
        <v>144.39790538101849</v>
      </c>
      <c r="BD594" s="47">
        <f t="shared" si="97"/>
        <v>-26.191088750000006</v>
      </c>
      <c r="BF594" s="48">
        <f t="shared" si="90"/>
        <v>145.57805971999997</v>
      </c>
      <c r="BG594" s="49">
        <f t="shared" si="91"/>
        <v>18.682375</v>
      </c>
      <c r="BI594">
        <v>70</v>
      </c>
      <c r="BJ594" t="s">
        <v>699</v>
      </c>
      <c r="BK594" s="2">
        <v>44824.86923611111</v>
      </c>
      <c r="BL594">
        <v>367</v>
      </c>
      <c r="BM594" t="s">
        <v>76</v>
      </c>
      <c r="BN594">
        <v>0</v>
      </c>
      <c r="BO594">
        <v>2.8420000000000001</v>
      </c>
      <c r="BP594" s="26">
        <v>1082423</v>
      </c>
      <c r="BQ594">
        <v>0</v>
      </c>
      <c r="BR594" t="s">
        <v>77</v>
      </c>
      <c r="BS594" t="s">
        <v>77</v>
      </c>
      <c r="BT594" t="s">
        <v>77</v>
      </c>
      <c r="BU594" t="s">
        <v>77</v>
      </c>
    </row>
    <row r="595" spans="1:73">
      <c r="A595">
        <v>71</v>
      </c>
      <c r="B595" t="s">
        <v>700</v>
      </c>
      <c r="C595" s="2">
        <v>44824.890462962961</v>
      </c>
      <c r="D595">
        <v>22</v>
      </c>
      <c r="E595" t="s">
        <v>76</v>
      </c>
      <c r="F595">
        <v>0</v>
      </c>
      <c r="G595">
        <v>5.9960000000000004</v>
      </c>
      <c r="H595" s="26">
        <v>1770557</v>
      </c>
      <c r="I595">
        <v>3.58</v>
      </c>
      <c r="J595" t="s">
        <v>77</v>
      </c>
      <c r="K595" t="s">
        <v>77</v>
      </c>
      <c r="L595" t="s">
        <v>77</v>
      </c>
      <c r="M595" t="s">
        <v>77</v>
      </c>
      <c r="O595">
        <v>71</v>
      </c>
      <c r="P595" t="s">
        <v>700</v>
      </c>
      <c r="Q595" s="2">
        <v>44824.890462962961</v>
      </c>
      <c r="R595">
        <v>22</v>
      </c>
      <c r="S595" t="s">
        <v>76</v>
      </c>
      <c r="T595">
        <v>0</v>
      </c>
      <c r="U595">
        <v>5.9489999999999998</v>
      </c>
      <c r="V595" s="26">
        <v>12988</v>
      </c>
      <c r="W595">
        <v>3.335</v>
      </c>
      <c r="X595" t="s">
        <v>77</v>
      </c>
      <c r="Y595" t="s">
        <v>77</v>
      </c>
      <c r="Z595" t="s">
        <v>77</v>
      </c>
      <c r="AA595" t="s">
        <v>77</v>
      </c>
      <c r="AC595">
        <v>71</v>
      </c>
      <c r="AD595" t="s">
        <v>700</v>
      </c>
      <c r="AE595" s="2">
        <v>44824.890462962961</v>
      </c>
      <c r="AF595">
        <v>22</v>
      </c>
      <c r="AG595" t="s">
        <v>76</v>
      </c>
      <c r="AH595">
        <v>0</v>
      </c>
      <c r="AI595">
        <v>11.962</v>
      </c>
      <c r="AJ595" s="26">
        <v>212116</v>
      </c>
      <c r="AK595">
        <v>42.871000000000002</v>
      </c>
      <c r="AL595" t="s">
        <v>77</v>
      </c>
      <c r="AM595" t="s">
        <v>77</v>
      </c>
      <c r="AN595" t="s">
        <v>77</v>
      </c>
      <c r="AO595" t="s">
        <v>77</v>
      </c>
      <c r="AQ595">
        <v>1</v>
      </c>
      <c r="AS595">
        <v>105</v>
      </c>
      <c r="AT595" s="46">
        <f t="shared" si="88"/>
        <v>3432.8656237692799</v>
      </c>
      <c r="AU595" s="47">
        <f t="shared" si="89"/>
        <v>42592.450800922881</v>
      </c>
      <c r="AW595" s="27">
        <f t="shared" si="92"/>
        <v>3026.47534055304</v>
      </c>
      <c r="AX595" s="28">
        <f t="shared" si="93"/>
        <v>36536.913395686883</v>
      </c>
      <c r="AZ595" s="33">
        <f t="shared" si="94"/>
        <v>3612.8376289499197</v>
      </c>
      <c r="BA595" s="34">
        <f t="shared" si="95"/>
        <v>39821.131809365441</v>
      </c>
      <c r="BC595" s="46">
        <f t="shared" si="96"/>
        <v>3432.8656237692799</v>
      </c>
      <c r="BD595" s="47">
        <f t="shared" si="97"/>
        <v>42592.450800922881</v>
      </c>
      <c r="BF595" s="48">
        <f t="shared" si="90"/>
        <v>1709.4262928000001</v>
      </c>
      <c r="BG595" s="49">
        <f t="shared" si="91"/>
        <v>-54323.908416320002</v>
      </c>
      <c r="BI595">
        <v>71</v>
      </c>
      <c r="BJ595" t="s">
        <v>700</v>
      </c>
      <c r="BK595" s="2">
        <v>44824.890462962961</v>
      </c>
      <c r="BL595">
        <v>22</v>
      </c>
      <c r="BM595" t="s">
        <v>76</v>
      </c>
      <c r="BN595">
        <v>0</v>
      </c>
      <c r="BO595">
        <v>2.839</v>
      </c>
      <c r="BP595" s="26">
        <v>1091360</v>
      </c>
      <c r="BQ595">
        <v>0</v>
      </c>
      <c r="BR595" t="s">
        <v>77</v>
      </c>
      <c r="BS595" t="s">
        <v>77</v>
      </c>
      <c r="BT595" t="s">
        <v>77</v>
      </c>
      <c r="BU595" t="s">
        <v>77</v>
      </c>
    </row>
    <row r="596" spans="1:73">
      <c r="A596">
        <v>72</v>
      </c>
      <c r="B596" t="s">
        <v>701</v>
      </c>
      <c r="C596" s="2">
        <v>44824.91170138889</v>
      </c>
      <c r="D596">
        <v>362</v>
      </c>
      <c r="E596" t="s">
        <v>76</v>
      </c>
      <c r="F596">
        <v>0</v>
      </c>
      <c r="G596">
        <v>6.0069999999999997</v>
      </c>
      <c r="H596" s="26">
        <v>28075</v>
      </c>
      <c r="I596">
        <v>5.1999999999999998E-2</v>
      </c>
      <c r="J596" t="s">
        <v>77</v>
      </c>
      <c r="K596" t="s">
        <v>77</v>
      </c>
      <c r="L596" t="s">
        <v>77</v>
      </c>
      <c r="M596" t="s">
        <v>77</v>
      </c>
      <c r="O596">
        <v>72</v>
      </c>
      <c r="P596" t="s">
        <v>701</v>
      </c>
      <c r="Q596" s="2">
        <v>44824.91170138889</v>
      </c>
      <c r="R596">
        <v>362</v>
      </c>
      <c r="S596" t="s">
        <v>76</v>
      </c>
      <c r="T596">
        <v>0</v>
      </c>
      <c r="U596" t="s">
        <v>77</v>
      </c>
      <c r="V596" s="26" t="s">
        <v>77</v>
      </c>
      <c r="W596" t="s">
        <v>77</v>
      </c>
      <c r="X596" t="s">
        <v>77</v>
      </c>
      <c r="Y596" t="s">
        <v>77</v>
      </c>
      <c r="Z596" t="s">
        <v>77</v>
      </c>
      <c r="AA596" t="s">
        <v>77</v>
      </c>
      <c r="AC596">
        <v>72</v>
      </c>
      <c r="AD596" t="s">
        <v>701</v>
      </c>
      <c r="AE596" s="2">
        <v>44824.91170138889</v>
      </c>
      <c r="AF596">
        <v>362</v>
      </c>
      <c r="AG596" t="s">
        <v>76</v>
      </c>
      <c r="AH596">
        <v>0</v>
      </c>
      <c r="AI596">
        <v>12.163</v>
      </c>
      <c r="AJ596" s="26">
        <v>5438</v>
      </c>
      <c r="AK596">
        <v>1.079</v>
      </c>
      <c r="AL596" t="s">
        <v>77</v>
      </c>
      <c r="AM596" t="s">
        <v>77</v>
      </c>
      <c r="AN596" t="s">
        <v>77</v>
      </c>
      <c r="AO596" t="s">
        <v>77</v>
      </c>
      <c r="AQ596">
        <v>1</v>
      </c>
      <c r="AS596">
        <v>106</v>
      </c>
      <c r="AT596" s="46">
        <f t="shared" si="88"/>
        <v>63.386617918962486</v>
      </c>
      <c r="AU596" s="47">
        <f t="shared" si="89"/>
        <v>1019.5799265411199</v>
      </c>
      <c r="AW596" s="27">
        <f t="shared" si="92"/>
        <v>88.010441568875009</v>
      </c>
      <c r="AX596" s="28">
        <f t="shared" si="93"/>
        <v>1041.17897535212</v>
      </c>
      <c r="AZ596" s="33">
        <f t="shared" si="94"/>
        <v>73.471230939937499</v>
      </c>
      <c r="BA596" s="34">
        <f t="shared" si="95"/>
        <v>1035.40676181656</v>
      </c>
      <c r="BC596" s="46">
        <f t="shared" si="96"/>
        <v>63.386617918962486</v>
      </c>
      <c r="BD596" s="47">
        <f t="shared" si="97"/>
        <v>1019.5799265411199</v>
      </c>
      <c r="BF596" s="48">
        <f t="shared" si="90"/>
        <v>48.176797999999998</v>
      </c>
      <c r="BG596" s="49">
        <f t="shared" si="91"/>
        <v>519.10747232000006</v>
      </c>
      <c r="BI596">
        <v>72</v>
      </c>
      <c r="BJ596" t="s">
        <v>701</v>
      </c>
      <c r="BK596" s="2">
        <v>44824.91170138889</v>
      </c>
      <c r="BL596">
        <v>362</v>
      </c>
      <c r="BM596" t="s">
        <v>76</v>
      </c>
      <c r="BN596">
        <v>0</v>
      </c>
      <c r="BO596">
        <v>2.83</v>
      </c>
      <c r="BP596" s="26">
        <v>1366263</v>
      </c>
      <c r="BQ596">
        <v>0</v>
      </c>
      <c r="BR596" t="s">
        <v>77</v>
      </c>
      <c r="BS596" t="s">
        <v>77</v>
      </c>
      <c r="BT596" t="s">
        <v>77</v>
      </c>
      <c r="BU596" t="s">
        <v>77</v>
      </c>
    </row>
    <row r="597" spans="1:73">
      <c r="A597">
        <v>73</v>
      </c>
      <c r="B597" t="s">
        <v>702</v>
      </c>
      <c r="C597" s="2">
        <v>44824.932939814818</v>
      </c>
      <c r="D597">
        <v>377</v>
      </c>
      <c r="E597" t="s">
        <v>76</v>
      </c>
      <c r="F597">
        <v>0</v>
      </c>
      <c r="G597">
        <v>5.8109999999999999</v>
      </c>
      <c r="H597" s="26">
        <v>58704181</v>
      </c>
      <c r="I597">
        <v>131.833</v>
      </c>
      <c r="J597" t="s">
        <v>77</v>
      </c>
      <c r="K597" t="s">
        <v>77</v>
      </c>
      <c r="L597" t="s">
        <v>77</v>
      </c>
      <c r="M597" t="s">
        <v>77</v>
      </c>
      <c r="O597">
        <v>73</v>
      </c>
      <c r="P597" t="s">
        <v>702</v>
      </c>
      <c r="Q597" s="2">
        <v>44824.932939814818</v>
      </c>
      <c r="R597">
        <v>377</v>
      </c>
      <c r="S597" t="s">
        <v>76</v>
      </c>
      <c r="T597">
        <v>0</v>
      </c>
      <c r="U597">
        <v>5.7839999999999998</v>
      </c>
      <c r="V597" s="26">
        <v>587387</v>
      </c>
      <c r="W597">
        <v>136.333</v>
      </c>
      <c r="X597" t="s">
        <v>77</v>
      </c>
      <c r="Y597" t="s">
        <v>77</v>
      </c>
      <c r="Z597" t="s">
        <v>77</v>
      </c>
      <c r="AA597" t="s">
        <v>77</v>
      </c>
      <c r="AC597">
        <v>73</v>
      </c>
      <c r="AD597" t="s">
        <v>702</v>
      </c>
      <c r="AE597" s="2">
        <v>44824.932939814818</v>
      </c>
      <c r="AF597">
        <v>377</v>
      </c>
      <c r="AG597" t="s">
        <v>76</v>
      </c>
      <c r="AH597">
        <v>0</v>
      </c>
      <c r="AI597">
        <v>12.057</v>
      </c>
      <c r="AJ597" s="26">
        <v>95573</v>
      </c>
      <c r="AK597">
        <v>19.806999999999999</v>
      </c>
      <c r="AL597" t="s">
        <v>77</v>
      </c>
      <c r="AM597" t="s">
        <v>77</v>
      </c>
      <c r="AN597" t="s">
        <v>77</v>
      </c>
      <c r="AO597" t="s">
        <v>77</v>
      </c>
      <c r="AQ597">
        <v>1</v>
      </c>
      <c r="AS597">
        <v>107</v>
      </c>
      <c r="AT597" s="46">
        <f t="shared" si="88"/>
        <v>138683.57250703676</v>
      </c>
      <c r="AU597" s="47">
        <f t="shared" si="89"/>
        <v>19418.134358643918</v>
      </c>
      <c r="AW597" s="27">
        <f t="shared" si="92"/>
        <v>113237.69345732118</v>
      </c>
      <c r="AX597" s="28">
        <f t="shared" si="93"/>
        <v>17180.710570888674</v>
      </c>
      <c r="AZ597" s="33">
        <f t="shared" si="94"/>
        <v>143967.50540047619</v>
      </c>
      <c r="BA597" s="34">
        <f t="shared" si="95"/>
        <v>18121.17753517046</v>
      </c>
      <c r="BC597" s="46">
        <f t="shared" si="96"/>
        <v>138683.57250703676</v>
      </c>
      <c r="BD597" s="47">
        <f t="shared" si="97"/>
        <v>19418.134358643918</v>
      </c>
      <c r="BF597" s="48">
        <f t="shared" si="90"/>
        <v>1066741.24052555</v>
      </c>
      <c r="BG597" s="49">
        <f t="shared" si="91"/>
        <v>-5330.7369518799997</v>
      </c>
      <c r="BI597">
        <v>73</v>
      </c>
      <c r="BJ597" t="s">
        <v>702</v>
      </c>
      <c r="BK597" s="2">
        <v>44824.932939814818</v>
      </c>
      <c r="BL597">
        <v>377</v>
      </c>
      <c r="BM597" t="s">
        <v>76</v>
      </c>
      <c r="BN597">
        <v>0</v>
      </c>
      <c r="BO597">
        <v>2.851</v>
      </c>
      <c r="BP597" s="26">
        <v>816574</v>
      </c>
      <c r="BQ597">
        <v>0</v>
      </c>
      <c r="BR597" t="s">
        <v>77</v>
      </c>
      <c r="BS597" t="s">
        <v>77</v>
      </c>
      <c r="BT597" t="s">
        <v>77</v>
      </c>
      <c r="BU597" t="s">
        <v>77</v>
      </c>
    </row>
    <row r="598" spans="1:73">
      <c r="A598">
        <v>74</v>
      </c>
      <c r="B598" t="s">
        <v>703</v>
      </c>
      <c r="C598" s="2">
        <v>44824.95417824074</v>
      </c>
      <c r="D598">
        <v>405</v>
      </c>
      <c r="E598" t="s">
        <v>76</v>
      </c>
      <c r="F598">
        <v>0</v>
      </c>
      <c r="G598">
        <v>6.0110000000000001</v>
      </c>
      <c r="H598" s="26">
        <v>274275</v>
      </c>
      <c r="I598">
        <v>0.54900000000000004</v>
      </c>
      <c r="J598" t="s">
        <v>77</v>
      </c>
      <c r="K598" t="s">
        <v>77</v>
      </c>
      <c r="L598" t="s">
        <v>77</v>
      </c>
      <c r="M598" t="s">
        <v>77</v>
      </c>
      <c r="O598">
        <v>74</v>
      </c>
      <c r="P598" t="s">
        <v>703</v>
      </c>
      <c r="Q598" s="2">
        <v>44824.95417824074</v>
      </c>
      <c r="R598">
        <v>405</v>
      </c>
      <c r="S598" t="s">
        <v>76</v>
      </c>
      <c r="T598">
        <v>0</v>
      </c>
      <c r="U598">
        <v>5.96</v>
      </c>
      <c r="V598" s="26">
        <v>2153</v>
      </c>
      <c r="W598">
        <v>0.67800000000000005</v>
      </c>
      <c r="X598" t="s">
        <v>77</v>
      </c>
      <c r="Y598" t="s">
        <v>77</v>
      </c>
      <c r="Z598" t="s">
        <v>77</v>
      </c>
      <c r="AA598" t="s">
        <v>77</v>
      </c>
      <c r="AC598">
        <v>74</v>
      </c>
      <c r="AD598" t="s">
        <v>703</v>
      </c>
      <c r="AE598" s="2">
        <v>44824.95417824074</v>
      </c>
      <c r="AF598">
        <v>405</v>
      </c>
      <c r="AG598" t="s">
        <v>76</v>
      </c>
      <c r="AH598">
        <v>0</v>
      </c>
      <c r="AI598">
        <v>11.996</v>
      </c>
      <c r="AJ598" s="26">
        <v>191623</v>
      </c>
      <c r="AK598">
        <v>38.901000000000003</v>
      </c>
      <c r="AL598" t="s">
        <v>77</v>
      </c>
      <c r="AM598" t="s">
        <v>77</v>
      </c>
      <c r="AN598" t="s">
        <v>77</v>
      </c>
      <c r="AO598" t="s">
        <v>77</v>
      </c>
      <c r="AQ598">
        <v>1</v>
      </c>
      <c r="AS598">
        <v>108</v>
      </c>
      <c r="AT598" s="46">
        <f t="shared" si="88"/>
        <v>635.46893549116248</v>
      </c>
      <c r="AU598" s="47">
        <f t="shared" si="89"/>
        <v>38567.695672227921</v>
      </c>
      <c r="AW598" s="27">
        <f t="shared" si="92"/>
        <v>800.56788073487496</v>
      </c>
      <c r="AX598" s="28">
        <f t="shared" si="93"/>
        <v>33256.859085922675</v>
      </c>
      <c r="AZ598" s="33">
        <f t="shared" si="94"/>
        <v>713.20860782693751</v>
      </c>
      <c r="BA598" s="34">
        <f t="shared" si="95"/>
        <v>36037.402576662462</v>
      </c>
      <c r="BC598" s="46">
        <f t="shared" si="96"/>
        <v>635.46893549116248</v>
      </c>
      <c r="BD598" s="47">
        <f t="shared" si="97"/>
        <v>38567.695672227921</v>
      </c>
      <c r="BF598" s="48">
        <f t="shared" si="90"/>
        <v>325.50478955</v>
      </c>
      <c r="BG598" s="49">
        <f t="shared" si="91"/>
        <v>-42323.349427880006</v>
      </c>
      <c r="BI598">
        <v>74</v>
      </c>
      <c r="BJ598" t="s">
        <v>703</v>
      </c>
      <c r="BK598" s="2">
        <v>44824.95417824074</v>
      </c>
      <c r="BL598">
        <v>405</v>
      </c>
      <c r="BM598" t="s">
        <v>76</v>
      </c>
      <c r="BN598">
        <v>0</v>
      </c>
      <c r="BO598">
        <v>2.8439999999999999</v>
      </c>
      <c r="BP598" s="26">
        <v>1170069</v>
      </c>
      <c r="BQ598">
        <v>0</v>
      </c>
      <c r="BR598" t="s">
        <v>77</v>
      </c>
      <c r="BS598" t="s">
        <v>77</v>
      </c>
      <c r="BT598" t="s">
        <v>77</v>
      </c>
      <c r="BU598" t="s">
        <v>77</v>
      </c>
    </row>
    <row r="599" spans="1:73">
      <c r="A599">
        <v>75</v>
      </c>
      <c r="B599" t="s">
        <v>704</v>
      </c>
      <c r="C599" s="2">
        <v>44824.975405092591</v>
      </c>
      <c r="D599" t="s">
        <v>530</v>
      </c>
      <c r="E599" t="s">
        <v>76</v>
      </c>
      <c r="F599">
        <v>0</v>
      </c>
      <c r="G599">
        <v>6.0220000000000002</v>
      </c>
      <c r="H599" s="26">
        <v>3656</v>
      </c>
      <c r="I599">
        <v>3.0000000000000001E-3</v>
      </c>
      <c r="J599" t="s">
        <v>77</v>
      </c>
      <c r="K599" t="s">
        <v>77</v>
      </c>
      <c r="L599" t="s">
        <v>77</v>
      </c>
      <c r="M599" t="s">
        <v>77</v>
      </c>
      <c r="O599">
        <v>75</v>
      </c>
      <c r="P599" t="s">
        <v>704</v>
      </c>
      <c r="Q599" s="2">
        <v>44824.975405092591</v>
      </c>
      <c r="R599" t="s">
        <v>530</v>
      </c>
      <c r="S599" t="s">
        <v>76</v>
      </c>
      <c r="T599">
        <v>0</v>
      </c>
      <c r="U599" t="s">
        <v>77</v>
      </c>
      <c r="V599" s="26" t="s">
        <v>77</v>
      </c>
      <c r="W599" t="s">
        <v>77</v>
      </c>
      <c r="X599" t="s">
        <v>77</v>
      </c>
      <c r="Y599" t="s">
        <v>77</v>
      </c>
      <c r="Z599" t="s">
        <v>77</v>
      </c>
      <c r="AA599" t="s">
        <v>77</v>
      </c>
      <c r="AC599">
        <v>75</v>
      </c>
      <c r="AD599" t="s">
        <v>704</v>
      </c>
      <c r="AE599" s="2">
        <v>44824.975405092591</v>
      </c>
      <c r="AF599" t="s">
        <v>530</v>
      </c>
      <c r="AG599" t="s">
        <v>76</v>
      </c>
      <c r="AH599">
        <v>0</v>
      </c>
      <c r="AI599">
        <v>12.157999999999999</v>
      </c>
      <c r="AJ599" s="26">
        <v>8836</v>
      </c>
      <c r="AK599">
        <v>1.8</v>
      </c>
      <c r="AL599" t="s">
        <v>77</v>
      </c>
      <c r="AM599" t="s">
        <v>77</v>
      </c>
      <c r="AN599" t="s">
        <v>77</v>
      </c>
      <c r="AO599" t="s">
        <v>77</v>
      </c>
      <c r="AQ599">
        <v>1</v>
      </c>
      <c r="AS599">
        <v>109</v>
      </c>
      <c r="AT599" s="46">
        <f t="shared" si="88"/>
        <v>3.1895230208000003</v>
      </c>
      <c r="AU599" s="47">
        <f t="shared" si="89"/>
        <v>1720.70872865408</v>
      </c>
      <c r="AW599" s="27">
        <f t="shared" si="92"/>
        <v>5.8025146399999983</v>
      </c>
      <c r="AX599" s="28">
        <f t="shared" si="93"/>
        <v>1668.12363877808</v>
      </c>
      <c r="AZ599" s="33">
        <f t="shared" si="94"/>
        <v>6.4873088288000016</v>
      </c>
      <c r="BA599" s="34">
        <f t="shared" si="95"/>
        <v>1684.3157021910401</v>
      </c>
      <c r="BC599" s="46">
        <f t="shared" si="96"/>
        <v>3.1895230208000003</v>
      </c>
      <c r="BD599" s="47">
        <f t="shared" si="97"/>
        <v>1720.70872865408</v>
      </c>
      <c r="BF599" s="48">
        <f t="shared" si="90"/>
        <v>1.3653015071999999</v>
      </c>
      <c r="BG599" s="49">
        <f t="shared" si="91"/>
        <v>805.5137468800001</v>
      </c>
      <c r="BI599">
        <v>75</v>
      </c>
      <c r="BJ599" t="s">
        <v>704</v>
      </c>
      <c r="BK599" s="2">
        <v>44824.975405092591</v>
      </c>
      <c r="BL599" t="s">
        <v>530</v>
      </c>
      <c r="BM599" t="s">
        <v>76</v>
      </c>
      <c r="BN599">
        <v>0</v>
      </c>
      <c r="BO599">
        <v>2.8359999999999999</v>
      </c>
      <c r="BP599" s="26">
        <v>1233784</v>
      </c>
      <c r="BQ599">
        <v>0</v>
      </c>
      <c r="BR599" t="s">
        <v>77</v>
      </c>
      <c r="BS599" t="s">
        <v>77</v>
      </c>
      <c r="BT599" t="s">
        <v>77</v>
      </c>
      <c r="BU599" t="s">
        <v>77</v>
      </c>
    </row>
    <row r="600" spans="1:73">
      <c r="A600">
        <v>76</v>
      </c>
      <c r="B600" t="s">
        <v>705</v>
      </c>
      <c r="C600" s="2">
        <v>44824.99664351852</v>
      </c>
      <c r="D600" t="s">
        <v>530</v>
      </c>
      <c r="E600" t="s">
        <v>76</v>
      </c>
      <c r="F600">
        <v>0</v>
      </c>
      <c r="G600">
        <v>6.0369999999999999</v>
      </c>
      <c r="H600" s="26">
        <v>2138</v>
      </c>
      <c r="I600">
        <v>0</v>
      </c>
      <c r="J600" t="s">
        <v>77</v>
      </c>
      <c r="K600" t="s">
        <v>77</v>
      </c>
      <c r="L600" t="s">
        <v>77</v>
      </c>
      <c r="M600" t="s">
        <v>77</v>
      </c>
      <c r="O600">
        <v>76</v>
      </c>
      <c r="P600" t="s">
        <v>705</v>
      </c>
      <c r="Q600" s="2">
        <v>44824.99664351852</v>
      </c>
      <c r="R600" t="s">
        <v>530</v>
      </c>
      <c r="S600" t="s">
        <v>76</v>
      </c>
      <c r="T600">
        <v>0</v>
      </c>
      <c r="U600" t="s">
        <v>77</v>
      </c>
      <c r="V600" t="s">
        <v>77</v>
      </c>
      <c r="W600" t="s">
        <v>77</v>
      </c>
      <c r="X600" t="s">
        <v>77</v>
      </c>
      <c r="Y600" t="s">
        <v>77</v>
      </c>
      <c r="Z600" t="s">
        <v>77</v>
      </c>
      <c r="AA600" t="s">
        <v>77</v>
      </c>
      <c r="AC600">
        <v>76</v>
      </c>
      <c r="AD600" t="s">
        <v>705</v>
      </c>
      <c r="AE600" s="2">
        <v>44824.99664351852</v>
      </c>
      <c r="AF600" t="s">
        <v>530</v>
      </c>
      <c r="AG600" t="s">
        <v>76</v>
      </c>
      <c r="AH600">
        <v>0</v>
      </c>
      <c r="AI600">
        <v>12.159000000000001</v>
      </c>
      <c r="AJ600" s="26">
        <v>10225</v>
      </c>
      <c r="AK600">
        <v>2.0950000000000002</v>
      </c>
      <c r="AL600" t="s">
        <v>77</v>
      </c>
      <c r="AM600" t="s">
        <v>77</v>
      </c>
      <c r="AN600" t="s">
        <v>77</v>
      </c>
      <c r="AO600" t="s">
        <v>77</v>
      </c>
      <c r="AQ600">
        <v>1</v>
      </c>
      <c r="AS600">
        <v>110</v>
      </c>
      <c r="AT600" s="46">
        <f t="shared" si="88"/>
        <v>0.64418889319999972</v>
      </c>
      <c r="AU600" s="47">
        <f t="shared" si="89"/>
        <v>2007.1393680500003</v>
      </c>
      <c r="AW600" s="27">
        <f t="shared" si="92"/>
        <v>1.5094246849999999</v>
      </c>
      <c r="AX600" s="28">
        <f t="shared" si="93"/>
        <v>1923.9823572687501</v>
      </c>
      <c r="AZ600" s="33">
        <f t="shared" si="94"/>
        <v>1.1936820002000008</v>
      </c>
      <c r="BA600" s="34">
        <f t="shared" si="95"/>
        <v>1949.4620068375</v>
      </c>
      <c r="BC600" s="46">
        <f t="shared" si="96"/>
        <v>0.64418889319999972</v>
      </c>
      <c r="BD600" s="47">
        <f t="shared" si="97"/>
        <v>2007.1393680500003</v>
      </c>
      <c r="BF600" s="48">
        <f t="shared" si="90"/>
        <v>-0.94626153120000023</v>
      </c>
      <c r="BG600" s="49">
        <f t="shared" si="91"/>
        <v>911.15147500000012</v>
      </c>
      <c r="BI600">
        <v>76</v>
      </c>
      <c r="BJ600" t="s">
        <v>705</v>
      </c>
      <c r="BK600" s="2">
        <v>44824.99664351852</v>
      </c>
      <c r="BL600" t="s">
        <v>530</v>
      </c>
      <c r="BM600" t="s">
        <v>76</v>
      </c>
      <c r="BN600">
        <v>0</v>
      </c>
      <c r="BO600">
        <v>2.83</v>
      </c>
      <c r="BP600" s="26">
        <v>1362635</v>
      </c>
      <c r="BQ600">
        <v>0</v>
      </c>
      <c r="BR600" t="s">
        <v>77</v>
      </c>
      <c r="BS600" t="s">
        <v>77</v>
      </c>
      <c r="BT600" t="s">
        <v>77</v>
      </c>
      <c r="BU600" t="s">
        <v>77</v>
      </c>
    </row>
    <row r="601" spans="1:73">
      <c r="A601">
        <v>77</v>
      </c>
      <c r="B601" t="s">
        <v>706</v>
      </c>
      <c r="C601" s="2">
        <v>44825.017858796295</v>
      </c>
      <c r="D601" t="s">
        <v>530</v>
      </c>
      <c r="E601" t="s">
        <v>76</v>
      </c>
      <c r="F601">
        <v>0</v>
      </c>
      <c r="G601">
        <v>6.04</v>
      </c>
      <c r="H601" s="26">
        <v>2303</v>
      </c>
      <c r="I601">
        <v>0</v>
      </c>
      <c r="J601" t="s">
        <v>77</v>
      </c>
      <c r="K601" t="s">
        <v>77</v>
      </c>
      <c r="L601" t="s">
        <v>77</v>
      </c>
      <c r="M601" t="s">
        <v>77</v>
      </c>
      <c r="O601">
        <v>77</v>
      </c>
      <c r="P601" t="s">
        <v>706</v>
      </c>
      <c r="Q601" s="2">
        <v>44825.017858796295</v>
      </c>
      <c r="R601" t="s">
        <v>530</v>
      </c>
      <c r="S601" t="s">
        <v>76</v>
      </c>
      <c r="T601">
        <v>0</v>
      </c>
      <c r="U601" t="s">
        <v>77</v>
      </c>
      <c r="V601" s="26" t="s">
        <v>77</v>
      </c>
      <c r="W601" t="s">
        <v>77</v>
      </c>
      <c r="X601" t="s">
        <v>77</v>
      </c>
      <c r="Y601" t="s">
        <v>77</v>
      </c>
      <c r="Z601" t="s">
        <v>77</v>
      </c>
      <c r="AA601" t="s">
        <v>77</v>
      </c>
      <c r="AC601">
        <v>77</v>
      </c>
      <c r="AD601" t="s">
        <v>706</v>
      </c>
      <c r="AE601" s="2">
        <v>44825.017858796295</v>
      </c>
      <c r="AF601" t="s">
        <v>530</v>
      </c>
      <c r="AG601" t="s">
        <v>76</v>
      </c>
      <c r="AH601">
        <v>0</v>
      </c>
      <c r="AI601">
        <v>12.157999999999999</v>
      </c>
      <c r="AJ601" s="26">
        <v>10863</v>
      </c>
      <c r="AK601">
        <v>2.23</v>
      </c>
      <c r="AL601" t="s">
        <v>77</v>
      </c>
      <c r="AM601" t="s">
        <v>77</v>
      </c>
      <c r="AN601" t="s">
        <v>77</v>
      </c>
      <c r="AO601" t="s">
        <v>77</v>
      </c>
      <c r="AQ601">
        <v>1</v>
      </c>
      <c r="AS601">
        <v>111</v>
      </c>
      <c r="AT601" s="46">
        <f t="shared" si="88"/>
        <v>0.88841814770000016</v>
      </c>
      <c r="AU601" s="47">
        <f t="shared" si="89"/>
        <v>2138.6706182951198</v>
      </c>
      <c r="AW601" s="27">
        <f t="shared" si="92"/>
        <v>1.9713209412499992</v>
      </c>
      <c r="AX601" s="28">
        <f t="shared" si="93"/>
        <v>2041.42304064987</v>
      </c>
      <c r="AZ601" s="33">
        <f t="shared" si="94"/>
        <v>1.7820132684499992</v>
      </c>
      <c r="BA601" s="34">
        <f t="shared" si="95"/>
        <v>2071.2288424560597</v>
      </c>
      <c r="BC601" s="46">
        <f t="shared" si="96"/>
        <v>0.88841814770000016</v>
      </c>
      <c r="BD601" s="47">
        <f t="shared" si="97"/>
        <v>2138.6706182951198</v>
      </c>
      <c r="BF601" s="48">
        <f t="shared" si="90"/>
        <v>-0.69839800319999989</v>
      </c>
      <c r="BG601" s="49">
        <f t="shared" si="91"/>
        <v>957.44899132</v>
      </c>
      <c r="BI601">
        <v>77</v>
      </c>
      <c r="BJ601" t="s">
        <v>706</v>
      </c>
      <c r="BK601" s="2">
        <v>44825.017858796295</v>
      </c>
      <c r="BL601" t="s">
        <v>530</v>
      </c>
      <c r="BM601" t="s">
        <v>76</v>
      </c>
      <c r="BN601">
        <v>0</v>
      </c>
      <c r="BO601">
        <v>2.83</v>
      </c>
      <c r="BP601" s="26">
        <v>1351981</v>
      </c>
      <c r="BQ601">
        <v>0</v>
      </c>
      <c r="BR601" t="s">
        <v>77</v>
      </c>
      <c r="BS601" t="s">
        <v>77</v>
      </c>
      <c r="BT601" t="s">
        <v>77</v>
      </c>
      <c r="BU601" t="s">
        <v>77</v>
      </c>
    </row>
    <row r="602" spans="1:73">
      <c r="A602">
        <v>49</v>
      </c>
      <c r="B602" t="s">
        <v>707</v>
      </c>
      <c r="C602" s="2">
        <v>44838.450555555559</v>
      </c>
      <c r="D602" t="s">
        <v>75</v>
      </c>
      <c r="E602" t="s">
        <v>76</v>
      </c>
      <c r="F602">
        <v>0</v>
      </c>
      <c r="G602">
        <v>6.0720000000000001</v>
      </c>
      <c r="H602" s="26">
        <v>2247</v>
      </c>
      <c r="I602">
        <v>0</v>
      </c>
      <c r="J602" t="s">
        <v>77</v>
      </c>
      <c r="K602" t="s">
        <v>77</v>
      </c>
      <c r="L602" t="s">
        <v>77</v>
      </c>
      <c r="M602" t="s">
        <v>77</v>
      </c>
      <c r="O602">
        <v>49</v>
      </c>
      <c r="P602" t="s">
        <v>707</v>
      </c>
      <c r="Q602" s="2">
        <v>44838.450555555559</v>
      </c>
      <c r="R602" t="s">
        <v>75</v>
      </c>
      <c r="S602" t="s">
        <v>76</v>
      </c>
      <c r="T602">
        <v>0</v>
      </c>
      <c r="U602" t="s">
        <v>77</v>
      </c>
      <c r="V602" t="s">
        <v>77</v>
      </c>
      <c r="W602" t="s">
        <v>77</v>
      </c>
      <c r="X602" t="s">
        <v>77</v>
      </c>
      <c r="Y602" t="s">
        <v>77</v>
      </c>
      <c r="Z602" t="s">
        <v>77</v>
      </c>
      <c r="AA602" t="s">
        <v>77</v>
      </c>
      <c r="AC602">
        <v>49</v>
      </c>
      <c r="AD602" t="s">
        <v>707</v>
      </c>
      <c r="AE602" s="2">
        <v>44838.450555555559</v>
      </c>
      <c r="AF602" t="s">
        <v>75</v>
      </c>
      <c r="AG602" t="s">
        <v>76</v>
      </c>
      <c r="AH602">
        <v>0</v>
      </c>
      <c r="AI602">
        <v>12.253</v>
      </c>
      <c r="AJ602" s="26">
        <v>2354</v>
      </c>
      <c r="AK602">
        <v>0.42299999999999999</v>
      </c>
      <c r="AL602" t="s">
        <v>77</v>
      </c>
      <c r="AM602" t="s">
        <v>77</v>
      </c>
      <c r="AN602" t="s">
        <v>77</v>
      </c>
      <c r="AO602" t="s">
        <v>77</v>
      </c>
      <c r="AQ602">
        <v>1</v>
      </c>
      <c r="AS602">
        <v>83</v>
      </c>
      <c r="AT602" s="46">
        <f t="shared" si="88"/>
        <v>0.80464130770000009</v>
      </c>
      <c r="AU602" s="47">
        <f t="shared" si="89"/>
        <v>382.73038561568001</v>
      </c>
      <c r="AW602" s="27">
        <f t="shared" si="92"/>
        <v>1.8144264412499993</v>
      </c>
      <c r="AX602" s="28">
        <f t="shared" si="93"/>
        <v>470.91377159467999</v>
      </c>
      <c r="AZ602" s="33">
        <f t="shared" si="94"/>
        <v>1.582690928449999</v>
      </c>
      <c r="BA602" s="34">
        <f t="shared" si="95"/>
        <v>446.13669820184003</v>
      </c>
      <c r="BC602" s="46">
        <f t="shared" si="96"/>
        <v>0.80464130770000009</v>
      </c>
      <c r="BD602" s="47">
        <f t="shared" si="97"/>
        <v>382.73038561568001</v>
      </c>
      <c r="BF602" s="48">
        <f t="shared" si="90"/>
        <v>-0.78261416319999988</v>
      </c>
      <c r="BG602" s="49">
        <f t="shared" si="91"/>
        <v>224.78358847999999</v>
      </c>
      <c r="BI602">
        <v>49</v>
      </c>
      <c r="BJ602" t="s">
        <v>707</v>
      </c>
      <c r="BK602" s="2">
        <v>44838.450555555559</v>
      </c>
      <c r="BL602" t="s">
        <v>75</v>
      </c>
      <c r="BM602" t="s">
        <v>76</v>
      </c>
      <c r="BN602">
        <v>0</v>
      </c>
      <c r="BO602">
        <v>2.702</v>
      </c>
      <c r="BP602" s="26">
        <v>5364666</v>
      </c>
      <c r="BQ602">
        <v>959.97</v>
      </c>
      <c r="BR602" t="s">
        <v>77</v>
      </c>
      <c r="BS602" t="s">
        <v>77</v>
      </c>
      <c r="BT602" t="s">
        <v>77</v>
      </c>
      <c r="BU602" t="s">
        <v>77</v>
      </c>
    </row>
    <row r="603" spans="1:73">
      <c r="A603">
        <v>50</v>
      </c>
      <c r="B603" t="s">
        <v>708</v>
      </c>
      <c r="C603" s="2">
        <v>44838.471747685187</v>
      </c>
      <c r="D603" t="s">
        <v>79</v>
      </c>
      <c r="E603" t="s">
        <v>76</v>
      </c>
      <c r="F603">
        <v>0</v>
      </c>
      <c r="G603">
        <v>6.0140000000000002</v>
      </c>
      <c r="H603" s="26">
        <v>1185349</v>
      </c>
      <c r="I603">
        <v>2.3929999999999998</v>
      </c>
      <c r="J603" t="s">
        <v>77</v>
      </c>
      <c r="K603" t="s">
        <v>77</v>
      </c>
      <c r="L603" t="s">
        <v>77</v>
      </c>
      <c r="M603" t="s">
        <v>77</v>
      </c>
      <c r="O603">
        <v>50</v>
      </c>
      <c r="P603" t="s">
        <v>708</v>
      </c>
      <c r="Q603" s="2">
        <v>44838.471747685187</v>
      </c>
      <c r="R603" t="s">
        <v>79</v>
      </c>
      <c r="S603" t="s">
        <v>76</v>
      </c>
      <c r="T603">
        <v>0</v>
      </c>
      <c r="U603">
        <v>5.9640000000000004</v>
      </c>
      <c r="V603" s="26">
        <v>9298</v>
      </c>
      <c r="W603">
        <v>2.431</v>
      </c>
      <c r="X603" t="s">
        <v>77</v>
      </c>
      <c r="Y603" t="s">
        <v>77</v>
      </c>
      <c r="Z603" t="s">
        <v>77</v>
      </c>
      <c r="AA603" t="s">
        <v>77</v>
      </c>
      <c r="AC603">
        <v>50</v>
      </c>
      <c r="AD603" t="s">
        <v>708</v>
      </c>
      <c r="AE603" s="2">
        <v>44838.471747685187</v>
      </c>
      <c r="AF603" t="s">
        <v>79</v>
      </c>
      <c r="AG603" t="s">
        <v>76</v>
      </c>
      <c r="AH603">
        <v>0</v>
      </c>
      <c r="AI603">
        <v>12.204000000000001</v>
      </c>
      <c r="AJ603" s="26">
        <v>8939</v>
      </c>
      <c r="AK603">
        <v>1.8220000000000001</v>
      </c>
      <c r="AL603" t="s">
        <v>77</v>
      </c>
      <c r="AM603" t="s">
        <v>77</v>
      </c>
      <c r="AN603" t="s">
        <v>77</v>
      </c>
      <c r="AO603" t="s">
        <v>77</v>
      </c>
      <c r="AQ603">
        <v>1</v>
      </c>
      <c r="AS603">
        <v>84</v>
      </c>
      <c r="AT603" s="46">
        <f t="shared" si="88"/>
        <v>2522.66034465848</v>
      </c>
      <c r="AU603" s="47">
        <f t="shared" si="89"/>
        <v>1741.95210600008</v>
      </c>
      <c r="AW603" s="27">
        <f t="shared" si="92"/>
        <v>2325.4741974611402</v>
      </c>
      <c r="AX603" s="28">
        <f t="shared" si="93"/>
        <v>1687.1049178928299</v>
      </c>
      <c r="AZ603" s="33">
        <f t="shared" si="94"/>
        <v>2668.3720922237198</v>
      </c>
      <c r="BA603" s="34">
        <f t="shared" si="95"/>
        <v>1703.97953297654</v>
      </c>
      <c r="BC603" s="46">
        <f t="shared" si="96"/>
        <v>2522.66034465848</v>
      </c>
      <c r="BD603" s="47">
        <f t="shared" si="97"/>
        <v>1741.95210600008</v>
      </c>
      <c r="BF603" s="48">
        <f t="shared" si="90"/>
        <v>1160.3369498</v>
      </c>
      <c r="BG603" s="49">
        <f t="shared" si="91"/>
        <v>813.57504188000007</v>
      </c>
      <c r="BI603">
        <v>50</v>
      </c>
      <c r="BJ603" t="s">
        <v>708</v>
      </c>
      <c r="BK603" s="2">
        <v>44838.471747685187</v>
      </c>
      <c r="BL603" t="s">
        <v>79</v>
      </c>
      <c r="BM603" t="s">
        <v>76</v>
      </c>
      <c r="BN603">
        <v>0</v>
      </c>
      <c r="BO603">
        <v>2.71</v>
      </c>
      <c r="BP603" s="26">
        <v>5238207</v>
      </c>
      <c r="BQ603">
        <v>959.09199999999998</v>
      </c>
      <c r="BR603" t="s">
        <v>77</v>
      </c>
      <c r="BS603" t="s">
        <v>77</v>
      </c>
      <c r="BT603" t="s">
        <v>77</v>
      </c>
      <c r="BU603" t="s">
        <v>77</v>
      </c>
    </row>
    <row r="604" spans="1:73">
      <c r="A604">
        <v>51</v>
      </c>
      <c r="B604" t="s">
        <v>709</v>
      </c>
      <c r="C604" s="2">
        <v>44838.492962962962</v>
      </c>
      <c r="D604" t="s">
        <v>507</v>
      </c>
      <c r="E604" t="s">
        <v>76</v>
      </c>
      <c r="F604">
        <v>0</v>
      </c>
      <c r="G604">
        <v>6.0380000000000003</v>
      </c>
      <c r="H604" s="26">
        <v>3790</v>
      </c>
      <c r="I604">
        <v>3.0000000000000001E-3</v>
      </c>
      <c r="J604" t="s">
        <v>77</v>
      </c>
      <c r="K604" t="s">
        <v>77</v>
      </c>
      <c r="L604" t="s">
        <v>77</v>
      </c>
      <c r="M604" t="s">
        <v>77</v>
      </c>
      <c r="O604">
        <v>51</v>
      </c>
      <c r="P604" t="s">
        <v>709</v>
      </c>
      <c r="Q604" s="2">
        <v>44838.492962962962</v>
      </c>
      <c r="R604" t="s">
        <v>507</v>
      </c>
      <c r="S604" t="s">
        <v>76</v>
      </c>
      <c r="T604">
        <v>0</v>
      </c>
      <c r="U604" t="s">
        <v>77</v>
      </c>
      <c r="V604" t="s">
        <v>77</v>
      </c>
      <c r="W604" t="s">
        <v>77</v>
      </c>
      <c r="X604" t="s">
        <v>77</v>
      </c>
      <c r="Y604" t="s">
        <v>77</v>
      </c>
      <c r="Z604" t="s">
        <v>77</v>
      </c>
      <c r="AA604" t="s">
        <v>77</v>
      </c>
      <c r="AC604">
        <v>51</v>
      </c>
      <c r="AD604" t="s">
        <v>709</v>
      </c>
      <c r="AE604" s="2">
        <v>44838.492962962962</v>
      </c>
      <c r="AF604" t="s">
        <v>507</v>
      </c>
      <c r="AG604" t="s">
        <v>76</v>
      </c>
      <c r="AH604">
        <v>0</v>
      </c>
      <c r="AI604">
        <v>12.242000000000001</v>
      </c>
      <c r="AJ604" s="26">
        <v>2330</v>
      </c>
      <c r="AK604">
        <v>0.41799999999999998</v>
      </c>
      <c r="AL604" t="s">
        <v>77</v>
      </c>
      <c r="AM604" t="s">
        <v>77</v>
      </c>
      <c r="AN604" t="s">
        <v>77</v>
      </c>
      <c r="AO604" t="s">
        <v>77</v>
      </c>
      <c r="AQ604">
        <v>1</v>
      </c>
      <c r="AS604">
        <v>85</v>
      </c>
      <c r="AT604" s="46">
        <f t="shared" si="88"/>
        <v>3.4463747300000005</v>
      </c>
      <c r="AU604" s="47">
        <f t="shared" si="89"/>
        <v>377.77245447199999</v>
      </c>
      <c r="AW604" s="27">
        <f t="shared" si="92"/>
        <v>6.1861871249999982</v>
      </c>
      <c r="AX604" s="28">
        <f t="shared" si="93"/>
        <v>466.47122794699999</v>
      </c>
      <c r="AZ604" s="33">
        <f t="shared" si="94"/>
        <v>6.9417704049999998</v>
      </c>
      <c r="BA604" s="34">
        <f t="shared" si="95"/>
        <v>441.54972608600002</v>
      </c>
      <c r="BC604" s="46">
        <f t="shared" si="96"/>
        <v>3.4463747300000005</v>
      </c>
      <c r="BD604" s="47">
        <f t="shared" si="97"/>
        <v>377.77245447199999</v>
      </c>
      <c r="BF604" s="48">
        <f t="shared" si="90"/>
        <v>1.5727173200000006</v>
      </c>
      <c r="BG604" s="49">
        <f t="shared" si="91"/>
        <v>222.36483200000004</v>
      </c>
      <c r="BI604">
        <v>51</v>
      </c>
      <c r="BJ604" t="s">
        <v>709</v>
      </c>
      <c r="BK604" s="2">
        <v>44838.492962962962</v>
      </c>
      <c r="BL604" t="s">
        <v>507</v>
      </c>
      <c r="BM604" t="s">
        <v>76</v>
      </c>
      <c r="BN604">
        <v>0</v>
      </c>
      <c r="BO604">
        <v>2.7090000000000001</v>
      </c>
      <c r="BP604" s="26">
        <v>5309381</v>
      </c>
      <c r="BQ604">
        <v>959.59500000000003</v>
      </c>
      <c r="BR604" t="s">
        <v>77</v>
      </c>
      <c r="BS604" t="s">
        <v>77</v>
      </c>
      <c r="BT604" t="s">
        <v>77</v>
      </c>
      <c r="BU604" t="s">
        <v>77</v>
      </c>
    </row>
    <row r="605" spans="1:73">
      <c r="A605">
        <v>52</v>
      </c>
      <c r="B605" t="s">
        <v>710</v>
      </c>
      <c r="C605" s="2">
        <v>44838.514166666668</v>
      </c>
      <c r="D605" t="s">
        <v>507</v>
      </c>
      <c r="E605" t="s">
        <v>76</v>
      </c>
      <c r="F605">
        <v>0</v>
      </c>
      <c r="G605">
        <v>6.0410000000000004</v>
      </c>
      <c r="H605" s="26">
        <v>3809</v>
      </c>
      <c r="I605">
        <v>3.0000000000000001E-3</v>
      </c>
      <c r="J605" t="s">
        <v>77</v>
      </c>
      <c r="K605" t="s">
        <v>77</v>
      </c>
      <c r="L605" t="s">
        <v>77</v>
      </c>
      <c r="M605" t="s">
        <v>77</v>
      </c>
      <c r="O605">
        <v>52</v>
      </c>
      <c r="P605" t="s">
        <v>710</v>
      </c>
      <c r="Q605" s="2">
        <v>44838.514166666668</v>
      </c>
      <c r="R605" t="s">
        <v>507</v>
      </c>
      <c r="S605" t="s">
        <v>76</v>
      </c>
      <c r="T605">
        <v>0</v>
      </c>
      <c r="U605" t="s">
        <v>77</v>
      </c>
      <c r="V605" s="26" t="s">
        <v>77</v>
      </c>
      <c r="W605" t="s">
        <v>77</v>
      </c>
      <c r="X605" t="s">
        <v>77</v>
      </c>
      <c r="Y605" t="s">
        <v>77</v>
      </c>
      <c r="Z605" t="s">
        <v>77</v>
      </c>
      <c r="AA605" t="s">
        <v>77</v>
      </c>
      <c r="AC605">
        <v>52</v>
      </c>
      <c r="AD605" t="s">
        <v>710</v>
      </c>
      <c r="AE605" s="2">
        <v>44838.514166666668</v>
      </c>
      <c r="AF605" t="s">
        <v>507</v>
      </c>
      <c r="AG605" t="s">
        <v>76</v>
      </c>
      <c r="AH605">
        <v>0</v>
      </c>
      <c r="AI605">
        <v>12.224</v>
      </c>
      <c r="AJ605" s="26">
        <v>1754</v>
      </c>
      <c r="AK605">
        <v>0.29499999999999998</v>
      </c>
      <c r="AL605" t="s">
        <v>77</v>
      </c>
      <c r="AM605" t="s">
        <v>77</v>
      </c>
      <c r="AN605" t="s">
        <v>77</v>
      </c>
      <c r="AO605" t="s">
        <v>77</v>
      </c>
      <c r="AQ605">
        <v>1</v>
      </c>
      <c r="AS605">
        <v>86</v>
      </c>
      <c r="AT605" s="46">
        <f t="shared" si="88"/>
        <v>3.4832163893000008</v>
      </c>
      <c r="AU605" s="47">
        <f t="shared" si="89"/>
        <v>258.77328731168001</v>
      </c>
      <c r="AW605" s="27">
        <f t="shared" si="92"/>
        <v>6.2406502212500001</v>
      </c>
      <c r="AX605" s="28">
        <f t="shared" si="93"/>
        <v>359.82848709067997</v>
      </c>
      <c r="AZ605" s="33">
        <f t="shared" si="94"/>
        <v>7.0060405260500005</v>
      </c>
      <c r="BA605" s="34">
        <f t="shared" si="95"/>
        <v>331.45677584983997</v>
      </c>
      <c r="BC605" s="46">
        <f t="shared" si="96"/>
        <v>3.4832163893000008</v>
      </c>
      <c r="BD605" s="47">
        <f t="shared" si="97"/>
        <v>258.77328731168001</v>
      </c>
      <c r="BF605" s="48">
        <f t="shared" si="90"/>
        <v>1.6021712111999999</v>
      </c>
      <c r="BG605" s="49">
        <f t="shared" si="91"/>
        <v>163.72024448000002</v>
      </c>
      <c r="BI605">
        <v>52</v>
      </c>
      <c r="BJ605" t="s">
        <v>710</v>
      </c>
      <c r="BK605" s="2">
        <v>44838.514166666668</v>
      </c>
      <c r="BL605" t="s">
        <v>507</v>
      </c>
      <c r="BM605" t="s">
        <v>76</v>
      </c>
      <c r="BN605">
        <v>0</v>
      </c>
      <c r="BO605">
        <v>2.698</v>
      </c>
      <c r="BP605" s="26">
        <v>5473753</v>
      </c>
      <c r="BQ605">
        <v>960.67499999999995</v>
      </c>
      <c r="BR605" t="s">
        <v>77</v>
      </c>
      <c r="BS605" t="s">
        <v>77</v>
      </c>
      <c r="BT605" t="s">
        <v>77</v>
      </c>
      <c r="BU605" t="s">
        <v>77</v>
      </c>
    </row>
    <row r="606" spans="1:73">
      <c r="A606">
        <v>53</v>
      </c>
      <c r="B606" t="s">
        <v>711</v>
      </c>
      <c r="C606" s="2">
        <v>44838.535381944443</v>
      </c>
      <c r="D606">
        <v>389</v>
      </c>
      <c r="E606" t="s">
        <v>76</v>
      </c>
      <c r="F606">
        <v>0</v>
      </c>
      <c r="G606">
        <v>6.0119999999999996</v>
      </c>
      <c r="H606" s="26">
        <v>55241</v>
      </c>
      <c r="I606">
        <v>0.107</v>
      </c>
      <c r="J606" t="s">
        <v>77</v>
      </c>
      <c r="K606" t="s">
        <v>77</v>
      </c>
      <c r="L606" t="s">
        <v>77</v>
      </c>
      <c r="M606" t="s">
        <v>77</v>
      </c>
      <c r="O606">
        <v>53</v>
      </c>
      <c r="P606" t="s">
        <v>711</v>
      </c>
      <c r="Q606" s="2">
        <v>44838.535381944443</v>
      </c>
      <c r="R606">
        <v>389</v>
      </c>
      <c r="S606" t="s">
        <v>76</v>
      </c>
      <c r="T606">
        <v>0</v>
      </c>
      <c r="U606" t="s">
        <v>77</v>
      </c>
      <c r="V606" s="26" t="s">
        <v>77</v>
      </c>
      <c r="W606" t="s">
        <v>77</v>
      </c>
      <c r="X606" t="s">
        <v>77</v>
      </c>
      <c r="Y606" t="s">
        <v>77</v>
      </c>
      <c r="Z606" t="s">
        <v>77</v>
      </c>
      <c r="AA606" t="s">
        <v>77</v>
      </c>
      <c r="AC606">
        <v>53</v>
      </c>
      <c r="AD606" t="s">
        <v>711</v>
      </c>
      <c r="AE606" s="2">
        <v>44838.535381944443</v>
      </c>
      <c r="AF606">
        <v>389</v>
      </c>
      <c r="AG606" t="s">
        <v>76</v>
      </c>
      <c r="AH606">
        <v>0</v>
      </c>
      <c r="AI606">
        <v>12.045999999999999</v>
      </c>
      <c r="AJ606" s="26">
        <v>134177</v>
      </c>
      <c r="AK606">
        <v>27.582000000000001</v>
      </c>
      <c r="AL606" t="s">
        <v>77</v>
      </c>
      <c r="AM606" t="s">
        <v>77</v>
      </c>
      <c r="AN606" t="s">
        <v>77</v>
      </c>
      <c r="AO606" t="s">
        <v>77</v>
      </c>
      <c r="AQ606">
        <v>1</v>
      </c>
      <c r="AS606">
        <v>87</v>
      </c>
      <c r="AT606" s="46">
        <f t="shared" si="88"/>
        <v>126.99009470675625</v>
      </c>
      <c r="AU606" s="47">
        <f t="shared" si="89"/>
        <v>27171.237413763916</v>
      </c>
      <c r="AW606" s="27">
        <f t="shared" si="92"/>
        <v>171.49149113228782</v>
      </c>
      <c r="AX606" s="28">
        <f t="shared" si="93"/>
        <v>23781.168155758674</v>
      </c>
      <c r="AZ606" s="33">
        <f t="shared" si="94"/>
        <v>144.78000041900708</v>
      </c>
      <c r="BA606" s="34">
        <f t="shared" si="95"/>
        <v>25358.048021230461</v>
      </c>
      <c r="BC606" s="46">
        <f t="shared" si="96"/>
        <v>126.99009470675625</v>
      </c>
      <c r="BD606" s="47">
        <f t="shared" si="97"/>
        <v>27171.237413763916</v>
      </c>
      <c r="BF606" s="48">
        <f t="shared" si="90"/>
        <v>121.55496753120001</v>
      </c>
      <c r="BG606" s="49">
        <f t="shared" si="91"/>
        <v>-16384.297479880002</v>
      </c>
      <c r="BI606">
        <v>53</v>
      </c>
      <c r="BJ606" t="s">
        <v>711</v>
      </c>
      <c r="BK606" s="2">
        <v>44838.535381944443</v>
      </c>
      <c r="BL606">
        <v>389</v>
      </c>
      <c r="BM606" t="s">
        <v>76</v>
      </c>
      <c r="BN606">
        <v>0</v>
      </c>
      <c r="BO606">
        <v>2.8610000000000002</v>
      </c>
      <c r="BP606" s="26">
        <v>797145</v>
      </c>
      <c r="BQ606">
        <v>0</v>
      </c>
      <c r="BR606" t="s">
        <v>77</v>
      </c>
      <c r="BS606" t="s">
        <v>77</v>
      </c>
      <c r="BT606" t="s">
        <v>77</v>
      </c>
      <c r="BU606" t="s">
        <v>77</v>
      </c>
    </row>
    <row r="607" spans="1:73">
      <c r="A607">
        <v>54</v>
      </c>
      <c r="B607" t="s">
        <v>712</v>
      </c>
      <c r="C607" s="2">
        <v>44838.556574074071</v>
      </c>
      <c r="D607">
        <v>394</v>
      </c>
      <c r="E607" t="s">
        <v>76</v>
      </c>
      <c r="F607">
        <v>0</v>
      </c>
      <c r="G607">
        <v>6.0270000000000001</v>
      </c>
      <c r="H607" s="26">
        <v>5767</v>
      </c>
      <c r="I607">
        <v>7.0000000000000001E-3</v>
      </c>
      <c r="J607" t="s">
        <v>77</v>
      </c>
      <c r="K607" t="s">
        <v>77</v>
      </c>
      <c r="L607" t="s">
        <v>77</v>
      </c>
      <c r="M607" t="s">
        <v>77</v>
      </c>
      <c r="O607">
        <v>54</v>
      </c>
      <c r="P607" t="s">
        <v>712</v>
      </c>
      <c r="Q607" s="2">
        <v>44838.556574074071</v>
      </c>
      <c r="R607">
        <v>394</v>
      </c>
      <c r="S607" t="s">
        <v>76</v>
      </c>
      <c r="T607">
        <v>0</v>
      </c>
      <c r="U607" t="s">
        <v>77</v>
      </c>
      <c r="V607" s="26" t="s">
        <v>77</v>
      </c>
      <c r="W607" t="s">
        <v>77</v>
      </c>
      <c r="X607" t="s">
        <v>77</v>
      </c>
      <c r="Y607" t="s">
        <v>77</v>
      </c>
      <c r="Z607" t="s">
        <v>77</v>
      </c>
      <c r="AA607" t="s">
        <v>77</v>
      </c>
      <c r="AC607">
        <v>54</v>
      </c>
      <c r="AD607" t="s">
        <v>712</v>
      </c>
      <c r="AE607" s="2">
        <v>44838.556574074071</v>
      </c>
      <c r="AF607">
        <v>394</v>
      </c>
      <c r="AG607" t="s">
        <v>76</v>
      </c>
      <c r="AH607">
        <v>0</v>
      </c>
      <c r="AI607">
        <v>12.15</v>
      </c>
      <c r="AJ607" s="26">
        <v>32196</v>
      </c>
      <c r="AK607">
        <v>6.7270000000000003</v>
      </c>
      <c r="AL607" t="s">
        <v>77</v>
      </c>
      <c r="AM607" t="s">
        <v>77</v>
      </c>
      <c r="AN607" t="s">
        <v>77</v>
      </c>
      <c r="AO607" t="s">
        <v>77</v>
      </c>
      <c r="AQ607">
        <v>1</v>
      </c>
      <c r="AS607">
        <v>88</v>
      </c>
      <c r="AT607" s="46">
        <f t="shared" si="88"/>
        <v>7.8422976917000007</v>
      </c>
      <c r="AU607" s="47">
        <f t="shared" si="89"/>
        <v>6524.7596167436805</v>
      </c>
      <c r="AW607" s="27">
        <f t="shared" si="92"/>
        <v>11.935473641249997</v>
      </c>
      <c r="AX607" s="28">
        <f t="shared" si="93"/>
        <v>5938.9021217476802</v>
      </c>
      <c r="AZ607" s="33">
        <f t="shared" si="94"/>
        <v>13.404923152449999</v>
      </c>
      <c r="BA607" s="34">
        <f t="shared" si="95"/>
        <v>6135.1623699158399</v>
      </c>
      <c r="BC607" s="46">
        <f t="shared" si="96"/>
        <v>7.8422976917000007</v>
      </c>
      <c r="BD607" s="47">
        <f t="shared" si="97"/>
        <v>6524.7596167436805</v>
      </c>
      <c r="BF607" s="48">
        <f t="shared" si="90"/>
        <v>4.6963108928000006</v>
      </c>
      <c r="BG607" s="49">
        <f t="shared" si="91"/>
        <v>1699.3364924799998</v>
      </c>
      <c r="BI607">
        <v>54</v>
      </c>
      <c r="BJ607" t="s">
        <v>712</v>
      </c>
      <c r="BK607" s="2">
        <v>44838.556574074071</v>
      </c>
      <c r="BL607">
        <v>394</v>
      </c>
      <c r="BM607" t="s">
        <v>76</v>
      </c>
      <c r="BN607">
        <v>0</v>
      </c>
      <c r="BO607">
        <v>2.8540000000000001</v>
      </c>
      <c r="BP607" s="26">
        <v>927374</v>
      </c>
      <c r="BQ607">
        <v>0</v>
      </c>
      <c r="BR607" t="s">
        <v>77</v>
      </c>
      <c r="BS607" t="s">
        <v>77</v>
      </c>
      <c r="BT607" t="s">
        <v>77</v>
      </c>
      <c r="BU607" t="s">
        <v>77</v>
      </c>
    </row>
    <row r="608" spans="1:73">
      <c r="A608">
        <v>55</v>
      </c>
      <c r="B608" t="s">
        <v>713</v>
      </c>
      <c r="C608" s="2">
        <v>44838.5778125</v>
      </c>
      <c r="D608">
        <v>135</v>
      </c>
      <c r="E608" t="s">
        <v>76</v>
      </c>
      <c r="F608">
        <v>0</v>
      </c>
      <c r="G608">
        <v>6.0279999999999996</v>
      </c>
      <c r="H608" s="26">
        <v>7549</v>
      </c>
      <c r="I608">
        <v>0.01</v>
      </c>
      <c r="J608" t="s">
        <v>77</v>
      </c>
      <c r="K608" t="s">
        <v>77</v>
      </c>
      <c r="L608" t="s">
        <v>77</v>
      </c>
      <c r="M608" t="s">
        <v>77</v>
      </c>
      <c r="O608">
        <v>55</v>
      </c>
      <c r="P608" t="s">
        <v>713</v>
      </c>
      <c r="Q608" s="2">
        <v>44838.5778125</v>
      </c>
      <c r="R608">
        <v>135</v>
      </c>
      <c r="S608" t="s">
        <v>76</v>
      </c>
      <c r="T608">
        <v>0</v>
      </c>
      <c r="U608" t="s">
        <v>77</v>
      </c>
      <c r="V608" s="26" t="s">
        <v>77</v>
      </c>
      <c r="W608" t="s">
        <v>77</v>
      </c>
      <c r="X608" t="s">
        <v>77</v>
      </c>
      <c r="Y608" t="s">
        <v>77</v>
      </c>
      <c r="Z608" t="s">
        <v>77</v>
      </c>
      <c r="AA608" t="s">
        <v>77</v>
      </c>
      <c r="AC608">
        <v>55</v>
      </c>
      <c r="AD608" t="s">
        <v>713</v>
      </c>
      <c r="AE608" s="2">
        <v>44838.5778125</v>
      </c>
      <c r="AF608">
        <v>135</v>
      </c>
      <c r="AG608" t="s">
        <v>76</v>
      </c>
      <c r="AH608">
        <v>0</v>
      </c>
      <c r="AI608">
        <v>12.164</v>
      </c>
      <c r="AJ608" s="26">
        <v>28335</v>
      </c>
      <c r="AK608">
        <v>5.9169999999999998</v>
      </c>
      <c r="AL608" t="s">
        <v>77</v>
      </c>
      <c r="AM608" t="s">
        <v>77</v>
      </c>
      <c r="AN608" t="s">
        <v>77</v>
      </c>
      <c r="AO608" t="s">
        <v>77</v>
      </c>
      <c r="AQ608">
        <v>1</v>
      </c>
      <c r="AS608">
        <v>89</v>
      </c>
      <c r="AT608" s="46">
        <f t="shared" si="88"/>
        <v>12.777929465300002</v>
      </c>
      <c r="AU608" s="47">
        <f t="shared" si="89"/>
        <v>5732.6552008180006</v>
      </c>
      <c r="AW608" s="27">
        <f t="shared" si="92"/>
        <v>17.260027271249996</v>
      </c>
      <c r="AX608" s="28">
        <f t="shared" si="93"/>
        <v>5237.7427104367498</v>
      </c>
      <c r="AZ608" s="33">
        <f t="shared" si="94"/>
        <v>18.842407112050001</v>
      </c>
      <c r="BA608" s="34">
        <f t="shared" si="95"/>
        <v>5400.7392976214996</v>
      </c>
      <c r="BC608" s="46">
        <f t="shared" si="96"/>
        <v>12.777929465300002</v>
      </c>
      <c r="BD608" s="47">
        <f t="shared" si="97"/>
        <v>5732.6552008180006</v>
      </c>
      <c r="BF608" s="48">
        <f t="shared" si="90"/>
        <v>7.6136287951999995</v>
      </c>
      <c r="BG608" s="49">
        <f t="shared" si="91"/>
        <v>1681.094503</v>
      </c>
      <c r="BI608">
        <v>55</v>
      </c>
      <c r="BJ608" t="s">
        <v>713</v>
      </c>
      <c r="BK608" s="2">
        <v>44838.5778125</v>
      </c>
      <c r="BL608">
        <v>135</v>
      </c>
      <c r="BM608" t="s">
        <v>76</v>
      </c>
      <c r="BN608">
        <v>0</v>
      </c>
      <c r="BO608">
        <v>2.87</v>
      </c>
      <c r="BP608" s="26">
        <v>806761</v>
      </c>
      <c r="BQ608">
        <v>0</v>
      </c>
      <c r="BR608" t="s">
        <v>77</v>
      </c>
      <c r="BS608" t="s">
        <v>77</v>
      </c>
      <c r="BT608" t="s">
        <v>77</v>
      </c>
      <c r="BU608" t="s">
        <v>77</v>
      </c>
    </row>
    <row r="609" spans="1:73">
      <c r="A609">
        <v>56</v>
      </c>
      <c r="B609" t="s">
        <v>714</v>
      </c>
      <c r="C609" s="2">
        <v>44838.599027777775</v>
      </c>
      <c r="D609">
        <v>380</v>
      </c>
      <c r="E609" t="s">
        <v>76</v>
      </c>
      <c r="F609">
        <v>0</v>
      </c>
      <c r="G609">
        <v>6.0259999999999998</v>
      </c>
      <c r="H609" s="26">
        <v>7237</v>
      </c>
      <c r="I609">
        <v>0.01</v>
      </c>
      <c r="J609" t="s">
        <v>77</v>
      </c>
      <c r="K609" t="s">
        <v>77</v>
      </c>
      <c r="L609" t="s">
        <v>77</v>
      </c>
      <c r="M609" t="s">
        <v>77</v>
      </c>
      <c r="O609">
        <v>56</v>
      </c>
      <c r="P609" t="s">
        <v>714</v>
      </c>
      <c r="Q609" s="2">
        <v>44838.599027777775</v>
      </c>
      <c r="R609">
        <v>380</v>
      </c>
      <c r="S609" t="s">
        <v>76</v>
      </c>
      <c r="T609">
        <v>0</v>
      </c>
      <c r="U609" t="s">
        <v>77</v>
      </c>
      <c r="V609" s="26" t="s">
        <v>77</v>
      </c>
      <c r="W609" t="s">
        <v>77</v>
      </c>
      <c r="X609" t="s">
        <v>77</v>
      </c>
      <c r="Y609" t="s">
        <v>77</v>
      </c>
      <c r="Z609" t="s">
        <v>77</v>
      </c>
      <c r="AA609" t="s">
        <v>77</v>
      </c>
      <c r="AC609">
        <v>56</v>
      </c>
      <c r="AD609" t="s">
        <v>714</v>
      </c>
      <c r="AE609" s="2">
        <v>44838.599027777775</v>
      </c>
      <c r="AF609">
        <v>380</v>
      </c>
      <c r="AG609" t="s">
        <v>76</v>
      </c>
      <c r="AH609">
        <v>0</v>
      </c>
      <c r="AI609">
        <v>12.157</v>
      </c>
      <c r="AJ609" s="26">
        <v>30747</v>
      </c>
      <c r="AK609">
        <v>6.423</v>
      </c>
      <c r="AL609" t="s">
        <v>77</v>
      </c>
      <c r="AM609" t="s">
        <v>77</v>
      </c>
      <c r="AN609" t="s">
        <v>77</v>
      </c>
      <c r="AO609" t="s">
        <v>77</v>
      </c>
      <c r="AQ609">
        <v>1</v>
      </c>
      <c r="AS609">
        <v>90</v>
      </c>
      <c r="AT609" s="46">
        <f t="shared" si="88"/>
        <v>11.8471380557</v>
      </c>
      <c r="AU609" s="47">
        <f t="shared" si="89"/>
        <v>6227.5788532103197</v>
      </c>
      <c r="AW609" s="27">
        <f t="shared" si="92"/>
        <v>16.318036091250001</v>
      </c>
      <c r="AX609" s="28">
        <f t="shared" si="93"/>
        <v>5675.9824223750702</v>
      </c>
      <c r="AZ609" s="33">
        <f t="shared" si="94"/>
        <v>17.916967906450001</v>
      </c>
      <c r="BA609" s="34">
        <f t="shared" si="95"/>
        <v>5859.5965535736595</v>
      </c>
      <c r="BC609" s="46">
        <f t="shared" si="96"/>
        <v>11.8471380557</v>
      </c>
      <c r="BD609" s="47">
        <f t="shared" si="97"/>
        <v>6227.5788532103197</v>
      </c>
      <c r="BF609" s="48">
        <f t="shared" si="90"/>
        <v>7.0958812688000004</v>
      </c>
      <c r="BG609" s="49">
        <f t="shared" si="91"/>
        <v>1698.5018105200002</v>
      </c>
      <c r="BI609">
        <v>56</v>
      </c>
      <c r="BJ609" t="s">
        <v>714</v>
      </c>
      <c r="BK609" s="2">
        <v>44838.599027777775</v>
      </c>
      <c r="BL609">
        <v>380</v>
      </c>
      <c r="BM609" t="s">
        <v>76</v>
      </c>
      <c r="BN609">
        <v>0</v>
      </c>
      <c r="BO609">
        <v>2.855</v>
      </c>
      <c r="BP609" s="26">
        <v>934284</v>
      </c>
      <c r="BQ609">
        <v>0</v>
      </c>
      <c r="BR609" t="s">
        <v>77</v>
      </c>
      <c r="BS609" t="s">
        <v>77</v>
      </c>
      <c r="BT609" t="s">
        <v>77</v>
      </c>
      <c r="BU609" t="s">
        <v>77</v>
      </c>
    </row>
    <row r="610" spans="1:73">
      <c r="A610">
        <v>57</v>
      </c>
      <c r="B610" t="s">
        <v>715</v>
      </c>
      <c r="C610" s="2">
        <v>44838.62023148148</v>
      </c>
      <c r="D610">
        <v>255</v>
      </c>
      <c r="E610" t="s">
        <v>76</v>
      </c>
      <c r="F610">
        <v>0</v>
      </c>
      <c r="G610">
        <v>6.0369999999999999</v>
      </c>
      <c r="H610" s="26">
        <v>5721</v>
      </c>
      <c r="I610">
        <v>7.0000000000000001E-3</v>
      </c>
      <c r="J610" t="s">
        <v>77</v>
      </c>
      <c r="K610" t="s">
        <v>77</v>
      </c>
      <c r="L610" t="s">
        <v>77</v>
      </c>
      <c r="M610" t="s">
        <v>77</v>
      </c>
      <c r="O610">
        <v>57</v>
      </c>
      <c r="P610" t="s">
        <v>715</v>
      </c>
      <c r="Q610" s="2">
        <v>44838.62023148148</v>
      </c>
      <c r="R610">
        <v>255</v>
      </c>
      <c r="S610" t="s">
        <v>76</v>
      </c>
      <c r="T610">
        <v>0</v>
      </c>
      <c r="U610" t="s">
        <v>77</v>
      </c>
      <c r="V610" s="26" t="s">
        <v>77</v>
      </c>
      <c r="W610" t="s">
        <v>77</v>
      </c>
      <c r="X610" t="s">
        <v>77</v>
      </c>
      <c r="Y610" t="s">
        <v>77</v>
      </c>
      <c r="Z610" t="s">
        <v>77</v>
      </c>
      <c r="AA610" t="s">
        <v>77</v>
      </c>
      <c r="AC610">
        <v>57</v>
      </c>
      <c r="AD610" t="s">
        <v>715</v>
      </c>
      <c r="AE610" s="2">
        <v>44838.62023148148</v>
      </c>
      <c r="AF610">
        <v>255</v>
      </c>
      <c r="AG610" t="s">
        <v>76</v>
      </c>
      <c r="AH610">
        <v>0</v>
      </c>
      <c r="AI610">
        <v>12.167999999999999</v>
      </c>
      <c r="AJ610" s="26">
        <v>28169</v>
      </c>
      <c r="AK610">
        <v>5.8819999999999997</v>
      </c>
      <c r="AL610" t="s">
        <v>77</v>
      </c>
      <c r="AM610" t="s">
        <v>77</v>
      </c>
      <c r="AN610" t="s">
        <v>77</v>
      </c>
      <c r="AO610" t="s">
        <v>77</v>
      </c>
      <c r="AQ610">
        <v>1</v>
      </c>
      <c r="AS610">
        <v>91</v>
      </c>
      <c r="AT610" s="46">
        <f t="shared" si="88"/>
        <v>7.7271087972999997</v>
      </c>
      <c r="AU610" s="47">
        <f t="shared" si="89"/>
        <v>5698.5823698432796</v>
      </c>
      <c r="AW610" s="27">
        <f t="shared" si="92"/>
        <v>11.79981412125</v>
      </c>
      <c r="AX610" s="28">
        <f t="shared" si="93"/>
        <v>5207.5550719460307</v>
      </c>
      <c r="AZ610" s="33">
        <f t="shared" si="94"/>
        <v>13.25968871405</v>
      </c>
      <c r="BA610" s="34">
        <f t="shared" si="95"/>
        <v>5369.15261095814</v>
      </c>
      <c r="BC610" s="46">
        <f t="shared" si="96"/>
        <v>7.7271087972999997</v>
      </c>
      <c r="BD610" s="47">
        <f t="shared" si="97"/>
        <v>5698.5823698432796</v>
      </c>
      <c r="BF610" s="48">
        <f t="shared" si="90"/>
        <v>4.6222822831999997</v>
      </c>
      <c r="BG610" s="49">
        <f t="shared" si="91"/>
        <v>1679.1604170799999</v>
      </c>
      <c r="BI610">
        <v>57</v>
      </c>
      <c r="BJ610" t="s">
        <v>715</v>
      </c>
      <c r="BK610" s="2">
        <v>44838.62023148148</v>
      </c>
      <c r="BL610">
        <v>255</v>
      </c>
      <c r="BM610" t="s">
        <v>76</v>
      </c>
      <c r="BN610">
        <v>0</v>
      </c>
      <c r="BO610">
        <v>2.87</v>
      </c>
      <c r="BP610" s="26">
        <v>786596</v>
      </c>
      <c r="BQ610">
        <v>0</v>
      </c>
      <c r="BR610" t="s">
        <v>77</v>
      </c>
      <c r="BS610" t="s">
        <v>77</v>
      </c>
      <c r="BT610" t="s">
        <v>77</v>
      </c>
      <c r="BU610" t="s">
        <v>77</v>
      </c>
    </row>
    <row r="611" spans="1:73">
      <c r="A611">
        <v>58</v>
      </c>
      <c r="B611" t="s">
        <v>716</v>
      </c>
      <c r="C611" s="2">
        <v>44838.641435185185</v>
      </c>
      <c r="D611">
        <v>101</v>
      </c>
      <c r="E611" t="s">
        <v>76</v>
      </c>
      <c r="F611">
        <v>0</v>
      </c>
      <c r="G611">
        <v>6.0170000000000003</v>
      </c>
      <c r="H611" s="26">
        <v>50326</v>
      </c>
      <c r="I611">
        <v>9.7000000000000003E-2</v>
      </c>
      <c r="J611" t="s">
        <v>77</v>
      </c>
      <c r="K611" t="s">
        <v>77</v>
      </c>
      <c r="L611" t="s">
        <v>77</v>
      </c>
      <c r="M611" t="s">
        <v>77</v>
      </c>
      <c r="O611">
        <v>58</v>
      </c>
      <c r="P611" t="s">
        <v>716</v>
      </c>
      <c r="Q611" s="2">
        <v>44838.641435185185</v>
      </c>
      <c r="R611">
        <v>101</v>
      </c>
      <c r="S611" t="s">
        <v>76</v>
      </c>
      <c r="T611">
        <v>0</v>
      </c>
      <c r="U611" t="s">
        <v>77</v>
      </c>
      <c r="V611" s="26" t="s">
        <v>77</v>
      </c>
      <c r="W611" t="s">
        <v>77</v>
      </c>
      <c r="X611" t="s">
        <v>77</v>
      </c>
      <c r="Y611" t="s">
        <v>77</v>
      </c>
      <c r="Z611" t="s">
        <v>77</v>
      </c>
      <c r="AA611" t="s">
        <v>77</v>
      </c>
      <c r="AC611">
        <v>58</v>
      </c>
      <c r="AD611" t="s">
        <v>716</v>
      </c>
      <c r="AE611" s="2">
        <v>44838.641435185185</v>
      </c>
      <c r="AF611">
        <v>101</v>
      </c>
      <c r="AG611" t="s">
        <v>76</v>
      </c>
      <c r="AH611">
        <v>0</v>
      </c>
      <c r="AI611">
        <v>12.183</v>
      </c>
      <c r="AJ611" s="26">
        <v>6760</v>
      </c>
      <c r="AK611">
        <v>1.36</v>
      </c>
      <c r="AL611" t="s">
        <v>77</v>
      </c>
      <c r="AM611" t="s">
        <v>77</v>
      </c>
      <c r="AN611" t="s">
        <v>77</v>
      </c>
      <c r="AO611" t="s">
        <v>77</v>
      </c>
      <c r="AQ611">
        <v>1</v>
      </c>
      <c r="AS611">
        <v>92</v>
      </c>
      <c r="AT611" s="46">
        <f t="shared" si="88"/>
        <v>115.49146383653095</v>
      </c>
      <c r="AU611" s="47">
        <f t="shared" si="89"/>
        <v>1292.425797248</v>
      </c>
      <c r="AW611" s="27">
        <f t="shared" si="92"/>
        <v>156.47697113752881</v>
      </c>
      <c r="AX611" s="28">
        <f t="shared" si="93"/>
        <v>1285.2655616479999</v>
      </c>
      <c r="AZ611" s="33">
        <f t="shared" si="94"/>
        <v>131.89170581123162</v>
      </c>
      <c r="BA611" s="34">
        <f t="shared" si="95"/>
        <v>1287.9109570240003</v>
      </c>
      <c r="BC611" s="46">
        <f t="shared" si="96"/>
        <v>115.49146383653095</v>
      </c>
      <c r="BD611" s="47">
        <f t="shared" si="97"/>
        <v>1292.425797248</v>
      </c>
      <c r="BF611" s="48">
        <f t="shared" si="90"/>
        <v>106.6167175952</v>
      </c>
      <c r="BG611" s="49">
        <f t="shared" si="91"/>
        <v>635.25500800000009</v>
      </c>
      <c r="BI611">
        <v>58</v>
      </c>
      <c r="BJ611" t="s">
        <v>716</v>
      </c>
      <c r="BK611" s="2">
        <v>44838.641435185185</v>
      </c>
      <c r="BL611">
        <v>101</v>
      </c>
      <c r="BM611" t="s">
        <v>76</v>
      </c>
      <c r="BN611">
        <v>0</v>
      </c>
      <c r="BO611">
        <v>2.8370000000000002</v>
      </c>
      <c r="BP611" s="26">
        <v>1332244</v>
      </c>
      <c r="BQ611">
        <v>0</v>
      </c>
      <c r="BR611" t="s">
        <v>77</v>
      </c>
      <c r="BS611" t="s">
        <v>77</v>
      </c>
      <c r="BT611" t="s">
        <v>77</v>
      </c>
      <c r="BU611" t="s">
        <v>77</v>
      </c>
    </row>
    <row r="612" spans="1:73">
      <c r="A612">
        <v>59</v>
      </c>
      <c r="B612" t="s">
        <v>717</v>
      </c>
      <c r="C612" s="2">
        <v>44838.662685185183</v>
      </c>
      <c r="D612">
        <v>34</v>
      </c>
      <c r="E612" t="s">
        <v>76</v>
      </c>
      <c r="F612">
        <v>0</v>
      </c>
      <c r="G612">
        <v>6.0140000000000002</v>
      </c>
      <c r="H612" s="26">
        <v>77399</v>
      </c>
      <c r="I612">
        <v>0.151</v>
      </c>
      <c r="J612" t="s">
        <v>77</v>
      </c>
      <c r="K612" t="s">
        <v>77</v>
      </c>
      <c r="L612" t="s">
        <v>77</v>
      </c>
      <c r="M612" t="s">
        <v>77</v>
      </c>
      <c r="O612">
        <v>59</v>
      </c>
      <c r="P612" t="s">
        <v>717</v>
      </c>
      <c r="Q612" s="2">
        <v>44838.662685185183</v>
      </c>
      <c r="R612">
        <v>34</v>
      </c>
      <c r="S612" t="s">
        <v>76</v>
      </c>
      <c r="T612">
        <v>0</v>
      </c>
      <c r="U612" t="s">
        <v>77</v>
      </c>
      <c r="V612" s="26" t="s">
        <v>77</v>
      </c>
      <c r="W612" t="s">
        <v>77</v>
      </c>
      <c r="X612" t="s">
        <v>77</v>
      </c>
      <c r="Y612" t="s">
        <v>77</v>
      </c>
      <c r="Z612" t="s">
        <v>77</v>
      </c>
      <c r="AA612" t="s">
        <v>77</v>
      </c>
      <c r="AC612">
        <v>59</v>
      </c>
      <c r="AD612" t="s">
        <v>717</v>
      </c>
      <c r="AE612" s="2">
        <v>44838.662685185183</v>
      </c>
      <c r="AF612">
        <v>34</v>
      </c>
      <c r="AG612" t="s">
        <v>76</v>
      </c>
      <c r="AH612">
        <v>0</v>
      </c>
      <c r="AI612">
        <v>12.051</v>
      </c>
      <c r="AJ612" s="26">
        <v>136575</v>
      </c>
      <c r="AK612">
        <v>28.06</v>
      </c>
      <c r="AL612" t="s">
        <v>77</v>
      </c>
      <c r="AM612" t="s">
        <v>77</v>
      </c>
      <c r="AN612" t="s">
        <v>77</v>
      </c>
      <c r="AO612" t="s">
        <v>77</v>
      </c>
      <c r="AQ612">
        <v>1</v>
      </c>
      <c r="AS612">
        <v>93</v>
      </c>
      <c r="AT612" s="46">
        <f t="shared" si="88"/>
        <v>178.78036865711144</v>
      </c>
      <c r="AU612" s="47">
        <f t="shared" si="89"/>
        <v>27650.334814449998</v>
      </c>
      <c r="AW612" s="27">
        <f t="shared" si="92"/>
        <v>238.69092703494383</v>
      </c>
      <c r="AX612" s="28">
        <f t="shared" si="93"/>
        <v>24185.003098668753</v>
      </c>
      <c r="AZ612" s="33">
        <f t="shared" si="94"/>
        <v>202.81100083119912</v>
      </c>
      <c r="BA612" s="34">
        <f t="shared" si="95"/>
        <v>25805.988600037501</v>
      </c>
      <c r="BC612" s="46">
        <f t="shared" si="96"/>
        <v>178.78036865711144</v>
      </c>
      <c r="BD612" s="47">
        <f t="shared" si="97"/>
        <v>27650.334814449998</v>
      </c>
      <c r="BF612" s="48">
        <f t="shared" si="90"/>
        <v>198.01841435519998</v>
      </c>
      <c r="BG612" s="49">
        <f t="shared" si="91"/>
        <v>-17240.036824999996</v>
      </c>
      <c r="BI612">
        <v>59</v>
      </c>
      <c r="BJ612" t="s">
        <v>717</v>
      </c>
      <c r="BK612" s="2">
        <v>44838.662685185183</v>
      </c>
      <c r="BL612">
        <v>34</v>
      </c>
      <c r="BM612" t="s">
        <v>76</v>
      </c>
      <c r="BN612">
        <v>0</v>
      </c>
      <c r="BO612">
        <v>2.8570000000000002</v>
      </c>
      <c r="BP612" s="26">
        <v>879068</v>
      </c>
      <c r="BQ612">
        <v>0</v>
      </c>
      <c r="BR612" t="s">
        <v>77</v>
      </c>
      <c r="BS612" t="s">
        <v>77</v>
      </c>
      <c r="BT612" t="s">
        <v>77</v>
      </c>
      <c r="BU612" t="s">
        <v>77</v>
      </c>
    </row>
    <row r="613" spans="1:73">
      <c r="A613">
        <v>60</v>
      </c>
      <c r="B613" t="s">
        <v>718</v>
      </c>
      <c r="C613" s="2">
        <v>44838.683912037035</v>
      </c>
      <c r="D613">
        <v>358</v>
      </c>
      <c r="E613" t="s">
        <v>76</v>
      </c>
      <c r="F613">
        <v>0</v>
      </c>
      <c r="G613">
        <v>6.0060000000000002</v>
      </c>
      <c r="H613" s="26">
        <v>2528503</v>
      </c>
      <c r="I613">
        <v>5.12</v>
      </c>
      <c r="J613" t="s">
        <v>77</v>
      </c>
      <c r="K613" t="s">
        <v>77</v>
      </c>
      <c r="L613" t="s">
        <v>77</v>
      </c>
      <c r="M613" t="s">
        <v>77</v>
      </c>
      <c r="O613">
        <v>60</v>
      </c>
      <c r="P613" t="s">
        <v>718</v>
      </c>
      <c r="Q613" s="2">
        <v>44838.683912037035</v>
      </c>
      <c r="R613">
        <v>358</v>
      </c>
      <c r="S613" t="s">
        <v>76</v>
      </c>
      <c r="T613">
        <v>0</v>
      </c>
      <c r="U613">
        <v>5.9569999999999999</v>
      </c>
      <c r="V613" s="26">
        <v>20054</v>
      </c>
      <c r="W613">
        <v>5.0650000000000004</v>
      </c>
      <c r="X613" t="s">
        <v>77</v>
      </c>
      <c r="Y613" t="s">
        <v>77</v>
      </c>
      <c r="Z613" t="s">
        <v>77</v>
      </c>
      <c r="AA613" t="s">
        <v>77</v>
      </c>
      <c r="AC613">
        <v>60</v>
      </c>
      <c r="AD613" t="s">
        <v>718</v>
      </c>
      <c r="AE613" s="2">
        <v>44838.683912037035</v>
      </c>
      <c r="AF613">
        <v>358</v>
      </c>
      <c r="AG613" t="s">
        <v>76</v>
      </c>
      <c r="AH613">
        <v>0</v>
      </c>
      <c r="AI613">
        <v>11.978</v>
      </c>
      <c r="AJ613" s="26">
        <v>223803</v>
      </c>
      <c r="AK613">
        <v>45.119</v>
      </c>
      <c r="AL613" t="s">
        <v>77</v>
      </c>
      <c r="AM613" t="s">
        <v>77</v>
      </c>
      <c r="AN613" t="s">
        <v>77</v>
      </c>
      <c r="AO613" t="s">
        <v>77</v>
      </c>
      <c r="AQ613">
        <v>1</v>
      </c>
      <c r="AS613">
        <v>94</v>
      </c>
      <c r="AT613" s="46">
        <f t="shared" ref="AT613:AT676" si="98">IF(H613&lt;10000,((0.0000001453*H613^2)+(0.0008349*H613)+(-1.805)),(IF(H613&lt;700000,((-0.00000000008054*H613^2)+(0.002348*H613)+(-2.47)), ((-0.00000001938*V613^2)+(0.2471*V613)+(226.8)))))</f>
        <v>5174.3494826879196</v>
      </c>
      <c r="AU613" s="47">
        <f t="shared" ref="AU613:AU676" si="99">(-0.00000002552*AJ613^2)+(0.2067*AJ613)+(-103.7)</f>
        <v>44878.13988271432</v>
      </c>
      <c r="AW613" s="27">
        <f t="shared" si="92"/>
        <v>4369.0757051790606</v>
      </c>
      <c r="AX613" s="28">
        <f t="shared" si="93"/>
        <v>38383.896073079071</v>
      </c>
      <c r="AZ613" s="33">
        <f t="shared" si="94"/>
        <v>5419.8741902758811</v>
      </c>
      <c r="BA613" s="34">
        <f t="shared" si="95"/>
        <v>41972.848251525662</v>
      </c>
      <c r="BC613" s="46">
        <f t="shared" si="96"/>
        <v>5174.3494826879196</v>
      </c>
      <c r="BD613" s="47">
        <f t="shared" si="97"/>
        <v>44878.13988271432</v>
      </c>
      <c r="BF613" s="48">
        <f t="shared" si="90"/>
        <v>2985.0858962000002</v>
      </c>
      <c r="BG613" s="49">
        <f t="shared" si="91"/>
        <v>-61814.605517480006</v>
      </c>
      <c r="BI613">
        <v>60</v>
      </c>
      <c r="BJ613" t="s">
        <v>718</v>
      </c>
      <c r="BK613" s="2">
        <v>44838.683912037035</v>
      </c>
      <c r="BL613">
        <v>358</v>
      </c>
      <c r="BM613" t="s">
        <v>76</v>
      </c>
      <c r="BN613">
        <v>0</v>
      </c>
      <c r="BO613">
        <v>2.859</v>
      </c>
      <c r="BP613" s="26">
        <v>822155</v>
      </c>
      <c r="BQ613">
        <v>0</v>
      </c>
      <c r="BR613" t="s">
        <v>77</v>
      </c>
      <c r="BS613" t="s">
        <v>77</v>
      </c>
      <c r="BT613" t="s">
        <v>77</v>
      </c>
      <c r="BU613" t="s">
        <v>77</v>
      </c>
    </row>
    <row r="614" spans="1:73">
      <c r="A614">
        <v>61</v>
      </c>
      <c r="B614" t="s">
        <v>719</v>
      </c>
      <c r="C614" s="2">
        <v>44838.705138888887</v>
      </c>
      <c r="D614">
        <v>316</v>
      </c>
      <c r="E614" t="s">
        <v>76</v>
      </c>
      <c r="F614">
        <v>0</v>
      </c>
      <c r="G614">
        <v>5.99</v>
      </c>
      <c r="H614" s="26">
        <v>8822554</v>
      </c>
      <c r="I614">
        <v>18.058</v>
      </c>
      <c r="J614" t="s">
        <v>77</v>
      </c>
      <c r="K614" t="s">
        <v>77</v>
      </c>
      <c r="L614" t="s">
        <v>77</v>
      </c>
      <c r="M614" t="s">
        <v>77</v>
      </c>
      <c r="O614">
        <v>61</v>
      </c>
      <c r="P614" t="s">
        <v>719</v>
      </c>
      <c r="Q614" s="2">
        <v>44838.705138888887</v>
      </c>
      <c r="R614">
        <v>316</v>
      </c>
      <c r="S614" t="s">
        <v>76</v>
      </c>
      <c r="T614">
        <v>0</v>
      </c>
      <c r="U614">
        <v>5.944</v>
      </c>
      <c r="V614" s="26">
        <v>64893</v>
      </c>
      <c r="W614">
        <v>15.98</v>
      </c>
      <c r="X614" t="s">
        <v>77</v>
      </c>
      <c r="Y614" t="s">
        <v>77</v>
      </c>
      <c r="Z614" t="s">
        <v>77</v>
      </c>
      <c r="AA614" t="s">
        <v>77</v>
      </c>
      <c r="AC614">
        <v>61</v>
      </c>
      <c r="AD614" t="s">
        <v>719</v>
      </c>
      <c r="AE614" s="2">
        <v>44838.705138888887</v>
      </c>
      <c r="AF614">
        <v>316</v>
      </c>
      <c r="AG614" t="s">
        <v>76</v>
      </c>
      <c r="AH614">
        <v>0</v>
      </c>
      <c r="AI614">
        <v>11.989000000000001</v>
      </c>
      <c r="AJ614" s="26">
        <v>218158</v>
      </c>
      <c r="AK614">
        <v>44.033999999999999</v>
      </c>
      <c r="AL614" t="s">
        <v>77</v>
      </c>
      <c r="AM614" t="s">
        <v>77</v>
      </c>
      <c r="AN614" t="s">
        <v>77</v>
      </c>
      <c r="AO614" t="s">
        <v>77</v>
      </c>
      <c r="AQ614">
        <v>1</v>
      </c>
      <c r="AS614">
        <v>95</v>
      </c>
      <c r="AT614" s="46">
        <f t="shared" si="98"/>
        <v>16180.249153918379</v>
      </c>
      <c r="AU614" s="47">
        <f t="shared" si="99"/>
        <v>43774.987461158722</v>
      </c>
      <c r="AW614" s="27">
        <f t="shared" si="92"/>
        <v>12896.514168259966</v>
      </c>
      <c r="AX614" s="28">
        <f t="shared" si="93"/>
        <v>37493.916053249726</v>
      </c>
      <c r="AZ614" s="33">
        <f t="shared" si="94"/>
        <v>16840.148393918571</v>
      </c>
      <c r="BA614" s="34">
        <f t="shared" si="95"/>
        <v>40934.090835205359</v>
      </c>
      <c r="BC614" s="46">
        <f t="shared" si="96"/>
        <v>16180.249153918379</v>
      </c>
      <c r="BD614" s="47">
        <f t="shared" si="97"/>
        <v>43774.987461158722</v>
      </c>
      <c r="BF614" s="48">
        <f t="shared" si="90"/>
        <v>17945.82674755</v>
      </c>
      <c r="BG614" s="49">
        <f t="shared" si="91"/>
        <v>-58137.819894080007</v>
      </c>
      <c r="BI614">
        <v>61</v>
      </c>
      <c r="BJ614" t="s">
        <v>719</v>
      </c>
      <c r="BK614" s="2">
        <v>44838.705138888887</v>
      </c>
      <c r="BL614">
        <v>316</v>
      </c>
      <c r="BM614" t="s">
        <v>76</v>
      </c>
      <c r="BN614">
        <v>0</v>
      </c>
      <c r="BO614">
        <v>2.8580000000000001</v>
      </c>
      <c r="BP614" s="26">
        <v>838398</v>
      </c>
      <c r="BQ614">
        <v>0</v>
      </c>
      <c r="BR614" t="s">
        <v>77</v>
      </c>
      <c r="BS614" t="s">
        <v>77</v>
      </c>
      <c r="BT614" t="s">
        <v>77</v>
      </c>
      <c r="BU614" t="s">
        <v>77</v>
      </c>
    </row>
    <row r="615" spans="1:73">
      <c r="A615">
        <v>62</v>
      </c>
      <c r="B615" t="s">
        <v>720</v>
      </c>
      <c r="C615" s="2">
        <v>44838.726354166669</v>
      </c>
      <c r="D615">
        <v>106</v>
      </c>
      <c r="E615" t="s">
        <v>76</v>
      </c>
      <c r="F615">
        <v>0</v>
      </c>
      <c r="G615">
        <v>6.0149999999999997</v>
      </c>
      <c r="H615" s="26">
        <v>2860929</v>
      </c>
      <c r="I615">
        <v>5.7969999999999997</v>
      </c>
      <c r="J615" t="s">
        <v>77</v>
      </c>
      <c r="K615" t="s">
        <v>77</v>
      </c>
      <c r="L615" t="s">
        <v>77</v>
      </c>
      <c r="M615" t="s">
        <v>77</v>
      </c>
      <c r="O615">
        <v>62</v>
      </c>
      <c r="P615" t="s">
        <v>720</v>
      </c>
      <c r="Q615" s="2">
        <v>44838.726354166669</v>
      </c>
      <c r="R615">
        <v>106</v>
      </c>
      <c r="S615" t="s">
        <v>76</v>
      </c>
      <c r="T615">
        <v>0</v>
      </c>
      <c r="U615">
        <v>5.9649999999999999</v>
      </c>
      <c r="V615" s="26">
        <v>21432</v>
      </c>
      <c r="W615">
        <v>5.4020000000000001</v>
      </c>
      <c r="X615" t="s">
        <v>77</v>
      </c>
      <c r="Y615" t="s">
        <v>77</v>
      </c>
      <c r="Z615" t="s">
        <v>77</v>
      </c>
      <c r="AA615" t="s">
        <v>77</v>
      </c>
      <c r="AC615">
        <v>62</v>
      </c>
      <c r="AD615" t="s">
        <v>720</v>
      </c>
      <c r="AE615" s="2">
        <v>44838.726354166669</v>
      </c>
      <c r="AF615">
        <v>106</v>
      </c>
      <c r="AG615" t="s">
        <v>76</v>
      </c>
      <c r="AH615">
        <v>0</v>
      </c>
      <c r="AI615">
        <v>12.000999999999999</v>
      </c>
      <c r="AJ615" s="26">
        <v>215878</v>
      </c>
      <c r="AK615">
        <v>43.594999999999999</v>
      </c>
      <c r="AL615" t="s">
        <v>77</v>
      </c>
      <c r="AM615" t="s">
        <v>77</v>
      </c>
      <c r="AN615" t="s">
        <v>77</v>
      </c>
      <c r="AO615" t="s">
        <v>77</v>
      </c>
      <c r="AQ615">
        <v>1</v>
      </c>
      <c r="AS615">
        <v>96</v>
      </c>
      <c r="AT615" s="46">
        <f t="shared" si="98"/>
        <v>5513.7453725068799</v>
      </c>
      <c r="AU615" s="47">
        <f t="shared" si="99"/>
        <v>43328.966106240317</v>
      </c>
      <c r="AW615" s="27">
        <f t="shared" si="92"/>
        <v>4630.9457010998403</v>
      </c>
      <c r="AX615" s="28">
        <f t="shared" si="93"/>
        <v>37133.321375811327</v>
      </c>
      <c r="AZ615" s="33">
        <f t="shared" si="94"/>
        <v>5772.0460343763207</v>
      </c>
      <c r="BA615" s="34">
        <f t="shared" si="95"/>
        <v>40514.245765026157</v>
      </c>
      <c r="BC615" s="46">
        <f t="shared" si="96"/>
        <v>5513.7453725068799</v>
      </c>
      <c r="BD615" s="47">
        <f t="shared" si="97"/>
        <v>43328.966106240317</v>
      </c>
      <c r="BF615" s="48">
        <f t="shared" si="90"/>
        <v>3268.1886927999999</v>
      </c>
      <c r="BG615" s="49">
        <f t="shared" si="91"/>
        <v>-56683.854956480005</v>
      </c>
      <c r="BI615">
        <v>62</v>
      </c>
      <c r="BJ615" t="s">
        <v>720</v>
      </c>
      <c r="BK615" s="2">
        <v>44838.726354166669</v>
      </c>
      <c r="BL615">
        <v>106</v>
      </c>
      <c r="BM615" t="s">
        <v>76</v>
      </c>
      <c r="BN615">
        <v>0</v>
      </c>
      <c r="BO615">
        <v>2.8639999999999999</v>
      </c>
      <c r="BP615" s="26">
        <v>885208</v>
      </c>
      <c r="BQ615">
        <v>0</v>
      </c>
      <c r="BR615" t="s">
        <v>77</v>
      </c>
      <c r="BS615" t="s">
        <v>77</v>
      </c>
      <c r="BT615" t="s">
        <v>77</v>
      </c>
      <c r="BU615" t="s">
        <v>77</v>
      </c>
    </row>
    <row r="616" spans="1:73">
      <c r="A616">
        <v>63</v>
      </c>
      <c r="B616" t="s">
        <v>721</v>
      </c>
      <c r="C616" s="2">
        <v>44838.747581018521</v>
      </c>
      <c r="D616">
        <v>120</v>
      </c>
      <c r="E616" t="s">
        <v>76</v>
      </c>
      <c r="F616">
        <v>0</v>
      </c>
      <c r="G616">
        <v>6.04</v>
      </c>
      <c r="H616" s="26">
        <v>6509</v>
      </c>
      <c r="I616">
        <v>8.0000000000000002E-3</v>
      </c>
      <c r="J616" t="s">
        <v>77</v>
      </c>
      <c r="K616" t="s">
        <v>77</v>
      </c>
      <c r="L616" t="s">
        <v>77</v>
      </c>
      <c r="M616" t="s">
        <v>77</v>
      </c>
      <c r="O616">
        <v>63</v>
      </c>
      <c r="P616" t="s">
        <v>721</v>
      </c>
      <c r="Q616" s="2">
        <v>44838.747581018521</v>
      </c>
      <c r="R616">
        <v>120</v>
      </c>
      <c r="S616" t="s">
        <v>76</v>
      </c>
      <c r="T616">
        <v>0</v>
      </c>
      <c r="U616" t="s">
        <v>77</v>
      </c>
      <c r="V616" s="26" t="s">
        <v>77</v>
      </c>
      <c r="W616" t="s">
        <v>77</v>
      </c>
      <c r="X616" t="s">
        <v>77</v>
      </c>
      <c r="Y616" t="s">
        <v>77</v>
      </c>
      <c r="Z616" t="s">
        <v>77</v>
      </c>
      <c r="AA616" t="s">
        <v>77</v>
      </c>
      <c r="AC616">
        <v>63</v>
      </c>
      <c r="AD616" t="s">
        <v>721</v>
      </c>
      <c r="AE616" s="2">
        <v>44838.747581018521</v>
      </c>
      <c r="AF616">
        <v>120</v>
      </c>
      <c r="AG616" t="s">
        <v>76</v>
      </c>
      <c r="AH616">
        <v>0</v>
      </c>
      <c r="AI616">
        <v>12.175000000000001</v>
      </c>
      <c r="AJ616" s="26">
        <v>28512</v>
      </c>
      <c r="AK616">
        <v>5.9539999999999997</v>
      </c>
      <c r="AL616" t="s">
        <v>77</v>
      </c>
      <c r="AM616" t="s">
        <v>77</v>
      </c>
      <c r="AN616" t="s">
        <v>77</v>
      </c>
      <c r="AO616" t="s">
        <v>77</v>
      </c>
      <c r="AQ616">
        <v>1</v>
      </c>
      <c r="AS616">
        <v>97</v>
      </c>
      <c r="AT616" s="46">
        <f t="shared" si="98"/>
        <v>9.7853009692999997</v>
      </c>
      <c r="AU616" s="47">
        <f t="shared" si="99"/>
        <v>5768.9843206451205</v>
      </c>
      <c r="AW616" s="27">
        <f t="shared" si="92"/>
        <v>14.136145471249998</v>
      </c>
      <c r="AX616" s="28">
        <f t="shared" si="93"/>
        <v>5269.9269237811204</v>
      </c>
      <c r="AZ616" s="33">
        <f t="shared" si="94"/>
        <v>15.713734656050001</v>
      </c>
      <c r="BA616" s="34">
        <f t="shared" si="95"/>
        <v>5434.4180908185599</v>
      </c>
      <c r="BC616" s="46">
        <f t="shared" si="96"/>
        <v>9.7853009692999997</v>
      </c>
      <c r="BD616" s="47">
        <f t="shared" si="97"/>
        <v>5768.9843206451205</v>
      </c>
      <c r="BF616" s="48">
        <f t="shared" si="90"/>
        <v>5.8993119312000006</v>
      </c>
      <c r="BG616" s="49">
        <f t="shared" si="91"/>
        <v>1683.05232832</v>
      </c>
      <c r="BI616">
        <v>63</v>
      </c>
      <c r="BJ616" t="s">
        <v>721</v>
      </c>
      <c r="BK616" s="2">
        <v>44838.747581018521</v>
      </c>
      <c r="BL616">
        <v>120</v>
      </c>
      <c r="BM616" t="s">
        <v>76</v>
      </c>
      <c r="BN616">
        <v>0</v>
      </c>
      <c r="BO616">
        <v>2.8769999999999998</v>
      </c>
      <c r="BP616" s="26">
        <v>740022</v>
      </c>
      <c r="BQ616">
        <v>0</v>
      </c>
      <c r="BR616" t="s">
        <v>77</v>
      </c>
      <c r="BS616" t="s">
        <v>77</v>
      </c>
      <c r="BT616" t="s">
        <v>77</v>
      </c>
      <c r="BU616" t="s">
        <v>77</v>
      </c>
    </row>
    <row r="617" spans="1:73">
      <c r="A617">
        <v>64</v>
      </c>
      <c r="B617" t="s">
        <v>722</v>
      </c>
      <c r="C617" s="2">
        <v>44838.768784722219</v>
      </c>
      <c r="D617">
        <v>327</v>
      </c>
      <c r="E617" t="s">
        <v>76</v>
      </c>
      <c r="F617">
        <v>0</v>
      </c>
      <c r="G617">
        <v>6.0380000000000003</v>
      </c>
      <c r="H617" s="26">
        <v>5823</v>
      </c>
      <c r="I617">
        <v>7.0000000000000001E-3</v>
      </c>
      <c r="J617" t="s">
        <v>77</v>
      </c>
      <c r="K617" t="s">
        <v>77</v>
      </c>
      <c r="L617" t="s">
        <v>77</v>
      </c>
      <c r="M617" t="s">
        <v>77</v>
      </c>
      <c r="O617">
        <v>64</v>
      </c>
      <c r="P617" t="s">
        <v>722</v>
      </c>
      <c r="Q617" s="2">
        <v>44838.768784722219</v>
      </c>
      <c r="R617">
        <v>327</v>
      </c>
      <c r="S617" t="s">
        <v>76</v>
      </c>
      <c r="T617">
        <v>0</v>
      </c>
      <c r="U617" t="s">
        <v>77</v>
      </c>
      <c r="V617" s="26" t="s">
        <v>77</v>
      </c>
      <c r="W617" t="s">
        <v>77</v>
      </c>
      <c r="X617" t="s">
        <v>77</v>
      </c>
      <c r="Y617" t="s">
        <v>77</v>
      </c>
      <c r="Z617" t="s">
        <v>77</v>
      </c>
      <c r="AA617" t="s">
        <v>77</v>
      </c>
      <c r="AC617">
        <v>64</v>
      </c>
      <c r="AD617" t="s">
        <v>722</v>
      </c>
      <c r="AE617" s="2">
        <v>44838.768784722219</v>
      </c>
      <c r="AF617">
        <v>327</v>
      </c>
      <c r="AG617" t="s">
        <v>76</v>
      </c>
      <c r="AH617">
        <v>0</v>
      </c>
      <c r="AI617">
        <v>12.167</v>
      </c>
      <c r="AJ617" s="26">
        <v>29460</v>
      </c>
      <c r="AK617">
        <v>6.1529999999999996</v>
      </c>
      <c r="AL617" t="s">
        <v>77</v>
      </c>
      <c r="AM617" t="s">
        <v>77</v>
      </c>
      <c r="AN617" t="s">
        <v>77</v>
      </c>
      <c r="AO617" t="s">
        <v>77</v>
      </c>
      <c r="AQ617">
        <v>1</v>
      </c>
      <c r="AS617">
        <v>98</v>
      </c>
      <c r="AT617" s="46">
        <f t="shared" si="98"/>
        <v>7.9833576037</v>
      </c>
      <c r="AU617" s="47">
        <f t="shared" si="99"/>
        <v>5963.5334063680002</v>
      </c>
      <c r="AW617" s="27">
        <f t="shared" si="92"/>
        <v>12.10074574125</v>
      </c>
      <c r="AX617" s="28">
        <f t="shared" si="93"/>
        <v>5442.236444268</v>
      </c>
      <c r="AZ617" s="33">
        <f t="shared" si="94"/>
        <v>13.581399284450001</v>
      </c>
      <c r="BA617" s="34">
        <f t="shared" si="95"/>
        <v>5614.7820825839999</v>
      </c>
      <c r="BC617" s="46">
        <f t="shared" si="96"/>
        <v>7.9833576037</v>
      </c>
      <c r="BD617" s="47">
        <f t="shared" si="97"/>
        <v>5963.5334063680002</v>
      </c>
      <c r="BF617" s="48">
        <f t="shared" si="90"/>
        <v>4.7865195007999999</v>
      </c>
      <c r="BG617" s="49">
        <f t="shared" si="91"/>
        <v>1691.7039280000001</v>
      </c>
      <c r="BI617">
        <v>64</v>
      </c>
      <c r="BJ617" t="s">
        <v>722</v>
      </c>
      <c r="BK617" s="2">
        <v>44838.768784722219</v>
      </c>
      <c r="BL617">
        <v>327</v>
      </c>
      <c r="BM617" t="s">
        <v>76</v>
      </c>
      <c r="BN617">
        <v>0</v>
      </c>
      <c r="BO617">
        <v>2.8639999999999999</v>
      </c>
      <c r="BP617" s="26">
        <v>921953</v>
      </c>
      <c r="BQ617">
        <v>0</v>
      </c>
      <c r="BR617" t="s">
        <v>77</v>
      </c>
      <c r="BS617" t="s">
        <v>77</v>
      </c>
      <c r="BT617" t="s">
        <v>77</v>
      </c>
      <c r="BU617" t="s">
        <v>77</v>
      </c>
    </row>
    <row r="618" spans="1:73">
      <c r="A618">
        <v>65</v>
      </c>
      <c r="B618" t="s">
        <v>723</v>
      </c>
      <c r="C618" s="2">
        <v>44838.790023148147</v>
      </c>
      <c r="D618">
        <v>148</v>
      </c>
      <c r="E618" t="s">
        <v>76</v>
      </c>
      <c r="F618">
        <v>0</v>
      </c>
      <c r="G618">
        <v>6.032</v>
      </c>
      <c r="H618" s="26">
        <v>5235</v>
      </c>
      <c r="I618">
        <v>6.0000000000000001E-3</v>
      </c>
      <c r="J618" t="s">
        <v>77</v>
      </c>
      <c r="K618" t="s">
        <v>77</v>
      </c>
      <c r="L618" t="s">
        <v>77</v>
      </c>
      <c r="M618" t="s">
        <v>77</v>
      </c>
      <c r="O618">
        <v>65</v>
      </c>
      <c r="P618" t="s">
        <v>723</v>
      </c>
      <c r="Q618" s="2">
        <v>44838.790023148147</v>
      </c>
      <c r="R618">
        <v>148</v>
      </c>
      <c r="S618" t="s">
        <v>76</v>
      </c>
      <c r="T618">
        <v>0</v>
      </c>
      <c r="U618" t="s">
        <v>77</v>
      </c>
      <c r="V618" s="26" t="s">
        <v>77</v>
      </c>
      <c r="W618" t="s">
        <v>77</v>
      </c>
      <c r="X618" t="s">
        <v>77</v>
      </c>
      <c r="Y618" t="s">
        <v>77</v>
      </c>
      <c r="Z618" t="s">
        <v>77</v>
      </c>
      <c r="AA618" t="s">
        <v>77</v>
      </c>
      <c r="AC618">
        <v>65</v>
      </c>
      <c r="AD618" t="s">
        <v>723</v>
      </c>
      <c r="AE618" s="2">
        <v>44838.790023148147</v>
      </c>
      <c r="AF618">
        <v>148</v>
      </c>
      <c r="AG618" t="s">
        <v>76</v>
      </c>
      <c r="AH618">
        <v>0</v>
      </c>
      <c r="AI618">
        <v>12.14</v>
      </c>
      <c r="AJ618" s="26">
        <v>29177</v>
      </c>
      <c r="AK618">
        <v>6.093</v>
      </c>
      <c r="AL618" t="s">
        <v>77</v>
      </c>
      <c r="AM618" t="s">
        <v>77</v>
      </c>
      <c r="AN618" t="s">
        <v>77</v>
      </c>
      <c r="AO618" t="s">
        <v>77</v>
      </c>
      <c r="AQ618">
        <v>1</v>
      </c>
      <c r="AS618">
        <v>99</v>
      </c>
      <c r="AT618" s="46">
        <f t="shared" si="98"/>
        <v>6.5476806925000002</v>
      </c>
      <c r="AU618" s="47">
        <f t="shared" si="99"/>
        <v>5905.4607921639208</v>
      </c>
      <c r="AW618" s="27">
        <f t="shared" si="92"/>
        <v>10.37203603125</v>
      </c>
      <c r="AX618" s="28">
        <f t="shared" si="93"/>
        <v>5390.8098666586702</v>
      </c>
      <c r="AZ618" s="33">
        <f t="shared" si="94"/>
        <v>11.71027221125</v>
      </c>
      <c r="BA618" s="34">
        <f t="shared" si="95"/>
        <v>5560.9423054304607</v>
      </c>
      <c r="BC618" s="46">
        <f t="shared" si="96"/>
        <v>6.5476806925000002</v>
      </c>
      <c r="BD618" s="47">
        <f t="shared" si="97"/>
        <v>5905.4607921639208</v>
      </c>
      <c r="BF618" s="48">
        <f t="shared" si="90"/>
        <v>3.8440839200000001</v>
      </c>
      <c r="BG618" s="49">
        <f t="shared" si="91"/>
        <v>1689.44492012</v>
      </c>
      <c r="BI618">
        <v>65</v>
      </c>
      <c r="BJ618" t="s">
        <v>723</v>
      </c>
      <c r="BK618" s="2">
        <v>44838.790023148147</v>
      </c>
      <c r="BL618">
        <v>148</v>
      </c>
      <c r="BM618" t="s">
        <v>76</v>
      </c>
      <c r="BN618">
        <v>0</v>
      </c>
      <c r="BO618">
        <v>2.855</v>
      </c>
      <c r="BP618" s="26">
        <v>955247</v>
      </c>
      <c r="BQ618">
        <v>0</v>
      </c>
      <c r="BR618" t="s">
        <v>77</v>
      </c>
      <c r="BS618" t="s">
        <v>77</v>
      </c>
      <c r="BT618" t="s">
        <v>77</v>
      </c>
      <c r="BU618" t="s">
        <v>77</v>
      </c>
    </row>
    <row r="619" spans="1:73">
      <c r="A619">
        <v>66</v>
      </c>
      <c r="B619" t="s">
        <v>724</v>
      </c>
      <c r="C619" s="2">
        <v>44838.811249999999</v>
      </c>
      <c r="D619">
        <v>184</v>
      </c>
      <c r="E619" t="s">
        <v>76</v>
      </c>
      <c r="F619">
        <v>0</v>
      </c>
      <c r="G619">
        <v>6.0270000000000001</v>
      </c>
      <c r="H619" s="26">
        <v>51179</v>
      </c>
      <c r="I619">
        <v>9.9000000000000005E-2</v>
      </c>
      <c r="J619" t="s">
        <v>77</v>
      </c>
      <c r="K619" t="s">
        <v>77</v>
      </c>
      <c r="L619" t="s">
        <v>77</v>
      </c>
      <c r="M619" t="s">
        <v>77</v>
      </c>
      <c r="O619">
        <v>66</v>
      </c>
      <c r="P619" t="s">
        <v>724</v>
      </c>
      <c r="Q619" s="2">
        <v>44838.811249999999</v>
      </c>
      <c r="R619">
        <v>184</v>
      </c>
      <c r="S619" t="s">
        <v>76</v>
      </c>
      <c r="T619">
        <v>0</v>
      </c>
      <c r="U619" t="s">
        <v>77</v>
      </c>
      <c r="V619" s="26" t="s">
        <v>77</v>
      </c>
      <c r="W619" t="s">
        <v>77</v>
      </c>
      <c r="X619" t="s">
        <v>77</v>
      </c>
      <c r="Y619" t="s">
        <v>77</v>
      </c>
      <c r="Z619" t="s">
        <v>77</v>
      </c>
      <c r="AA619" t="s">
        <v>77</v>
      </c>
      <c r="AC619">
        <v>66</v>
      </c>
      <c r="AD619" t="s">
        <v>724</v>
      </c>
      <c r="AE619" s="2">
        <v>44838.811249999999</v>
      </c>
      <c r="AF619">
        <v>184</v>
      </c>
      <c r="AG619" t="s">
        <v>76</v>
      </c>
      <c r="AH619">
        <v>0</v>
      </c>
      <c r="AI619">
        <v>12.186</v>
      </c>
      <c r="AJ619" s="26">
        <v>8388</v>
      </c>
      <c r="AK619">
        <v>1.7050000000000001</v>
      </c>
      <c r="AL619" t="s">
        <v>77</v>
      </c>
      <c r="AM619" t="s">
        <v>77</v>
      </c>
      <c r="AN619" t="s">
        <v>77</v>
      </c>
      <c r="AO619" t="s">
        <v>77</v>
      </c>
      <c r="AQ619">
        <v>1</v>
      </c>
      <c r="AS619">
        <v>100</v>
      </c>
      <c r="AT619" s="46">
        <f t="shared" si="98"/>
        <v>117.48733438009785</v>
      </c>
      <c r="AU619" s="47">
        <f t="shared" si="99"/>
        <v>1628.30404995712</v>
      </c>
      <c r="AW619" s="27">
        <f t="shared" si="92"/>
        <v>159.08557446853581</v>
      </c>
      <c r="AX619" s="28">
        <f t="shared" si="93"/>
        <v>1585.5487941931201</v>
      </c>
      <c r="AZ619" s="33">
        <f t="shared" si="94"/>
        <v>134.12889283404311</v>
      </c>
      <c r="BA619" s="34">
        <f t="shared" si="95"/>
        <v>1598.7835700745602</v>
      </c>
      <c r="BC619" s="46">
        <f t="shared" si="96"/>
        <v>117.48733438009785</v>
      </c>
      <c r="BD619" s="47">
        <f t="shared" si="97"/>
        <v>1628.30404995712</v>
      </c>
      <c r="BF619" s="48">
        <f t="shared" si="90"/>
        <v>109.1565899232</v>
      </c>
      <c r="BG619" s="49">
        <f t="shared" si="91"/>
        <v>770.0264483200001</v>
      </c>
      <c r="BI619">
        <v>66</v>
      </c>
      <c r="BJ619" t="s">
        <v>724</v>
      </c>
      <c r="BK619" s="2">
        <v>44838.811249999999</v>
      </c>
      <c r="BL619">
        <v>184</v>
      </c>
      <c r="BM619" t="s">
        <v>76</v>
      </c>
      <c r="BN619">
        <v>0</v>
      </c>
      <c r="BO619">
        <v>2.8580000000000001</v>
      </c>
      <c r="BP619" s="26">
        <v>1084349</v>
      </c>
      <c r="BQ619">
        <v>0</v>
      </c>
      <c r="BR619" t="s">
        <v>77</v>
      </c>
      <c r="BS619" t="s">
        <v>77</v>
      </c>
      <c r="BT619" t="s">
        <v>77</v>
      </c>
      <c r="BU619" t="s">
        <v>77</v>
      </c>
    </row>
    <row r="620" spans="1:73">
      <c r="A620">
        <v>67</v>
      </c>
      <c r="B620" t="s">
        <v>725</v>
      </c>
      <c r="C620" s="2">
        <v>44838.832453703704</v>
      </c>
      <c r="D620">
        <v>168</v>
      </c>
      <c r="E620" t="s">
        <v>76</v>
      </c>
      <c r="F620">
        <v>0</v>
      </c>
      <c r="G620">
        <v>6.0389999999999997</v>
      </c>
      <c r="H620" s="26">
        <v>5107</v>
      </c>
      <c r="I620">
        <v>6.0000000000000001E-3</v>
      </c>
      <c r="J620" t="s">
        <v>77</v>
      </c>
      <c r="K620" t="s">
        <v>77</v>
      </c>
      <c r="L620" t="s">
        <v>77</v>
      </c>
      <c r="M620" t="s">
        <v>77</v>
      </c>
      <c r="O620">
        <v>67</v>
      </c>
      <c r="P620" t="s">
        <v>725</v>
      </c>
      <c r="Q620" s="2">
        <v>44838.832453703704</v>
      </c>
      <c r="R620">
        <v>168</v>
      </c>
      <c r="S620" t="s">
        <v>76</v>
      </c>
      <c r="T620">
        <v>0</v>
      </c>
      <c r="U620" t="s">
        <v>77</v>
      </c>
      <c r="V620" s="26" t="s">
        <v>77</v>
      </c>
      <c r="W620" t="s">
        <v>77</v>
      </c>
      <c r="X620" t="s">
        <v>77</v>
      </c>
      <c r="Y620" t="s">
        <v>77</v>
      </c>
      <c r="Z620" t="s">
        <v>77</v>
      </c>
      <c r="AA620" t="s">
        <v>77</v>
      </c>
      <c r="AC620">
        <v>67</v>
      </c>
      <c r="AD620" t="s">
        <v>725</v>
      </c>
      <c r="AE620" s="2">
        <v>44838.832453703704</v>
      </c>
      <c r="AF620">
        <v>168</v>
      </c>
      <c r="AG620" t="s">
        <v>76</v>
      </c>
      <c r="AH620">
        <v>0</v>
      </c>
      <c r="AI620">
        <v>12.170999999999999</v>
      </c>
      <c r="AJ620" s="26">
        <v>27064</v>
      </c>
      <c r="AK620">
        <v>5.649</v>
      </c>
      <c r="AL620" t="s">
        <v>77</v>
      </c>
      <c r="AM620" t="s">
        <v>77</v>
      </c>
      <c r="AN620" t="s">
        <v>77</v>
      </c>
      <c r="AO620" t="s">
        <v>77</v>
      </c>
      <c r="AQ620">
        <v>1</v>
      </c>
      <c r="AS620">
        <v>101</v>
      </c>
      <c r="AT620" s="46">
        <f t="shared" si="98"/>
        <v>6.248468839700001</v>
      </c>
      <c r="AU620" s="47">
        <f t="shared" si="99"/>
        <v>5471.7364183500795</v>
      </c>
      <c r="AW620" s="27">
        <f t="shared" si="92"/>
        <v>9.9976657912499984</v>
      </c>
      <c r="AX620" s="28">
        <f t="shared" si="93"/>
        <v>5006.5190797740806</v>
      </c>
      <c r="AZ620" s="33">
        <f t="shared" si="94"/>
        <v>11.297641030449999</v>
      </c>
      <c r="BA620" s="34">
        <f t="shared" si="95"/>
        <v>5158.8689988390397</v>
      </c>
      <c r="BC620" s="46">
        <f t="shared" si="96"/>
        <v>6.248468839700001</v>
      </c>
      <c r="BD620" s="47">
        <f t="shared" si="97"/>
        <v>5471.7364183500795</v>
      </c>
      <c r="BF620" s="48">
        <f t="shared" si="90"/>
        <v>3.6403209248000001</v>
      </c>
      <c r="BG620" s="49">
        <f t="shared" si="91"/>
        <v>1663.8702668799999</v>
      </c>
      <c r="BI620">
        <v>67</v>
      </c>
      <c r="BJ620" t="s">
        <v>725</v>
      </c>
      <c r="BK620" s="2">
        <v>44838.832453703704</v>
      </c>
      <c r="BL620">
        <v>168</v>
      </c>
      <c r="BM620" t="s">
        <v>76</v>
      </c>
      <c r="BN620">
        <v>0</v>
      </c>
      <c r="BO620">
        <v>2.859</v>
      </c>
      <c r="BP620" s="26">
        <v>1020478</v>
      </c>
      <c r="BQ620">
        <v>0</v>
      </c>
      <c r="BR620" t="s">
        <v>77</v>
      </c>
      <c r="BS620" t="s">
        <v>77</v>
      </c>
      <c r="BT620" t="s">
        <v>77</v>
      </c>
      <c r="BU620" t="s">
        <v>77</v>
      </c>
    </row>
    <row r="621" spans="1:73">
      <c r="A621">
        <v>68</v>
      </c>
      <c r="B621" t="s">
        <v>726</v>
      </c>
      <c r="C621" s="2">
        <v>44838.853668981479</v>
      </c>
      <c r="D621">
        <v>409</v>
      </c>
      <c r="E621" t="s">
        <v>76</v>
      </c>
      <c r="F621">
        <v>0</v>
      </c>
      <c r="G621">
        <v>6.0019999999999998</v>
      </c>
      <c r="H621" s="26">
        <v>6739308</v>
      </c>
      <c r="I621">
        <v>13.747</v>
      </c>
      <c r="J621" t="s">
        <v>77</v>
      </c>
      <c r="K621" t="s">
        <v>77</v>
      </c>
      <c r="L621" t="s">
        <v>77</v>
      </c>
      <c r="M621" t="s">
        <v>77</v>
      </c>
      <c r="O621">
        <v>68</v>
      </c>
      <c r="P621" t="s">
        <v>726</v>
      </c>
      <c r="Q621" s="2">
        <v>44838.853668981479</v>
      </c>
      <c r="R621">
        <v>409</v>
      </c>
      <c r="S621" t="s">
        <v>76</v>
      </c>
      <c r="T621">
        <v>0</v>
      </c>
      <c r="U621">
        <v>5.9550000000000001</v>
      </c>
      <c r="V621" s="26">
        <v>50067</v>
      </c>
      <c r="W621">
        <v>12.382</v>
      </c>
      <c r="X621" t="s">
        <v>77</v>
      </c>
      <c r="Y621" t="s">
        <v>77</v>
      </c>
      <c r="Z621" t="s">
        <v>77</v>
      </c>
      <c r="AA621" t="s">
        <v>77</v>
      </c>
      <c r="AC621">
        <v>68</v>
      </c>
      <c r="AD621" t="s">
        <v>726</v>
      </c>
      <c r="AE621" s="2">
        <v>44838.853668981479</v>
      </c>
      <c r="AF621">
        <v>409</v>
      </c>
      <c r="AG621" t="s">
        <v>76</v>
      </c>
      <c r="AH621">
        <v>0</v>
      </c>
      <c r="AI621">
        <v>11.98</v>
      </c>
      <c r="AJ621" s="26">
        <v>233849</v>
      </c>
      <c r="AK621">
        <v>47.042000000000002</v>
      </c>
      <c r="AL621" t="s">
        <v>77</v>
      </c>
      <c r="AM621" t="s">
        <v>77</v>
      </c>
      <c r="AN621" t="s">
        <v>77</v>
      </c>
      <c r="AO621" t="s">
        <v>77</v>
      </c>
      <c r="AQ621">
        <v>1</v>
      </c>
      <c r="AS621">
        <v>102</v>
      </c>
      <c r="AT621" s="46">
        <f t="shared" si="98"/>
        <v>12549.775767003179</v>
      </c>
      <c r="AU621" s="47">
        <f t="shared" si="99"/>
        <v>46837.318045478482</v>
      </c>
      <c r="AW621" s="27">
        <f t="shared" si="92"/>
        <v>10075.457824246367</v>
      </c>
      <c r="AX621" s="28">
        <f t="shared" si="93"/>
        <v>39957.834879141228</v>
      </c>
      <c r="AZ621" s="33">
        <f t="shared" si="94"/>
        <v>13072.969240905772</v>
      </c>
      <c r="BA621" s="34">
        <f t="shared" si="95"/>
        <v>43818.88693093574</v>
      </c>
      <c r="BC621" s="46">
        <f t="shared" si="96"/>
        <v>12549.775767003179</v>
      </c>
      <c r="BD621" s="47">
        <f t="shared" si="97"/>
        <v>46837.318045478482</v>
      </c>
      <c r="BF621" s="48">
        <f t="shared" si="90"/>
        <v>11686.393329549999</v>
      </c>
      <c r="BG621" s="49">
        <f t="shared" si="91"/>
        <v>-68629.042795720001</v>
      </c>
      <c r="BI621">
        <v>68</v>
      </c>
      <c r="BJ621" t="s">
        <v>726</v>
      </c>
      <c r="BK621" s="2">
        <v>44838.853668981479</v>
      </c>
      <c r="BL621">
        <v>409</v>
      </c>
      <c r="BM621" t="s">
        <v>76</v>
      </c>
      <c r="BN621">
        <v>0</v>
      </c>
      <c r="BO621">
        <v>2.8370000000000002</v>
      </c>
      <c r="BP621" s="26">
        <v>1356832</v>
      </c>
      <c r="BQ621">
        <v>0</v>
      </c>
      <c r="BR621" t="s">
        <v>77</v>
      </c>
      <c r="BS621" t="s">
        <v>77</v>
      </c>
      <c r="BT621" t="s">
        <v>77</v>
      </c>
      <c r="BU621" t="s">
        <v>77</v>
      </c>
    </row>
    <row r="622" spans="1:73">
      <c r="A622">
        <v>69</v>
      </c>
      <c r="B622" t="s">
        <v>727</v>
      </c>
      <c r="C622" s="2">
        <v>44838.874861111108</v>
      </c>
      <c r="D622" t="s">
        <v>530</v>
      </c>
      <c r="E622" t="s">
        <v>76</v>
      </c>
      <c r="F622">
        <v>0</v>
      </c>
      <c r="G622">
        <v>6.0449999999999999</v>
      </c>
      <c r="H622" s="26">
        <v>3851</v>
      </c>
      <c r="I622">
        <v>3.0000000000000001E-3</v>
      </c>
      <c r="J622" t="s">
        <v>77</v>
      </c>
      <c r="K622" t="s">
        <v>77</v>
      </c>
      <c r="L622" t="s">
        <v>77</v>
      </c>
      <c r="M622" t="s">
        <v>77</v>
      </c>
      <c r="O622">
        <v>69</v>
      </c>
      <c r="P622" t="s">
        <v>727</v>
      </c>
      <c r="Q622" s="2">
        <v>44838.874861111108</v>
      </c>
      <c r="R622" t="s">
        <v>530</v>
      </c>
      <c r="S622" t="s">
        <v>76</v>
      </c>
      <c r="T622">
        <v>0</v>
      </c>
      <c r="U622" t="s">
        <v>77</v>
      </c>
      <c r="V622" s="26" t="s">
        <v>77</v>
      </c>
      <c r="W622" t="s">
        <v>77</v>
      </c>
      <c r="X622" t="s">
        <v>77</v>
      </c>
      <c r="Y622" t="s">
        <v>77</v>
      </c>
      <c r="Z622" t="s">
        <v>77</v>
      </c>
      <c r="AA622" t="s">
        <v>77</v>
      </c>
      <c r="AC622">
        <v>69</v>
      </c>
      <c r="AD622" t="s">
        <v>727</v>
      </c>
      <c r="AE622" s="2">
        <v>44838.874861111108</v>
      </c>
      <c r="AF622" t="s">
        <v>530</v>
      </c>
      <c r="AG622" t="s">
        <v>76</v>
      </c>
      <c r="AH622">
        <v>0</v>
      </c>
      <c r="AI622">
        <v>12.186999999999999</v>
      </c>
      <c r="AJ622" s="26">
        <v>15513</v>
      </c>
      <c r="AK622">
        <v>3.214</v>
      </c>
      <c r="AL622" t="s">
        <v>77</v>
      </c>
      <c r="AM622" t="s">
        <v>77</v>
      </c>
      <c r="AN622" t="s">
        <v>77</v>
      </c>
      <c r="AO622" t="s">
        <v>77</v>
      </c>
      <c r="AQ622">
        <v>1</v>
      </c>
      <c r="AS622">
        <v>103</v>
      </c>
      <c r="AT622" s="46">
        <f t="shared" si="98"/>
        <v>3.5650281053000006</v>
      </c>
      <c r="AU622" s="47">
        <f t="shared" si="99"/>
        <v>3096.6956311271201</v>
      </c>
      <c r="AW622" s="27">
        <f t="shared" si="92"/>
        <v>6.3610967712499988</v>
      </c>
      <c r="AX622" s="28">
        <f t="shared" si="93"/>
        <v>2895.8344005818699</v>
      </c>
      <c r="AZ622" s="33">
        <f t="shared" si="94"/>
        <v>7.14796285205</v>
      </c>
      <c r="BA622" s="34">
        <f t="shared" si="95"/>
        <v>2958.3145794720604</v>
      </c>
      <c r="BC622" s="46">
        <f t="shared" si="96"/>
        <v>3.5650281053000006</v>
      </c>
      <c r="BD622" s="47">
        <f t="shared" si="97"/>
        <v>3096.6956311271201</v>
      </c>
      <c r="BF622" s="48">
        <f t="shared" si="90"/>
        <v>1.6673187551999993</v>
      </c>
      <c r="BG622" s="49">
        <f t="shared" si="91"/>
        <v>1252.5904433199998</v>
      </c>
      <c r="BI622">
        <v>69</v>
      </c>
      <c r="BJ622" t="s">
        <v>727</v>
      </c>
      <c r="BK622" s="2">
        <v>44838.874861111108</v>
      </c>
      <c r="BL622" t="s">
        <v>530</v>
      </c>
      <c r="BM622" t="s">
        <v>76</v>
      </c>
      <c r="BN622">
        <v>0</v>
      </c>
      <c r="BO622">
        <v>2.8610000000000002</v>
      </c>
      <c r="BP622" s="26">
        <v>975310</v>
      </c>
      <c r="BQ622">
        <v>0</v>
      </c>
      <c r="BR622" t="s">
        <v>77</v>
      </c>
      <c r="BS622" t="s">
        <v>77</v>
      </c>
      <c r="BT622" t="s">
        <v>77</v>
      </c>
      <c r="BU622" t="s">
        <v>77</v>
      </c>
    </row>
    <row r="623" spans="1:73">
      <c r="A623">
        <v>70</v>
      </c>
      <c r="B623" t="s">
        <v>728</v>
      </c>
      <c r="C623" s="2">
        <v>44838.896087962959</v>
      </c>
      <c r="D623" t="s">
        <v>530</v>
      </c>
      <c r="E623" t="s">
        <v>76</v>
      </c>
      <c r="F623">
        <v>0</v>
      </c>
      <c r="G623">
        <v>6.0439999999999996</v>
      </c>
      <c r="H623" s="26">
        <v>3523</v>
      </c>
      <c r="I623">
        <v>2E-3</v>
      </c>
      <c r="J623" t="s">
        <v>77</v>
      </c>
      <c r="K623" t="s">
        <v>77</v>
      </c>
      <c r="L623" t="s">
        <v>77</v>
      </c>
      <c r="M623" t="s">
        <v>77</v>
      </c>
      <c r="O623">
        <v>70</v>
      </c>
      <c r="P623" t="s">
        <v>728</v>
      </c>
      <c r="Q623" s="2">
        <v>44838.896087962959</v>
      </c>
      <c r="R623" t="s">
        <v>530</v>
      </c>
      <c r="S623" t="s">
        <v>76</v>
      </c>
      <c r="T623">
        <v>0</v>
      </c>
      <c r="U623" t="s">
        <v>77</v>
      </c>
      <c r="V623" s="26" t="s">
        <v>77</v>
      </c>
      <c r="W623" t="s">
        <v>77</v>
      </c>
      <c r="X623" t="s">
        <v>77</v>
      </c>
      <c r="Y623" t="s">
        <v>77</v>
      </c>
      <c r="Z623" t="s">
        <v>77</v>
      </c>
      <c r="AA623" t="s">
        <v>77</v>
      </c>
      <c r="AC623">
        <v>70</v>
      </c>
      <c r="AD623" t="s">
        <v>728</v>
      </c>
      <c r="AE623" s="2">
        <v>44838.896087962959</v>
      </c>
      <c r="AF623" t="s">
        <v>530</v>
      </c>
      <c r="AG623" t="s">
        <v>76</v>
      </c>
      <c r="AH623">
        <v>0</v>
      </c>
      <c r="AI623">
        <v>12.164999999999999</v>
      </c>
      <c r="AJ623" s="26">
        <v>16817</v>
      </c>
      <c r="AK623">
        <v>3.49</v>
      </c>
      <c r="AL623" t="s">
        <v>77</v>
      </c>
      <c r="AM623" t="s">
        <v>77</v>
      </c>
      <c r="AN623" t="s">
        <v>77</v>
      </c>
      <c r="AO623" t="s">
        <v>77</v>
      </c>
      <c r="AQ623">
        <v>1</v>
      </c>
      <c r="AS623">
        <v>104</v>
      </c>
      <c r="AT623" s="46">
        <f t="shared" si="98"/>
        <v>2.9397478637000001</v>
      </c>
      <c r="AU623" s="47">
        <f t="shared" si="99"/>
        <v>3365.1565508007202</v>
      </c>
      <c r="AW623" s="27">
        <f t="shared" si="92"/>
        <v>5.4224599912499993</v>
      </c>
      <c r="AX623" s="28">
        <f t="shared" si="93"/>
        <v>3134.9497228354703</v>
      </c>
      <c r="AZ623" s="33">
        <f t="shared" si="94"/>
        <v>6.0341808944500013</v>
      </c>
      <c r="BA623" s="34">
        <f t="shared" si="95"/>
        <v>3206.9538851888601</v>
      </c>
      <c r="BC623" s="46">
        <f t="shared" si="96"/>
        <v>2.9397478637000001</v>
      </c>
      <c r="BD623" s="47">
        <f t="shared" si="97"/>
        <v>3365.1565508007202</v>
      </c>
      <c r="BF623" s="48">
        <f t="shared" si="90"/>
        <v>1.1599733408000006</v>
      </c>
      <c r="BG623" s="49">
        <f t="shared" si="91"/>
        <v>1322.00288492</v>
      </c>
      <c r="BI623">
        <v>70</v>
      </c>
      <c r="BJ623" t="s">
        <v>728</v>
      </c>
      <c r="BK623" s="2">
        <v>44838.896087962959</v>
      </c>
      <c r="BL623" t="s">
        <v>530</v>
      </c>
      <c r="BM623" t="s">
        <v>76</v>
      </c>
      <c r="BN623">
        <v>0</v>
      </c>
      <c r="BO623">
        <v>2.855</v>
      </c>
      <c r="BP623" s="26">
        <v>950856</v>
      </c>
      <c r="BQ623">
        <v>0</v>
      </c>
      <c r="BR623" t="s">
        <v>77</v>
      </c>
      <c r="BS623" t="s">
        <v>77</v>
      </c>
      <c r="BT623" t="s">
        <v>77</v>
      </c>
      <c r="BU623" t="s">
        <v>77</v>
      </c>
    </row>
    <row r="624" spans="1:73">
      <c r="A624">
        <v>49</v>
      </c>
      <c r="B624" t="s">
        <v>729</v>
      </c>
      <c r="C624" s="2">
        <v>44846.444745370369</v>
      </c>
      <c r="D624" t="s">
        <v>75</v>
      </c>
      <c r="E624" t="s">
        <v>76</v>
      </c>
      <c r="F624">
        <v>0</v>
      </c>
      <c r="G624">
        <v>6.0819999999999999</v>
      </c>
      <c r="H624" s="26">
        <v>2300</v>
      </c>
      <c r="I624">
        <v>0</v>
      </c>
      <c r="J624" t="s">
        <v>77</v>
      </c>
      <c r="K624" t="s">
        <v>77</v>
      </c>
      <c r="L624" t="s">
        <v>77</v>
      </c>
      <c r="M624" t="s">
        <v>77</v>
      </c>
      <c r="O624">
        <v>49</v>
      </c>
      <c r="P624" t="s">
        <v>729</v>
      </c>
      <c r="Q624" s="2">
        <v>44846.444745370369</v>
      </c>
      <c r="R624" t="s">
        <v>75</v>
      </c>
      <c r="S624" t="s">
        <v>76</v>
      </c>
      <c r="T624">
        <v>0</v>
      </c>
      <c r="U624" t="s">
        <v>77</v>
      </c>
      <c r="V624" s="26" t="s">
        <v>77</v>
      </c>
      <c r="W624" t="s">
        <v>77</v>
      </c>
      <c r="X624" t="s">
        <v>77</v>
      </c>
      <c r="Y624" t="s">
        <v>77</v>
      </c>
      <c r="Z624" t="s">
        <v>77</v>
      </c>
      <c r="AA624" t="s">
        <v>77</v>
      </c>
      <c r="AC624">
        <v>49</v>
      </c>
      <c r="AD624" t="s">
        <v>729</v>
      </c>
      <c r="AE624" s="2">
        <v>44846.444745370369</v>
      </c>
      <c r="AF624" t="s">
        <v>75</v>
      </c>
      <c r="AG624" t="s">
        <v>76</v>
      </c>
      <c r="AH624">
        <v>0</v>
      </c>
      <c r="AI624">
        <v>12.259</v>
      </c>
      <c r="AJ624" s="26">
        <v>4829</v>
      </c>
      <c r="AK624">
        <v>0.94899999999999995</v>
      </c>
      <c r="AL624" t="s">
        <v>77</v>
      </c>
      <c r="AM624" t="s">
        <v>77</v>
      </c>
      <c r="AN624" t="s">
        <v>77</v>
      </c>
      <c r="AO624" t="s">
        <v>77</v>
      </c>
      <c r="AQ624">
        <v>1</v>
      </c>
      <c r="AS624">
        <v>49</v>
      </c>
      <c r="AT624" s="46">
        <f t="shared" si="98"/>
        <v>0.883907</v>
      </c>
      <c r="AU624" s="47">
        <f t="shared" si="99"/>
        <v>893.85919296967984</v>
      </c>
      <c r="AW624" s="27">
        <f t="shared" si="92"/>
        <v>1.9629124999999989</v>
      </c>
      <c r="AX624" s="28">
        <f t="shared" si="93"/>
        <v>928.66285124243007</v>
      </c>
      <c r="AZ624" s="33">
        <f t="shared" si="94"/>
        <v>1.7713444999999997</v>
      </c>
      <c r="BA624" s="34">
        <f t="shared" si="95"/>
        <v>919.06762914134003</v>
      </c>
      <c r="BC624" s="46">
        <f t="shared" si="96"/>
        <v>0.883907</v>
      </c>
      <c r="BD624" s="47">
        <f t="shared" si="97"/>
        <v>893.85919296967984</v>
      </c>
      <c r="BF624" s="48">
        <f t="shared" si="90"/>
        <v>-0.70291199999999998</v>
      </c>
      <c r="BG624" s="49">
        <f t="shared" si="91"/>
        <v>463.57960748000005</v>
      </c>
      <c r="BI624">
        <v>49</v>
      </c>
      <c r="BJ624" t="s">
        <v>729</v>
      </c>
      <c r="BK624" s="2">
        <v>44846.444745370369</v>
      </c>
      <c r="BL624" t="s">
        <v>75</v>
      </c>
      <c r="BM624" t="s">
        <v>76</v>
      </c>
      <c r="BN624">
        <v>0</v>
      </c>
      <c r="BO624">
        <v>2.7130000000000001</v>
      </c>
      <c r="BP624" s="26">
        <v>5319575</v>
      </c>
      <c r="BQ624">
        <v>959.66499999999996</v>
      </c>
      <c r="BR624" t="s">
        <v>77</v>
      </c>
      <c r="BS624" t="s">
        <v>77</v>
      </c>
      <c r="BT624" t="s">
        <v>77</v>
      </c>
      <c r="BU624" t="s">
        <v>77</v>
      </c>
    </row>
    <row r="625" spans="1:73">
      <c r="A625">
        <v>50</v>
      </c>
      <c r="B625" t="s">
        <v>730</v>
      </c>
      <c r="C625" s="2">
        <v>44846.465949074074</v>
      </c>
      <c r="D625" t="s">
        <v>79</v>
      </c>
      <c r="E625" t="s">
        <v>76</v>
      </c>
      <c r="F625">
        <v>0</v>
      </c>
      <c r="G625">
        <v>6.0149999999999997</v>
      </c>
      <c r="H625" s="26">
        <v>1237062</v>
      </c>
      <c r="I625">
        <v>2.4980000000000002</v>
      </c>
      <c r="J625" t="s">
        <v>77</v>
      </c>
      <c r="K625" t="s">
        <v>77</v>
      </c>
      <c r="L625" t="s">
        <v>77</v>
      </c>
      <c r="M625" t="s">
        <v>77</v>
      </c>
      <c r="O625">
        <v>50</v>
      </c>
      <c r="P625" t="s">
        <v>730</v>
      </c>
      <c r="Q625" s="2">
        <v>44846.465949074074</v>
      </c>
      <c r="R625" t="s">
        <v>79</v>
      </c>
      <c r="S625" t="s">
        <v>76</v>
      </c>
      <c r="T625">
        <v>0</v>
      </c>
      <c r="U625">
        <v>5.9660000000000002</v>
      </c>
      <c r="V625" s="26">
        <v>10694</v>
      </c>
      <c r="W625">
        <v>2.7730000000000001</v>
      </c>
      <c r="X625" t="s">
        <v>77</v>
      </c>
      <c r="Y625" t="s">
        <v>77</v>
      </c>
      <c r="Z625" t="s">
        <v>77</v>
      </c>
      <c r="AA625" t="s">
        <v>77</v>
      </c>
      <c r="AC625">
        <v>50</v>
      </c>
      <c r="AD625" t="s">
        <v>730</v>
      </c>
      <c r="AE625" s="2">
        <v>44846.465949074074</v>
      </c>
      <c r="AF625" t="s">
        <v>79</v>
      </c>
      <c r="AG625" t="s">
        <v>76</v>
      </c>
      <c r="AH625">
        <v>0</v>
      </c>
      <c r="AI625">
        <v>12.217000000000001</v>
      </c>
      <c r="AJ625" s="26">
        <v>11006</v>
      </c>
      <c r="AK625">
        <v>2.2610000000000001</v>
      </c>
      <c r="AL625" t="s">
        <v>77</v>
      </c>
      <c r="AM625" t="s">
        <v>77</v>
      </c>
      <c r="AN625" t="s">
        <v>77</v>
      </c>
      <c r="AO625" t="s">
        <v>77</v>
      </c>
      <c r="AQ625">
        <v>1</v>
      </c>
      <c r="AS625">
        <v>50</v>
      </c>
      <c r="AT625" s="46">
        <f t="shared" si="98"/>
        <v>2867.0710714943202</v>
      </c>
      <c r="AU625" s="47">
        <f t="shared" si="99"/>
        <v>2168.1489104412803</v>
      </c>
      <c r="AW625" s="27">
        <f t="shared" si="92"/>
        <v>2590.6662779742601</v>
      </c>
      <c r="AX625" s="28">
        <f t="shared" si="93"/>
        <v>2067.7389421002799</v>
      </c>
      <c r="AZ625" s="33">
        <f t="shared" si="94"/>
        <v>3025.74636196548</v>
      </c>
      <c r="BA625" s="34">
        <f t="shared" si="95"/>
        <v>2098.5195930946402</v>
      </c>
      <c r="BC625" s="46">
        <f t="shared" si="96"/>
        <v>2867.0710714943202</v>
      </c>
      <c r="BD625" s="47">
        <f t="shared" si="97"/>
        <v>2168.1489104412803</v>
      </c>
      <c r="BF625" s="48">
        <f t="shared" si="90"/>
        <v>1358.6211601999998</v>
      </c>
      <c r="BG625" s="49">
        <f t="shared" si="91"/>
        <v>967.63392608000004</v>
      </c>
      <c r="BI625">
        <v>50</v>
      </c>
      <c r="BJ625" t="s">
        <v>730</v>
      </c>
      <c r="BK625" s="2">
        <v>44846.465949074074</v>
      </c>
      <c r="BL625" t="s">
        <v>79</v>
      </c>
      <c r="BM625" t="s">
        <v>76</v>
      </c>
      <c r="BN625">
        <v>0</v>
      </c>
      <c r="BO625">
        <v>2.7050000000000001</v>
      </c>
      <c r="BP625" s="26">
        <v>5414567</v>
      </c>
      <c r="BQ625">
        <v>960.298</v>
      </c>
      <c r="BR625" t="s">
        <v>77</v>
      </c>
      <c r="BS625" t="s">
        <v>77</v>
      </c>
      <c r="BT625" t="s">
        <v>77</v>
      </c>
      <c r="BU625" t="s">
        <v>77</v>
      </c>
    </row>
    <row r="626" spans="1:73">
      <c r="A626">
        <v>51</v>
      </c>
      <c r="B626" t="s">
        <v>731</v>
      </c>
      <c r="C626" s="2">
        <v>44846.487164351849</v>
      </c>
      <c r="D626" t="s">
        <v>507</v>
      </c>
      <c r="E626" t="s">
        <v>76</v>
      </c>
      <c r="F626">
        <v>0</v>
      </c>
      <c r="G626">
        <v>6.0380000000000003</v>
      </c>
      <c r="H626" s="26">
        <v>3945</v>
      </c>
      <c r="I626">
        <v>3.0000000000000001E-3</v>
      </c>
      <c r="J626" t="s">
        <v>77</v>
      </c>
      <c r="K626" t="s">
        <v>77</v>
      </c>
      <c r="L626" t="s">
        <v>77</v>
      </c>
      <c r="M626" t="s">
        <v>77</v>
      </c>
      <c r="O626">
        <v>51</v>
      </c>
      <c r="P626" t="s">
        <v>731</v>
      </c>
      <c r="Q626" s="2">
        <v>44846.487164351849</v>
      </c>
      <c r="R626" t="s">
        <v>507</v>
      </c>
      <c r="S626" t="s">
        <v>76</v>
      </c>
      <c r="T626">
        <v>0</v>
      </c>
      <c r="U626" t="s">
        <v>77</v>
      </c>
      <c r="V626" s="26" t="s">
        <v>77</v>
      </c>
      <c r="W626" t="s">
        <v>77</v>
      </c>
      <c r="X626" t="s">
        <v>77</v>
      </c>
      <c r="Y626" t="s">
        <v>77</v>
      </c>
      <c r="Z626" t="s">
        <v>77</v>
      </c>
      <c r="AA626" t="s">
        <v>77</v>
      </c>
      <c r="AC626">
        <v>51</v>
      </c>
      <c r="AD626" t="s">
        <v>731</v>
      </c>
      <c r="AE626" s="2">
        <v>44846.487164351849</v>
      </c>
      <c r="AF626" t="s">
        <v>507</v>
      </c>
      <c r="AG626" t="s">
        <v>76</v>
      </c>
      <c r="AH626">
        <v>0</v>
      </c>
      <c r="AI626">
        <v>12.211</v>
      </c>
      <c r="AJ626" s="26">
        <v>1978</v>
      </c>
      <c r="AK626">
        <v>0.34300000000000003</v>
      </c>
      <c r="AL626" t="s">
        <v>77</v>
      </c>
      <c r="AM626" t="s">
        <v>77</v>
      </c>
      <c r="AN626" t="s">
        <v>77</v>
      </c>
      <c r="AO626" t="s">
        <v>77</v>
      </c>
      <c r="AQ626">
        <v>1</v>
      </c>
      <c r="AS626">
        <v>51</v>
      </c>
      <c r="AT626" s="46">
        <f t="shared" si="98"/>
        <v>3.7499880325000001</v>
      </c>
      <c r="AU626" s="47">
        <f t="shared" si="99"/>
        <v>305.05275340832003</v>
      </c>
      <c r="AW626" s="27">
        <f t="shared" si="92"/>
        <v>6.630939281249999</v>
      </c>
      <c r="AX626" s="28">
        <f t="shared" si="93"/>
        <v>401.30561337931999</v>
      </c>
      <c r="AZ626" s="33">
        <f t="shared" si="94"/>
        <v>7.4648577012500006</v>
      </c>
      <c r="BA626" s="34">
        <f t="shared" si="95"/>
        <v>374.27198301016</v>
      </c>
      <c r="BC626" s="46">
        <f t="shared" si="96"/>
        <v>3.7499880325000001</v>
      </c>
      <c r="BD626" s="47">
        <f t="shared" si="97"/>
        <v>305.05275340832003</v>
      </c>
      <c r="BF626" s="48">
        <f t="shared" si="90"/>
        <v>1.8133194799999997</v>
      </c>
      <c r="BG626" s="49">
        <f t="shared" si="91"/>
        <v>186.66209151999999</v>
      </c>
      <c r="BI626">
        <v>51</v>
      </c>
      <c r="BJ626" t="s">
        <v>731</v>
      </c>
      <c r="BK626" s="2">
        <v>44846.487164351849</v>
      </c>
      <c r="BL626" t="s">
        <v>507</v>
      </c>
      <c r="BM626" t="s">
        <v>76</v>
      </c>
      <c r="BN626">
        <v>0</v>
      </c>
      <c r="BO626">
        <v>2.7010000000000001</v>
      </c>
      <c r="BP626" s="26">
        <v>5410412</v>
      </c>
      <c r="BQ626">
        <v>960.27099999999996</v>
      </c>
      <c r="BR626" t="s">
        <v>77</v>
      </c>
      <c r="BS626" t="s">
        <v>77</v>
      </c>
      <c r="BT626" t="s">
        <v>77</v>
      </c>
      <c r="BU626" t="s">
        <v>77</v>
      </c>
    </row>
    <row r="627" spans="1:73">
      <c r="A627">
        <v>52</v>
      </c>
      <c r="B627" t="s">
        <v>732</v>
      </c>
      <c r="C627" s="2">
        <v>44846.508379629631</v>
      </c>
      <c r="D627" t="s">
        <v>507</v>
      </c>
      <c r="E627" t="s">
        <v>76</v>
      </c>
      <c r="F627">
        <v>0</v>
      </c>
      <c r="G627">
        <v>6.048</v>
      </c>
      <c r="H627" s="26">
        <v>3911</v>
      </c>
      <c r="I627">
        <v>3.0000000000000001E-3</v>
      </c>
      <c r="J627" t="s">
        <v>77</v>
      </c>
      <c r="K627" t="s">
        <v>77</v>
      </c>
      <c r="L627" t="s">
        <v>77</v>
      </c>
      <c r="M627" t="s">
        <v>77</v>
      </c>
      <c r="O627">
        <v>52</v>
      </c>
      <c r="P627" t="s">
        <v>732</v>
      </c>
      <c r="Q627" s="2">
        <v>44846.508379629631</v>
      </c>
      <c r="R627" t="s">
        <v>507</v>
      </c>
      <c r="S627" t="s">
        <v>76</v>
      </c>
      <c r="T627">
        <v>0</v>
      </c>
      <c r="U627" t="s">
        <v>77</v>
      </c>
      <c r="V627" s="26" t="s">
        <v>77</v>
      </c>
      <c r="W627" t="s">
        <v>77</v>
      </c>
      <c r="X627" t="s">
        <v>77</v>
      </c>
      <c r="Y627" t="s">
        <v>77</v>
      </c>
      <c r="Z627" t="s">
        <v>77</v>
      </c>
      <c r="AA627" t="s">
        <v>77</v>
      </c>
      <c r="AC627">
        <v>52</v>
      </c>
      <c r="AD627" t="s">
        <v>732</v>
      </c>
      <c r="AE627" s="2">
        <v>44846.508379629631</v>
      </c>
      <c r="AF627" t="s">
        <v>507</v>
      </c>
      <c r="AG627" t="s">
        <v>76</v>
      </c>
      <c r="AH627">
        <v>0</v>
      </c>
      <c r="AI627">
        <v>12.222</v>
      </c>
      <c r="AJ627" s="26">
        <v>1920</v>
      </c>
      <c r="AK627">
        <v>0.33</v>
      </c>
      <c r="AL627" t="s">
        <v>77</v>
      </c>
      <c r="AM627" t="s">
        <v>77</v>
      </c>
      <c r="AN627" t="s">
        <v>77</v>
      </c>
      <c r="AO627" t="s">
        <v>77</v>
      </c>
      <c r="AQ627">
        <v>1</v>
      </c>
      <c r="AS627">
        <v>52</v>
      </c>
      <c r="AT627" s="46">
        <f t="shared" si="98"/>
        <v>3.6827912213000005</v>
      </c>
      <c r="AU627" s="47">
        <f t="shared" si="99"/>
        <v>293.06992307199999</v>
      </c>
      <c r="AW627" s="27">
        <f t="shared" si="92"/>
        <v>6.5332933212499995</v>
      </c>
      <c r="AX627" s="28">
        <f t="shared" si="93"/>
        <v>390.56660467199998</v>
      </c>
      <c r="AZ627" s="33">
        <f t="shared" si="94"/>
        <v>7.3503543780499996</v>
      </c>
      <c r="BA627" s="34">
        <f t="shared" si="95"/>
        <v>363.18605913600004</v>
      </c>
      <c r="BC627" s="46">
        <f t="shared" si="96"/>
        <v>3.6827912213000005</v>
      </c>
      <c r="BD627" s="47">
        <f t="shared" si="97"/>
        <v>293.06992307199999</v>
      </c>
      <c r="BF627" s="48">
        <f t="shared" si="90"/>
        <v>1.7604796991999994</v>
      </c>
      <c r="BG627" s="49">
        <f t="shared" si="91"/>
        <v>180.73835200000002</v>
      </c>
      <c r="BI627">
        <v>52</v>
      </c>
      <c r="BJ627" t="s">
        <v>732</v>
      </c>
      <c r="BK627" s="2">
        <v>44846.508379629631</v>
      </c>
      <c r="BL627" t="s">
        <v>507</v>
      </c>
      <c r="BM627" t="s">
        <v>76</v>
      </c>
      <c r="BN627">
        <v>0</v>
      </c>
      <c r="BO627">
        <v>2.7029999999999998</v>
      </c>
      <c r="BP627" s="26">
        <v>5495366</v>
      </c>
      <c r="BQ627">
        <v>960.80899999999997</v>
      </c>
      <c r="BR627" t="s">
        <v>77</v>
      </c>
      <c r="BS627" t="s">
        <v>77</v>
      </c>
      <c r="BT627" t="s">
        <v>77</v>
      </c>
      <c r="BU627" t="s">
        <v>77</v>
      </c>
    </row>
    <row r="628" spans="1:73">
      <c r="A628">
        <v>53</v>
      </c>
      <c r="B628" t="s">
        <v>733</v>
      </c>
      <c r="C628" s="2">
        <v>44846.529594907406</v>
      </c>
      <c r="D628">
        <v>325</v>
      </c>
      <c r="E628" t="s">
        <v>76</v>
      </c>
      <c r="F628">
        <v>0</v>
      </c>
      <c r="G628">
        <v>6.0179999999999998</v>
      </c>
      <c r="H628" s="26">
        <v>14112</v>
      </c>
      <c r="I628">
        <v>2.4E-2</v>
      </c>
      <c r="J628" t="s">
        <v>77</v>
      </c>
      <c r="K628" t="s">
        <v>77</v>
      </c>
      <c r="L628" t="s">
        <v>77</v>
      </c>
      <c r="M628" t="s">
        <v>77</v>
      </c>
      <c r="O628">
        <v>53</v>
      </c>
      <c r="P628" t="s">
        <v>733</v>
      </c>
      <c r="Q628" s="2">
        <v>44846.529594907406</v>
      </c>
      <c r="R628">
        <v>325</v>
      </c>
      <c r="S628" t="s">
        <v>76</v>
      </c>
      <c r="T628">
        <v>0</v>
      </c>
      <c r="U628" t="s">
        <v>77</v>
      </c>
      <c r="V628" s="26" t="s">
        <v>77</v>
      </c>
      <c r="W628" t="s">
        <v>77</v>
      </c>
      <c r="X628" t="s">
        <v>77</v>
      </c>
      <c r="Y628" t="s">
        <v>77</v>
      </c>
      <c r="Z628" t="s">
        <v>77</v>
      </c>
      <c r="AA628" t="s">
        <v>77</v>
      </c>
      <c r="AC628">
        <v>53</v>
      </c>
      <c r="AD628" t="s">
        <v>733</v>
      </c>
      <c r="AE628" s="2">
        <v>44846.529594907406</v>
      </c>
      <c r="AF628">
        <v>325</v>
      </c>
      <c r="AG628" t="s">
        <v>76</v>
      </c>
      <c r="AH628">
        <v>0</v>
      </c>
      <c r="AI628">
        <v>12.167</v>
      </c>
      <c r="AJ628" s="26">
        <v>17408</v>
      </c>
      <c r="AK628">
        <v>3.6150000000000002</v>
      </c>
      <c r="AL628" t="s">
        <v>77</v>
      </c>
      <c r="AM628" t="s">
        <v>77</v>
      </c>
      <c r="AN628" t="s">
        <v>77</v>
      </c>
      <c r="AO628" t="s">
        <v>77</v>
      </c>
      <c r="AQ628">
        <v>1</v>
      </c>
      <c r="AS628">
        <v>53</v>
      </c>
      <c r="AT628" s="46">
        <f t="shared" si="98"/>
        <v>30.648936576266237</v>
      </c>
      <c r="AU628" s="47">
        <f t="shared" si="99"/>
        <v>3486.80005839872</v>
      </c>
      <c r="AW628" s="27">
        <f t="shared" si="92"/>
        <v>38.033866559999993</v>
      </c>
      <c r="AX628" s="28">
        <f t="shared" si="93"/>
        <v>3243.2514756147202</v>
      </c>
      <c r="AZ628" s="33">
        <f t="shared" si="94"/>
        <v>36.749942941030405</v>
      </c>
      <c r="BA628" s="34">
        <f t="shared" si="95"/>
        <v>3319.62419457536</v>
      </c>
      <c r="BC628" s="46">
        <f t="shared" si="96"/>
        <v>30.648936576266237</v>
      </c>
      <c r="BD628" s="47">
        <f t="shared" si="97"/>
        <v>3486.80005839872</v>
      </c>
      <c r="BF628" s="48">
        <f t="shared" si="90"/>
        <v>19.190414268799998</v>
      </c>
      <c r="BG628" s="49">
        <f t="shared" si="91"/>
        <v>1351.53574592</v>
      </c>
      <c r="BI628">
        <v>53</v>
      </c>
      <c r="BJ628" t="s">
        <v>733</v>
      </c>
      <c r="BK628" s="2">
        <v>44846.529594907406</v>
      </c>
      <c r="BL628">
        <v>325</v>
      </c>
      <c r="BM628" t="s">
        <v>76</v>
      </c>
      <c r="BN628">
        <v>0</v>
      </c>
      <c r="BO628">
        <v>2.8479999999999999</v>
      </c>
      <c r="BP628" s="26">
        <v>1044458</v>
      </c>
      <c r="BQ628">
        <v>0</v>
      </c>
      <c r="BR628" t="s">
        <v>77</v>
      </c>
      <c r="BS628" t="s">
        <v>77</v>
      </c>
      <c r="BT628" t="s">
        <v>77</v>
      </c>
      <c r="BU628" t="s">
        <v>77</v>
      </c>
    </row>
    <row r="629" spans="1:73">
      <c r="A629">
        <v>54</v>
      </c>
      <c r="B629" t="s">
        <v>734</v>
      </c>
      <c r="C629" s="2">
        <v>44846.550833333335</v>
      </c>
      <c r="D629">
        <v>194</v>
      </c>
      <c r="E629" t="s">
        <v>76</v>
      </c>
      <c r="F629">
        <v>0</v>
      </c>
      <c r="G629">
        <v>5.9180000000000001</v>
      </c>
      <c r="H629" s="26">
        <v>31831590</v>
      </c>
      <c r="I629">
        <v>67.784000000000006</v>
      </c>
      <c r="J629" t="s">
        <v>77</v>
      </c>
      <c r="K629" t="s">
        <v>77</v>
      </c>
      <c r="L629" t="s">
        <v>77</v>
      </c>
      <c r="M629" t="s">
        <v>77</v>
      </c>
      <c r="O629">
        <v>54</v>
      </c>
      <c r="P629" t="s">
        <v>734</v>
      </c>
      <c r="Q629" s="2">
        <v>44846.550833333335</v>
      </c>
      <c r="R629">
        <v>194</v>
      </c>
      <c r="S629" t="s">
        <v>76</v>
      </c>
      <c r="T629">
        <v>0</v>
      </c>
      <c r="U629">
        <v>5.88</v>
      </c>
      <c r="V629" s="26">
        <v>260101</v>
      </c>
      <c r="W629">
        <v>62.35</v>
      </c>
      <c r="X629" t="s">
        <v>77</v>
      </c>
      <c r="Y629" t="s">
        <v>77</v>
      </c>
      <c r="Z629" t="s">
        <v>77</v>
      </c>
      <c r="AA629" t="s">
        <v>77</v>
      </c>
      <c r="AC629">
        <v>54</v>
      </c>
      <c r="AD629" t="s">
        <v>734</v>
      </c>
      <c r="AE629" s="2">
        <v>44846.550833333335</v>
      </c>
      <c r="AF629">
        <v>194</v>
      </c>
      <c r="AG629" t="s">
        <v>76</v>
      </c>
      <c r="AH629">
        <v>0</v>
      </c>
      <c r="AI629">
        <v>12.058</v>
      </c>
      <c r="AJ629" s="26">
        <v>117756</v>
      </c>
      <c r="AK629">
        <v>24.291</v>
      </c>
      <c r="AL629" t="s">
        <v>77</v>
      </c>
      <c r="AM629" t="s">
        <v>77</v>
      </c>
      <c r="AN629" t="s">
        <v>77</v>
      </c>
      <c r="AO629" t="s">
        <v>77</v>
      </c>
      <c r="AQ629">
        <v>1</v>
      </c>
      <c r="AS629">
        <v>54</v>
      </c>
      <c r="AT629" s="46">
        <f t="shared" si="98"/>
        <v>63186.651064704623</v>
      </c>
      <c r="AU629" s="47">
        <f t="shared" si="99"/>
        <v>23882.592744321279</v>
      </c>
      <c r="AW629" s="27">
        <f t="shared" si="92"/>
        <v>50174.918461710287</v>
      </c>
      <c r="AX629" s="28">
        <f t="shared" si="93"/>
        <v>20996.393730605283</v>
      </c>
      <c r="AZ629" s="33">
        <f t="shared" si="94"/>
        <v>65618.210118865929</v>
      </c>
      <c r="BA629" s="34">
        <f t="shared" si="95"/>
        <v>22285.620307784644</v>
      </c>
      <c r="BC629" s="46">
        <f t="shared" si="96"/>
        <v>63186.651064704623</v>
      </c>
      <c r="BD629" s="47">
        <f t="shared" si="97"/>
        <v>23882.592744321279</v>
      </c>
      <c r="BF629" s="48">
        <f t="shared" si="90"/>
        <v>221312.21325395</v>
      </c>
      <c r="BG629" s="49">
        <f t="shared" si="91"/>
        <v>-11055.900393919999</v>
      </c>
      <c r="BI629">
        <v>54</v>
      </c>
      <c r="BJ629" t="s">
        <v>734</v>
      </c>
      <c r="BK629" s="2">
        <v>44846.550833333335</v>
      </c>
      <c r="BL629">
        <v>194</v>
      </c>
      <c r="BM629" t="s">
        <v>76</v>
      </c>
      <c r="BN629">
        <v>0</v>
      </c>
      <c r="BO629">
        <v>2.843</v>
      </c>
      <c r="BP629" s="26">
        <v>1071538</v>
      </c>
      <c r="BQ629">
        <v>0</v>
      </c>
      <c r="BR629" t="s">
        <v>77</v>
      </c>
      <c r="BS629" t="s">
        <v>77</v>
      </c>
      <c r="BT629" t="s">
        <v>77</v>
      </c>
      <c r="BU629" t="s">
        <v>77</v>
      </c>
    </row>
    <row r="630" spans="1:73">
      <c r="A630">
        <v>55</v>
      </c>
      <c r="B630" t="s">
        <v>735</v>
      </c>
      <c r="C630" s="2">
        <v>44846.572060185186</v>
      </c>
      <c r="D630">
        <v>215</v>
      </c>
      <c r="E630" t="s">
        <v>76</v>
      </c>
      <c r="F630">
        <v>0</v>
      </c>
      <c r="G630">
        <v>6.04</v>
      </c>
      <c r="H630" s="26">
        <v>4924</v>
      </c>
      <c r="I630">
        <v>5.0000000000000001E-3</v>
      </c>
      <c r="J630" t="s">
        <v>77</v>
      </c>
      <c r="K630" t="s">
        <v>77</v>
      </c>
      <c r="L630" t="s">
        <v>77</v>
      </c>
      <c r="M630" t="s">
        <v>77</v>
      </c>
      <c r="O630">
        <v>55</v>
      </c>
      <c r="P630" t="s">
        <v>735</v>
      </c>
      <c r="Q630" s="2">
        <v>44846.572060185186</v>
      </c>
      <c r="R630">
        <v>215</v>
      </c>
      <c r="S630" t="s">
        <v>76</v>
      </c>
      <c r="T630">
        <v>0</v>
      </c>
      <c r="U630" t="s">
        <v>77</v>
      </c>
      <c r="V630" s="26" t="s">
        <v>77</v>
      </c>
      <c r="W630" t="s">
        <v>77</v>
      </c>
      <c r="X630" t="s">
        <v>77</v>
      </c>
      <c r="Y630" t="s">
        <v>77</v>
      </c>
      <c r="Z630" t="s">
        <v>77</v>
      </c>
      <c r="AA630" t="s">
        <v>77</v>
      </c>
      <c r="AC630">
        <v>55</v>
      </c>
      <c r="AD630" t="s">
        <v>735</v>
      </c>
      <c r="AE630" s="2">
        <v>44846.572060185186</v>
      </c>
      <c r="AF630">
        <v>215</v>
      </c>
      <c r="AG630" t="s">
        <v>76</v>
      </c>
      <c r="AH630">
        <v>0</v>
      </c>
      <c r="AI630">
        <v>12.167999999999999</v>
      </c>
      <c r="AJ630" s="26">
        <v>30018</v>
      </c>
      <c r="AK630">
        <v>6.27</v>
      </c>
      <c r="AL630" t="s">
        <v>77</v>
      </c>
      <c r="AM630" t="s">
        <v>77</v>
      </c>
      <c r="AN630" t="s">
        <v>77</v>
      </c>
      <c r="AO630" t="s">
        <v>77</v>
      </c>
      <c r="AQ630">
        <v>1</v>
      </c>
      <c r="AS630">
        <v>55</v>
      </c>
      <c r="AT630" s="46">
        <f t="shared" si="98"/>
        <v>5.8289588528000005</v>
      </c>
      <c r="AU630" s="47">
        <f t="shared" si="99"/>
        <v>6078.02503013152</v>
      </c>
      <c r="AW630" s="27">
        <f t="shared" si="92"/>
        <v>9.4636427399999992</v>
      </c>
      <c r="AX630" s="28">
        <f t="shared" si="93"/>
        <v>5543.6063880625197</v>
      </c>
      <c r="AZ630" s="33">
        <f t="shared" si="94"/>
        <v>10.7044092808</v>
      </c>
      <c r="BA630" s="34">
        <f t="shared" si="95"/>
        <v>5720.9320339317601</v>
      </c>
      <c r="BC630" s="46">
        <f t="shared" si="96"/>
        <v>5.8289588528000005</v>
      </c>
      <c r="BD630" s="47">
        <f t="shared" si="97"/>
        <v>6078.02503013152</v>
      </c>
      <c r="BF630" s="48">
        <f t="shared" si="90"/>
        <v>3.3498685951999994</v>
      </c>
      <c r="BG630" s="49">
        <f t="shared" si="91"/>
        <v>1695.3509267199997</v>
      </c>
      <c r="BI630">
        <v>55</v>
      </c>
      <c r="BJ630" t="s">
        <v>735</v>
      </c>
      <c r="BK630" s="2">
        <v>44846.572060185186</v>
      </c>
      <c r="BL630">
        <v>215</v>
      </c>
      <c r="BM630" t="s">
        <v>76</v>
      </c>
      <c r="BN630">
        <v>0</v>
      </c>
      <c r="BO630">
        <v>2.8319999999999999</v>
      </c>
      <c r="BP630" s="26">
        <v>1534468</v>
      </c>
      <c r="BQ630">
        <v>0</v>
      </c>
      <c r="BR630" t="s">
        <v>77</v>
      </c>
      <c r="BS630" t="s">
        <v>77</v>
      </c>
      <c r="BT630" t="s">
        <v>77</v>
      </c>
      <c r="BU630" t="s">
        <v>77</v>
      </c>
    </row>
    <row r="631" spans="1:73">
      <c r="A631">
        <v>56</v>
      </c>
      <c r="B631" t="s">
        <v>736</v>
      </c>
      <c r="C631" s="2">
        <v>44846.593298611115</v>
      </c>
      <c r="D631">
        <v>113</v>
      </c>
      <c r="E631" t="s">
        <v>76</v>
      </c>
      <c r="F631">
        <v>0</v>
      </c>
      <c r="G631">
        <v>6.0460000000000003</v>
      </c>
      <c r="H631" s="26">
        <v>3059</v>
      </c>
      <c r="I631">
        <v>1E-3</v>
      </c>
      <c r="J631" t="s">
        <v>77</v>
      </c>
      <c r="K631" t="s">
        <v>77</v>
      </c>
      <c r="L631" t="s">
        <v>77</v>
      </c>
      <c r="M631" t="s">
        <v>77</v>
      </c>
      <c r="O631">
        <v>56</v>
      </c>
      <c r="P631" t="s">
        <v>736</v>
      </c>
      <c r="Q631" s="2">
        <v>44846.593298611115</v>
      </c>
      <c r="R631">
        <v>113</v>
      </c>
      <c r="S631" t="s">
        <v>76</v>
      </c>
      <c r="T631">
        <v>0</v>
      </c>
      <c r="U631" t="s">
        <v>77</v>
      </c>
      <c r="V631" s="26" t="s">
        <v>77</v>
      </c>
      <c r="W631" t="s">
        <v>77</v>
      </c>
      <c r="X631" t="s">
        <v>77</v>
      </c>
      <c r="Y631" t="s">
        <v>77</v>
      </c>
      <c r="Z631" t="s">
        <v>77</v>
      </c>
      <c r="AA631" t="s">
        <v>77</v>
      </c>
      <c r="AC631">
        <v>56</v>
      </c>
      <c r="AD631" t="s">
        <v>736</v>
      </c>
      <c r="AE631" s="2">
        <v>44846.593298611115</v>
      </c>
      <c r="AF631">
        <v>113</v>
      </c>
      <c r="AG631" t="s">
        <v>76</v>
      </c>
      <c r="AH631">
        <v>0</v>
      </c>
      <c r="AI631">
        <v>12.076000000000001</v>
      </c>
      <c r="AJ631" s="26">
        <v>116944</v>
      </c>
      <c r="AK631">
        <v>24.128</v>
      </c>
      <c r="AL631" t="s">
        <v>77</v>
      </c>
      <c r="AM631" t="s">
        <v>77</v>
      </c>
      <c r="AN631" t="s">
        <v>77</v>
      </c>
      <c r="AO631" t="s">
        <v>77</v>
      </c>
      <c r="AQ631">
        <v>1</v>
      </c>
      <c r="AS631">
        <v>56</v>
      </c>
      <c r="AT631" s="46">
        <f t="shared" si="98"/>
        <v>2.1086010892999996</v>
      </c>
      <c r="AU631" s="47">
        <f t="shared" si="99"/>
        <v>23719.615854049276</v>
      </c>
      <c r="AW631" s="27">
        <f t="shared" si="92"/>
        <v>4.1024414712499997</v>
      </c>
      <c r="AX631" s="28">
        <f t="shared" si="93"/>
        <v>20857.811411233284</v>
      </c>
      <c r="AZ631" s="33">
        <f t="shared" si="94"/>
        <v>4.437290976049999</v>
      </c>
      <c r="BA631" s="34">
        <f t="shared" si="95"/>
        <v>22133.464680048641</v>
      </c>
      <c r="BC631" s="46">
        <f t="shared" si="96"/>
        <v>2.1086010892999996</v>
      </c>
      <c r="BD631" s="47">
        <f t="shared" si="97"/>
        <v>23719.615854049276</v>
      </c>
      <c r="BF631" s="48">
        <f t="shared" ref="BF631:BF694" si="100">IF(H631&lt;100000,((0.0000000152*H631^2)+(0.0014347*H631)+(-4.08313)),((0.00000295*V631^2)+(0.083061*V631)+(133)))</f>
        <v>0.44785101120000004</v>
      </c>
      <c r="BG631" s="49">
        <f t="shared" ref="BG631:BG694" si="101">(-0.00000172*AJ631^2)+(0.108838*AJ631)+(-21.89)</f>
        <v>-10816.485441920002</v>
      </c>
      <c r="BI631">
        <v>56</v>
      </c>
      <c r="BJ631" t="s">
        <v>736</v>
      </c>
      <c r="BK631" s="2">
        <v>44846.593298611115</v>
      </c>
      <c r="BL631">
        <v>113</v>
      </c>
      <c r="BM631" t="s">
        <v>76</v>
      </c>
      <c r="BN631">
        <v>0</v>
      </c>
      <c r="BO631">
        <v>2.851</v>
      </c>
      <c r="BP631" s="26">
        <v>1088106</v>
      </c>
      <c r="BQ631">
        <v>0</v>
      </c>
      <c r="BR631" t="s">
        <v>77</v>
      </c>
      <c r="BS631" t="s">
        <v>77</v>
      </c>
      <c r="BT631" t="s">
        <v>77</v>
      </c>
      <c r="BU631" t="s">
        <v>77</v>
      </c>
    </row>
    <row r="632" spans="1:73">
      <c r="A632">
        <v>57</v>
      </c>
      <c r="B632" t="s">
        <v>737</v>
      </c>
      <c r="C632" s="2">
        <v>44846.614548611113</v>
      </c>
      <c r="D632">
        <v>104</v>
      </c>
      <c r="E632" t="s">
        <v>76</v>
      </c>
      <c r="F632">
        <v>0</v>
      </c>
      <c r="G632">
        <v>6.02</v>
      </c>
      <c r="H632" s="26">
        <v>9207</v>
      </c>
      <c r="I632">
        <v>1.4E-2</v>
      </c>
      <c r="J632" t="s">
        <v>77</v>
      </c>
      <c r="K632" t="s">
        <v>77</v>
      </c>
      <c r="L632" t="s">
        <v>77</v>
      </c>
      <c r="M632" t="s">
        <v>77</v>
      </c>
      <c r="O632">
        <v>57</v>
      </c>
      <c r="P632" t="s">
        <v>737</v>
      </c>
      <c r="Q632" s="2">
        <v>44846.614548611113</v>
      </c>
      <c r="R632">
        <v>104</v>
      </c>
      <c r="S632" t="s">
        <v>76</v>
      </c>
      <c r="T632">
        <v>0</v>
      </c>
      <c r="U632" t="s">
        <v>77</v>
      </c>
      <c r="V632" s="26" t="s">
        <v>77</v>
      </c>
      <c r="W632" t="s">
        <v>77</v>
      </c>
      <c r="X632" t="s">
        <v>77</v>
      </c>
      <c r="Y632" t="s">
        <v>77</v>
      </c>
      <c r="Z632" t="s">
        <v>77</v>
      </c>
      <c r="AA632" t="s">
        <v>77</v>
      </c>
      <c r="AC632">
        <v>57</v>
      </c>
      <c r="AD632" t="s">
        <v>737</v>
      </c>
      <c r="AE632" s="2">
        <v>44846.614548611113</v>
      </c>
      <c r="AF632">
        <v>104</v>
      </c>
      <c r="AG632" t="s">
        <v>76</v>
      </c>
      <c r="AH632">
        <v>0</v>
      </c>
      <c r="AI632">
        <v>12.172000000000001</v>
      </c>
      <c r="AJ632" s="26">
        <v>17278</v>
      </c>
      <c r="AK632">
        <v>3.5880000000000001</v>
      </c>
      <c r="AL632" t="s">
        <v>77</v>
      </c>
      <c r="AM632" t="s">
        <v>77</v>
      </c>
      <c r="AN632" t="s">
        <v>77</v>
      </c>
      <c r="AO632" t="s">
        <v>77</v>
      </c>
      <c r="AQ632">
        <v>1</v>
      </c>
      <c r="AS632">
        <v>57</v>
      </c>
      <c r="AT632" s="46">
        <f t="shared" si="98"/>
        <v>18.198838059700002</v>
      </c>
      <c r="AU632" s="47">
        <f t="shared" si="99"/>
        <v>3460.0441326723203</v>
      </c>
      <c r="AW632" s="27">
        <f t="shared" si="92"/>
        <v>22.335273041249998</v>
      </c>
      <c r="AX632" s="28">
        <f t="shared" si="93"/>
        <v>3219.4325168433202</v>
      </c>
      <c r="AZ632" s="33">
        <f t="shared" si="94"/>
        <v>23.571006200449997</v>
      </c>
      <c r="BA632" s="34">
        <f t="shared" si="95"/>
        <v>3294.8415138421601</v>
      </c>
      <c r="BC632" s="46">
        <f t="shared" si="96"/>
        <v>18.198838059700002</v>
      </c>
      <c r="BD632" s="47">
        <f t="shared" si="97"/>
        <v>3460.0441326723203</v>
      </c>
      <c r="BF632" s="48">
        <f t="shared" si="100"/>
        <v>10.414639404799999</v>
      </c>
      <c r="BG632" s="49">
        <f t="shared" si="101"/>
        <v>1345.14259552</v>
      </c>
      <c r="BI632">
        <v>57</v>
      </c>
      <c r="BJ632" t="s">
        <v>737</v>
      </c>
      <c r="BK632" s="2">
        <v>44846.614548611113</v>
      </c>
      <c r="BL632">
        <v>104</v>
      </c>
      <c r="BM632" t="s">
        <v>76</v>
      </c>
      <c r="BN632">
        <v>0</v>
      </c>
      <c r="BO632">
        <v>2.8330000000000002</v>
      </c>
      <c r="BP632" s="26">
        <v>1371561</v>
      </c>
      <c r="BQ632">
        <v>0</v>
      </c>
      <c r="BR632" t="s">
        <v>77</v>
      </c>
      <c r="BS632" t="s">
        <v>77</v>
      </c>
      <c r="BT632" t="s">
        <v>77</v>
      </c>
      <c r="BU632" t="s">
        <v>77</v>
      </c>
    </row>
    <row r="633" spans="1:73">
      <c r="A633">
        <v>58</v>
      </c>
      <c r="B633" t="s">
        <v>738</v>
      </c>
      <c r="C633" s="2">
        <v>44846.635775462964</v>
      </c>
      <c r="D633">
        <v>118</v>
      </c>
      <c r="E633" t="s">
        <v>76</v>
      </c>
      <c r="F633">
        <v>0</v>
      </c>
      <c r="G633">
        <v>6.0590000000000002</v>
      </c>
      <c r="H633" s="26">
        <v>1856</v>
      </c>
      <c r="I633">
        <v>-1E-3</v>
      </c>
      <c r="J633" t="s">
        <v>77</v>
      </c>
      <c r="K633" t="s">
        <v>77</v>
      </c>
      <c r="L633" t="s">
        <v>77</v>
      </c>
      <c r="M633" t="s">
        <v>77</v>
      </c>
      <c r="O633">
        <v>58</v>
      </c>
      <c r="P633" t="s">
        <v>738</v>
      </c>
      <c r="Q633" s="2">
        <v>44846.635775462964</v>
      </c>
      <c r="R633">
        <v>118</v>
      </c>
      <c r="S633" t="s">
        <v>76</v>
      </c>
      <c r="T633">
        <v>0</v>
      </c>
      <c r="U633" t="s">
        <v>77</v>
      </c>
      <c r="V633" s="26" t="s">
        <v>77</v>
      </c>
      <c r="W633" t="s">
        <v>77</v>
      </c>
      <c r="X633" t="s">
        <v>77</v>
      </c>
      <c r="Y633" t="s">
        <v>77</v>
      </c>
      <c r="Z633" t="s">
        <v>77</v>
      </c>
      <c r="AA633" t="s">
        <v>77</v>
      </c>
      <c r="AC633">
        <v>58</v>
      </c>
      <c r="AD633" t="s">
        <v>738</v>
      </c>
      <c r="AE633" s="2">
        <v>44846.635775462964</v>
      </c>
      <c r="AF633">
        <v>118</v>
      </c>
      <c r="AG633" t="s">
        <v>76</v>
      </c>
      <c r="AH633">
        <v>0</v>
      </c>
      <c r="AI633">
        <v>12.010999999999999</v>
      </c>
      <c r="AJ633" s="26">
        <v>167132</v>
      </c>
      <c r="AK633">
        <v>34.110999999999997</v>
      </c>
      <c r="AL633" t="s">
        <v>77</v>
      </c>
      <c r="AM633" t="s">
        <v>77</v>
      </c>
      <c r="AN633" t="s">
        <v>77</v>
      </c>
      <c r="AO633" t="s">
        <v>77</v>
      </c>
      <c r="AQ633">
        <v>1</v>
      </c>
      <c r="AS633">
        <v>58</v>
      </c>
      <c r="AT633" s="46">
        <f t="shared" si="98"/>
        <v>0.24509454080000004</v>
      </c>
      <c r="AU633" s="47">
        <f t="shared" si="99"/>
        <v>33729.631549579521</v>
      </c>
      <c r="AW633" s="27">
        <f t="shared" si="92"/>
        <v>0.72268063999999921</v>
      </c>
      <c r="AX633" s="28">
        <f t="shared" si="93"/>
        <v>29267.741772535523</v>
      </c>
      <c r="AZ633" s="33">
        <f t="shared" si="94"/>
        <v>0.18086554879999994</v>
      </c>
      <c r="BA633" s="34">
        <f t="shared" si="95"/>
        <v>31497.58810580576</v>
      </c>
      <c r="BC633" s="46">
        <f t="shared" si="96"/>
        <v>0.24509454080000004</v>
      </c>
      <c r="BD633" s="47">
        <f t="shared" si="97"/>
        <v>33729.631549579521</v>
      </c>
      <c r="BF633" s="48">
        <f t="shared" si="100"/>
        <v>-1.3679668127999998</v>
      </c>
      <c r="BG633" s="49">
        <f t="shared" si="101"/>
        <v>-29876.518713280002</v>
      </c>
      <c r="BI633">
        <v>58</v>
      </c>
      <c r="BJ633" t="s">
        <v>738</v>
      </c>
      <c r="BK633" s="2">
        <v>44846.635775462964</v>
      </c>
      <c r="BL633">
        <v>118</v>
      </c>
      <c r="BM633" t="s">
        <v>76</v>
      </c>
      <c r="BN633">
        <v>0</v>
      </c>
      <c r="BO633">
        <v>2.84</v>
      </c>
      <c r="BP633" s="26">
        <v>1134131</v>
      </c>
      <c r="BQ633">
        <v>0</v>
      </c>
      <c r="BR633" t="s">
        <v>77</v>
      </c>
      <c r="BS633" t="s">
        <v>77</v>
      </c>
      <c r="BT633" t="s">
        <v>77</v>
      </c>
      <c r="BU633" t="s">
        <v>77</v>
      </c>
    </row>
    <row r="634" spans="1:73">
      <c r="A634">
        <v>59</v>
      </c>
      <c r="B634" t="s">
        <v>739</v>
      </c>
      <c r="C634" s="2">
        <v>44846.656990740739</v>
      </c>
      <c r="D634">
        <v>145</v>
      </c>
      <c r="E634" t="s">
        <v>76</v>
      </c>
      <c r="F634">
        <v>0</v>
      </c>
      <c r="G634">
        <v>6.03</v>
      </c>
      <c r="H634" s="26">
        <v>6541</v>
      </c>
      <c r="I634">
        <v>8.0000000000000002E-3</v>
      </c>
      <c r="J634" t="s">
        <v>77</v>
      </c>
      <c r="K634" t="s">
        <v>77</v>
      </c>
      <c r="L634" t="s">
        <v>77</v>
      </c>
      <c r="M634" t="s">
        <v>77</v>
      </c>
      <c r="O634">
        <v>59</v>
      </c>
      <c r="P634" t="s">
        <v>739</v>
      </c>
      <c r="Q634" s="2">
        <v>44846.656990740739</v>
      </c>
      <c r="R634">
        <v>145</v>
      </c>
      <c r="S634" t="s">
        <v>76</v>
      </c>
      <c r="T634">
        <v>0</v>
      </c>
      <c r="U634" t="s">
        <v>77</v>
      </c>
      <c r="V634" s="26" t="s">
        <v>77</v>
      </c>
      <c r="W634" t="s">
        <v>77</v>
      </c>
      <c r="X634" t="s">
        <v>77</v>
      </c>
      <c r="Y634" t="s">
        <v>77</v>
      </c>
      <c r="Z634" t="s">
        <v>77</v>
      </c>
      <c r="AA634" t="s">
        <v>77</v>
      </c>
      <c r="AC634">
        <v>59</v>
      </c>
      <c r="AD634" t="s">
        <v>739</v>
      </c>
      <c r="AE634" s="2">
        <v>44846.656990740739</v>
      </c>
      <c r="AF634">
        <v>145</v>
      </c>
      <c r="AG634" t="s">
        <v>76</v>
      </c>
      <c r="AH634">
        <v>0</v>
      </c>
      <c r="AI634">
        <v>12.167</v>
      </c>
      <c r="AJ634" s="26">
        <v>18875</v>
      </c>
      <c r="AK634">
        <v>3.9249999999999998</v>
      </c>
      <c r="AL634" t="s">
        <v>77</v>
      </c>
      <c r="AM634" t="s">
        <v>77</v>
      </c>
      <c r="AN634" t="s">
        <v>77</v>
      </c>
      <c r="AO634" t="s">
        <v>77</v>
      </c>
      <c r="AQ634">
        <v>1</v>
      </c>
      <c r="AS634">
        <v>59</v>
      </c>
      <c r="AT634" s="46">
        <f t="shared" si="98"/>
        <v>9.8726950493000007</v>
      </c>
      <c r="AU634" s="47">
        <f t="shared" si="99"/>
        <v>3788.6706012500003</v>
      </c>
      <c r="AW634" s="27">
        <f t="shared" si="92"/>
        <v>14.231579471249999</v>
      </c>
      <c r="AX634" s="28">
        <f t="shared" si="93"/>
        <v>3511.89220671875</v>
      </c>
      <c r="AZ634" s="33">
        <f t="shared" si="94"/>
        <v>15.81187073605</v>
      </c>
      <c r="BA634" s="34">
        <f t="shared" si="95"/>
        <v>3599.2491209374998</v>
      </c>
      <c r="BC634" s="46">
        <f t="shared" si="96"/>
        <v>9.8726950493000007</v>
      </c>
      <c r="BD634" s="47">
        <f t="shared" si="97"/>
        <v>3788.6706012500003</v>
      </c>
      <c r="BF634" s="48">
        <f t="shared" si="100"/>
        <v>5.9515698512000013</v>
      </c>
      <c r="BG634" s="49">
        <f t="shared" si="101"/>
        <v>1419.6503749999999</v>
      </c>
      <c r="BI634">
        <v>59</v>
      </c>
      <c r="BJ634" t="s">
        <v>739</v>
      </c>
      <c r="BK634" s="2">
        <v>44846.656990740739</v>
      </c>
      <c r="BL634">
        <v>145</v>
      </c>
      <c r="BM634" t="s">
        <v>76</v>
      </c>
      <c r="BN634">
        <v>0</v>
      </c>
      <c r="BO634">
        <v>2.8540000000000001</v>
      </c>
      <c r="BP634" s="26">
        <v>1046645</v>
      </c>
      <c r="BQ634">
        <v>0</v>
      </c>
      <c r="BR634" t="s">
        <v>77</v>
      </c>
      <c r="BS634" t="s">
        <v>77</v>
      </c>
      <c r="BT634" t="s">
        <v>77</v>
      </c>
      <c r="BU634" t="s">
        <v>77</v>
      </c>
    </row>
    <row r="635" spans="1:73">
      <c r="A635">
        <v>60</v>
      </c>
      <c r="B635" t="s">
        <v>740</v>
      </c>
      <c r="C635" s="2">
        <v>44846.678194444445</v>
      </c>
      <c r="D635">
        <v>173</v>
      </c>
      <c r="E635" t="s">
        <v>76</v>
      </c>
      <c r="F635">
        <v>0</v>
      </c>
      <c r="G635">
        <v>5.9980000000000002</v>
      </c>
      <c r="H635" s="26">
        <v>4170938</v>
      </c>
      <c r="I635">
        <v>8.4710000000000001</v>
      </c>
      <c r="J635" t="s">
        <v>77</v>
      </c>
      <c r="K635" t="s">
        <v>77</v>
      </c>
      <c r="L635" t="s">
        <v>77</v>
      </c>
      <c r="M635" t="s">
        <v>77</v>
      </c>
      <c r="O635">
        <v>60</v>
      </c>
      <c r="P635" t="s">
        <v>740</v>
      </c>
      <c r="Q635" s="2">
        <v>44846.678194444445</v>
      </c>
      <c r="R635">
        <v>173</v>
      </c>
      <c r="S635" t="s">
        <v>76</v>
      </c>
      <c r="T635">
        <v>0</v>
      </c>
      <c r="U635">
        <v>5.9489999999999998</v>
      </c>
      <c r="V635" s="26">
        <v>32602</v>
      </c>
      <c r="W635">
        <v>8.1300000000000008</v>
      </c>
      <c r="X635" t="s">
        <v>77</v>
      </c>
      <c r="Y635" t="s">
        <v>77</v>
      </c>
      <c r="Z635" t="s">
        <v>77</v>
      </c>
      <c r="AA635" t="s">
        <v>77</v>
      </c>
      <c r="AC635">
        <v>60</v>
      </c>
      <c r="AD635" t="s">
        <v>740</v>
      </c>
      <c r="AE635" s="2">
        <v>44846.678194444445</v>
      </c>
      <c r="AF635">
        <v>173</v>
      </c>
      <c r="AG635" t="s">
        <v>76</v>
      </c>
      <c r="AH635">
        <v>0</v>
      </c>
      <c r="AI635">
        <v>12.117000000000001</v>
      </c>
      <c r="AJ635" s="26">
        <v>61105</v>
      </c>
      <c r="AK635">
        <v>12.744</v>
      </c>
      <c r="AL635" t="s">
        <v>77</v>
      </c>
      <c r="AM635" t="s">
        <v>77</v>
      </c>
      <c r="AN635" t="s">
        <v>77</v>
      </c>
      <c r="AO635" t="s">
        <v>77</v>
      </c>
      <c r="AQ635">
        <v>1</v>
      </c>
      <c r="AS635">
        <v>60</v>
      </c>
      <c r="AT635" s="46">
        <f t="shared" si="98"/>
        <v>8262.1553839704793</v>
      </c>
      <c r="AU635" s="47">
        <f t="shared" si="99"/>
        <v>12431.416387441999</v>
      </c>
      <c r="AW635" s="27">
        <f t="shared" ref="AW635:AW698" si="102">IF(H635&lt;15000,((0.00000002125*H635^2)+(0.002705*H635)+(-4.371)),(IF(H635&lt;700000,((-0.0000000008162*H635^2)+(0.003141*H635)+(0.4702)), ((0.000000003285*V635^2)+(0.1899*V635)+(559.5)))))</f>
        <v>6754.1113949771407</v>
      </c>
      <c r="AX635" s="28">
        <f t="shared" ref="AX635:AX698" si="103">((-0.00000006277*AJ635^2)+(0.1854*AJ635)+(34.83))</f>
        <v>11129.325054260749</v>
      </c>
      <c r="AZ635" s="33">
        <f t="shared" ref="AZ635:AZ698" si="104">IF(H635&lt;10000,((-0.00000005795*H635^2)+(0.003823*H635)+(-6.715)),(IF(H635&lt;700000,((-0.0000000001209*H635^2)+(0.002635*H635)+(-0.4111)), ((-0.00000002007*V635^2)+(0.2564*V635)+(286.1)))))</f>
        <v>8623.9205895917203</v>
      </c>
      <c r="BA635" s="34">
        <f t="shared" ref="BA635:BA698" si="105">(-0.00000001626*AJ635^2)+(0.1912*AJ635)+(-3.858)</f>
        <v>11618.706070133499</v>
      </c>
      <c r="BC635" s="46">
        <f t="shared" ref="BC635:BC698" si="106">IF(H635&lt;10000,((0.0000001453*H635^2)+(0.0008349*H635)+(-1.805)),(IF(H635&lt;700000,((-0.00000000008054*H635^2)+(0.002348*H635)+(-2.47)), ((-0.00000001938*V635^2)+(0.2471*V635)+(226.8)))))</f>
        <v>8262.1553839704793</v>
      </c>
      <c r="BD635" s="47">
        <f t="shared" ref="BD635:BD698" si="107">(-0.00000002552*AJ635^2)+(0.2067*AJ635)+(-103.7)</f>
        <v>12431.416387441999</v>
      </c>
      <c r="BF635" s="48">
        <f t="shared" si="100"/>
        <v>5976.4814138000002</v>
      </c>
      <c r="BG635" s="49">
        <f t="shared" si="101"/>
        <v>206.48382700000036</v>
      </c>
      <c r="BI635">
        <v>60</v>
      </c>
      <c r="BJ635" t="s">
        <v>740</v>
      </c>
      <c r="BK635" s="2">
        <v>44846.678194444445</v>
      </c>
      <c r="BL635">
        <v>173</v>
      </c>
      <c r="BM635" t="s">
        <v>76</v>
      </c>
      <c r="BN635">
        <v>0</v>
      </c>
      <c r="BO635">
        <v>2.8290000000000002</v>
      </c>
      <c r="BP635" s="26">
        <v>1349746</v>
      </c>
      <c r="BQ635">
        <v>0</v>
      </c>
      <c r="BR635" t="s">
        <v>77</v>
      </c>
      <c r="BS635" t="s">
        <v>77</v>
      </c>
      <c r="BT635" t="s">
        <v>77</v>
      </c>
      <c r="BU635" t="s">
        <v>77</v>
      </c>
    </row>
    <row r="636" spans="1:73">
      <c r="A636">
        <v>61</v>
      </c>
      <c r="B636" t="s">
        <v>741</v>
      </c>
      <c r="C636" s="2">
        <v>44846.699421296296</v>
      </c>
      <c r="D636">
        <v>123</v>
      </c>
      <c r="E636" t="s">
        <v>76</v>
      </c>
      <c r="F636">
        <v>0</v>
      </c>
      <c r="G636">
        <v>6.0190000000000001</v>
      </c>
      <c r="H636" s="26">
        <v>18569</v>
      </c>
      <c r="I636">
        <v>3.3000000000000002E-2</v>
      </c>
      <c r="J636" t="s">
        <v>77</v>
      </c>
      <c r="K636" t="s">
        <v>77</v>
      </c>
      <c r="L636" t="s">
        <v>77</v>
      </c>
      <c r="M636" t="s">
        <v>77</v>
      </c>
      <c r="O636">
        <v>61</v>
      </c>
      <c r="P636" t="s">
        <v>741</v>
      </c>
      <c r="Q636" s="2">
        <v>44846.699421296296</v>
      </c>
      <c r="R636">
        <v>123</v>
      </c>
      <c r="S636" t="s">
        <v>76</v>
      </c>
      <c r="T636">
        <v>0</v>
      </c>
      <c r="U636" t="s">
        <v>77</v>
      </c>
      <c r="V636" s="26" t="s">
        <v>77</v>
      </c>
      <c r="W636" t="s">
        <v>77</v>
      </c>
      <c r="X636" t="s">
        <v>77</v>
      </c>
      <c r="Y636" t="s">
        <v>77</v>
      </c>
      <c r="Z636" t="s">
        <v>77</v>
      </c>
      <c r="AA636" t="s">
        <v>77</v>
      </c>
      <c r="AC636">
        <v>61</v>
      </c>
      <c r="AD636" t="s">
        <v>741</v>
      </c>
      <c r="AE636" s="2">
        <v>44846.699421296296</v>
      </c>
      <c r="AF636">
        <v>123</v>
      </c>
      <c r="AG636" t="s">
        <v>76</v>
      </c>
      <c r="AH636">
        <v>0</v>
      </c>
      <c r="AI636">
        <v>12.177</v>
      </c>
      <c r="AJ636" s="26">
        <v>13138</v>
      </c>
      <c r="AK636">
        <v>2.7120000000000002</v>
      </c>
      <c r="AL636" t="s">
        <v>77</v>
      </c>
      <c r="AM636" t="s">
        <v>77</v>
      </c>
      <c r="AN636" t="s">
        <v>77</v>
      </c>
      <c r="AO636" t="s">
        <v>77</v>
      </c>
      <c r="AQ636">
        <v>1</v>
      </c>
      <c r="AS636">
        <v>61</v>
      </c>
      <c r="AT636" s="46">
        <f t="shared" si="98"/>
        <v>41.102241182929063</v>
      </c>
      <c r="AU636" s="47">
        <f t="shared" si="99"/>
        <v>2607.5196682371202</v>
      </c>
      <c r="AW636" s="27">
        <f t="shared" si="102"/>
        <v>58.513996905471799</v>
      </c>
      <c r="AX636" s="28">
        <f t="shared" si="103"/>
        <v>2459.7806558481202</v>
      </c>
      <c r="AZ636" s="33">
        <f t="shared" si="104"/>
        <v>48.476527741695108</v>
      </c>
      <c r="BA636" s="34">
        <f t="shared" si="105"/>
        <v>2505.3210094645597</v>
      </c>
      <c r="BC636" s="46">
        <f t="shared" si="106"/>
        <v>41.102241182929063</v>
      </c>
      <c r="BD636" s="47">
        <f t="shared" si="107"/>
        <v>2607.5196682371202</v>
      </c>
      <c r="BF636" s="48">
        <f t="shared" si="100"/>
        <v>27.798892267199996</v>
      </c>
      <c r="BG636" s="49">
        <f t="shared" si="101"/>
        <v>1111.1395283199997</v>
      </c>
      <c r="BI636">
        <v>61</v>
      </c>
      <c r="BJ636" t="s">
        <v>741</v>
      </c>
      <c r="BK636" s="2">
        <v>44846.699421296296</v>
      </c>
      <c r="BL636">
        <v>123</v>
      </c>
      <c r="BM636" t="s">
        <v>76</v>
      </c>
      <c r="BN636">
        <v>0</v>
      </c>
      <c r="BO636">
        <v>2.859</v>
      </c>
      <c r="BP636" s="26">
        <v>921910</v>
      </c>
      <c r="BQ636">
        <v>0</v>
      </c>
      <c r="BR636" t="s">
        <v>77</v>
      </c>
      <c r="BS636" t="s">
        <v>77</v>
      </c>
      <c r="BT636" t="s">
        <v>77</v>
      </c>
      <c r="BU636" t="s">
        <v>77</v>
      </c>
    </row>
    <row r="637" spans="1:73">
      <c r="A637">
        <v>62</v>
      </c>
      <c r="B637" t="s">
        <v>742</v>
      </c>
      <c r="C637" s="2">
        <v>44846.720636574071</v>
      </c>
      <c r="D637">
        <v>379</v>
      </c>
      <c r="E637" t="s">
        <v>76</v>
      </c>
      <c r="F637">
        <v>0</v>
      </c>
      <c r="G637">
        <v>6.024</v>
      </c>
      <c r="H637" s="26">
        <v>13139</v>
      </c>
      <c r="I637">
        <v>2.1999999999999999E-2</v>
      </c>
      <c r="J637" t="s">
        <v>77</v>
      </c>
      <c r="K637" t="s">
        <v>77</v>
      </c>
      <c r="L637" t="s">
        <v>77</v>
      </c>
      <c r="M637" t="s">
        <v>77</v>
      </c>
      <c r="O637">
        <v>62</v>
      </c>
      <c r="P637" t="s">
        <v>742</v>
      </c>
      <c r="Q637" s="2">
        <v>44846.720636574071</v>
      </c>
      <c r="R637">
        <v>379</v>
      </c>
      <c r="S637" t="s">
        <v>76</v>
      </c>
      <c r="T637">
        <v>0</v>
      </c>
      <c r="U637" t="s">
        <v>77</v>
      </c>
      <c r="V637" s="26" t="s">
        <v>77</v>
      </c>
      <c r="W637" t="s">
        <v>77</v>
      </c>
      <c r="X637" t="s">
        <v>77</v>
      </c>
      <c r="Y637" t="s">
        <v>77</v>
      </c>
      <c r="Z637" t="s">
        <v>77</v>
      </c>
      <c r="AA637" t="s">
        <v>77</v>
      </c>
      <c r="AC637">
        <v>62</v>
      </c>
      <c r="AD637" t="s">
        <v>742</v>
      </c>
      <c r="AE637" s="2">
        <v>44846.720636574071</v>
      </c>
      <c r="AF637">
        <v>379</v>
      </c>
      <c r="AG637" t="s">
        <v>76</v>
      </c>
      <c r="AH637">
        <v>0</v>
      </c>
      <c r="AI637">
        <v>12.164</v>
      </c>
      <c r="AJ637" s="26">
        <v>14768</v>
      </c>
      <c r="AK637">
        <v>3.0569999999999999</v>
      </c>
      <c r="AL637" t="s">
        <v>77</v>
      </c>
      <c r="AM637" t="s">
        <v>77</v>
      </c>
      <c r="AN637" t="s">
        <v>77</v>
      </c>
      <c r="AO637" t="s">
        <v>77</v>
      </c>
      <c r="AQ637">
        <v>1</v>
      </c>
      <c r="AS637">
        <v>62</v>
      </c>
      <c r="AT637" s="46">
        <f t="shared" si="98"/>
        <v>28.366468112326658</v>
      </c>
      <c r="AU637" s="47">
        <f t="shared" si="99"/>
        <v>2943.2798456115202</v>
      </c>
      <c r="AW637" s="27">
        <f t="shared" si="102"/>
        <v>34.838453071250001</v>
      </c>
      <c r="AX637" s="28">
        <f t="shared" si="103"/>
        <v>2759.12745066752</v>
      </c>
      <c r="AZ637" s="33">
        <f t="shared" si="104"/>
        <v>34.189293631491104</v>
      </c>
      <c r="BA637" s="34">
        <f t="shared" si="105"/>
        <v>2816.2373944217597</v>
      </c>
      <c r="BC637" s="46">
        <f t="shared" si="106"/>
        <v>28.366468112326658</v>
      </c>
      <c r="BD637" s="47">
        <f t="shared" si="107"/>
        <v>2943.2798456115202</v>
      </c>
      <c r="BF637" s="48">
        <f t="shared" si="100"/>
        <v>17.3914197792</v>
      </c>
      <c r="BG637" s="49">
        <f t="shared" si="101"/>
        <v>1210.30820672</v>
      </c>
      <c r="BI637">
        <v>62</v>
      </c>
      <c r="BJ637" t="s">
        <v>742</v>
      </c>
      <c r="BK637" s="2">
        <v>44846.720636574071</v>
      </c>
      <c r="BL637">
        <v>379</v>
      </c>
      <c r="BM637" t="s">
        <v>76</v>
      </c>
      <c r="BN637">
        <v>0</v>
      </c>
      <c r="BO637">
        <v>2.851</v>
      </c>
      <c r="BP637" s="26">
        <v>1153223</v>
      </c>
      <c r="BQ637">
        <v>0</v>
      </c>
      <c r="BR637" t="s">
        <v>77</v>
      </c>
      <c r="BS637" t="s">
        <v>77</v>
      </c>
      <c r="BT637" t="s">
        <v>77</v>
      </c>
      <c r="BU637" t="s">
        <v>77</v>
      </c>
    </row>
    <row r="638" spans="1:73">
      <c r="A638">
        <v>63</v>
      </c>
      <c r="B638" t="s">
        <v>743</v>
      </c>
      <c r="C638" s="2">
        <v>44846.741875</v>
      </c>
      <c r="D638">
        <v>186</v>
      </c>
      <c r="E638" t="s">
        <v>76</v>
      </c>
      <c r="F638">
        <v>0</v>
      </c>
      <c r="G638">
        <v>6.0350000000000001</v>
      </c>
      <c r="H638" s="26">
        <v>7973</v>
      </c>
      <c r="I638">
        <v>1.0999999999999999E-2</v>
      </c>
      <c r="J638" t="s">
        <v>77</v>
      </c>
      <c r="K638" t="s">
        <v>77</v>
      </c>
      <c r="L638" t="s">
        <v>77</v>
      </c>
      <c r="M638" t="s">
        <v>77</v>
      </c>
      <c r="O638">
        <v>63</v>
      </c>
      <c r="P638" t="s">
        <v>743</v>
      </c>
      <c r="Q638" s="2">
        <v>44846.741875</v>
      </c>
      <c r="R638">
        <v>186</v>
      </c>
      <c r="S638" t="s">
        <v>76</v>
      </c>
      <c r="T638">
        <v>0</v>
      </c>
      <c r="U638" t="s">
        <v>77</v>
      </c>
      <c r="V638" t="s">
        <v>77</v>
      </c>
      <c r="W638" t="s">
        <v>77</v>
      </c>
      <c r="X638" t="s">
        <v>77</v>
      </c>
      <c r="Y638" t="s">
        <v>77</v>
      </c>
      <c r="Z638" t="s">
        <v>77</v>
      </c>
      <c r="AA638" t="s">
        <v>77</v>
      </c>
      <c r="AC638">
        <v>63</v>
      </c>
      <c r="AD638" t="s">
        <v>743</v>
      </c>
      <c r="AE638" s="2">
        <v>44846.741875</v>
      </c>
      <c r="AF638">
        <v>186</v>
      </c>
      <c r="AG638" t="s">
        <v>76</v>
      </c>
      <c r="AH638">
        <v>0</v>
      </c>
      <c r="AI638">
        <v>12.173</v>
      </c>
      <c r="AJ638" s="26">
        <v>15393</v>
      </c>
      <c r="AK638">
        <v>3.1890000000000001</v>
      </c>
      <c r="AL638" t="s">
        <v>77</v>
      </c>
      <c r="AM638" t="s">
        <v>77</v>
      </c>
      <c r="AN638" t="s">
        <v>77</v>
      </c>
      <c r="AO638" t="s">
        <v>77</v>
      </c>
      <c r="AQ638">
        <v>1</v>
      </c>
      <c r="AS638">
        <v>63</v>
      </c>
      <c r="AT638" s="46">
        <f t="shared" si="98"/>
        <v>14.088194023700002</v>
      </c>
      <c r="AU638" s="47">
        <f t="shared" si="99"/>
        <v>3071.98627766152</v>
      </c>
      <c r="AW638" s="27">
        <f t="shared" si="102"/>
        <v>18.546800491249996</v>
      </c>
      <c r="AX638" s="28">
        <f t="shared" si="103"/>
        <v>2873.8191969362701</v>
      </c>
      <c r="AZ638" s="33">
        <f t="shared" si="104"/>
        <v>20.081971154450002</v>
      </c>
      <c r="BA638" s="34">
        <f t="shared" si="105"/>
        <v>2935.4308832592596</v>
      </c>
      <c r="BC638" s="46">
        <f t="shared" si="106"/>
        <v>14.088194023700002</v>
      </c>
      <c r="BD638" s="47">
        <f t="shared" si="107"/>
        <v>3071.98627766152</v>
      </c>
      <c r="BF638" s="48">
        <f t="shared" si="100"/>
        <v>8.3219777807999975</v>
      </c>
      <c r="BG638" s="49">
        <f t="shared" si="101"/>
        <v>1245.90888172</v>
      </c>
      <c r="BI638">
        <v>63</v>
      </c>
      <c r="BJ638" t="s">
        <v>743</v>
      </c>
      <c r="BK638" s="2">
        <v>44846.741875</v>
      </c>
      <c r="BL638">
        <v>186</v>
      </c>
      <c r="BM638" t="s">
        <v>76</v>
      </c>
      <c r="BN638">
        <v>0</v>
      </c>
      <c r="BO638">
        <v>2.8570000000000002</v>
      </c>
      <c r="BP638" s="26">
        <v>1070300</v>
      </c>
      <c r="BQ638">
        <v>0</v>
      </c>
      <c r="BR638" t="s">
        <v>77</v>
      </c>
      <c r="BS638" t="s">
        <v>77</v>
      </c>
      <c r="BT638" t="s">
        <v>77</v>
      </c>
      <c r="BU638" t="s">
        <v>77</v>
      </c>
    </row>
    <row r="639" spans="1:73">
      <c r="A639">
        <v>64</v>
      </c>
      <c r="B639" t="s">
        <v>744</v>
      </c>
      <c r="C639" s="2">
        <v>44846.763090277775</v>
      </c>
      <c r="D639">
        <v>299</v>
      </c>
      <c r="E639" t="s">
        <v>76</v>
      </c>
      <c r="F639">
        <v>0</v>
      </c>
      <c r="G639">
        <v>6.0380000000000003</v>
      </c>
      <c r="H639" s="26">
        <v>3228</v>
      </c>
      <c r="I639">
        <v>2E-3</v>
      </c>
      <c r="J639" t="s">
        <v>77</v>
      </c>
      <c r="K639" t="s">
        <v>77</v>
      </c>
      <c r="L639" t="s">
        <v>77</v>
      </c>
      <c r="M639" t="s">
        <v>77</v>
      </c>
      <c r="O639">
        <v>64</v>
      </c>
      <c r="P639" t="s">
        <v>744</v>
      </c>
      <c r="Q639" s="2">
        <v>44846.763090277775</v>
      </c>
      <c r="R639">
        <v>299</v>
      </c>
      <c r="S639" t="s">
        <v>76</v>
      </c>
      <c r="T639">
        <v>0</v>
      </c>
      <c r="U639" t="s">
        <v>77</v>
      </c>
      <c r="V639" s="26" t="s">
        <v>77</v>
      </c>
      <c r="W639" t="s">
        <v>77</v>
      </c>
      <c r="X639" t="s">
        <v>77</v>
      </c>
      <c r="Y639" t="s">
        <v>77</v>
      </c>
      <c r="Z639" t="s">
        <v>77</v>
      </c>
      <c r="AA639" t="s">
        <v>77</v>
      </c>
      <c r="AC639">
        <v>64</v>
      </c>
      <c r="AD639" t="s">
        <v>744</v>
      </c>
      <c r="AE639" s="2">
        <v>44846.763090277775</v>
      </c>
      <c r="AF639">
        <v>299</v>
      </c>
      <c r="AG639" t="s">
        <v>76</v>
      </c>
      <c r="AH639">
        <v>0</v>
      </c>
      <c r="AI639">
        <v>11.997999999999999</v>
      </c>
      <c r="AJ639" s="26">
        <v>193686</v>
      </c>
      <c r="AK639">
        <v>39.302</v>
      </c>
      <c r="AL639" t="s">
        <v>77</v>
      </c>
      <c r="AM639" t="s">
        <v>77</v>
      </c>
      <c r="AN639" t="s">
        <v>77</v>
      </c>
      <c r="AO639" t="s">
        <v>77</v>
      </c>
      <c r="AQ639">
        <v>1</v>
      </c>
      <c r="AS639">
        <v>64</v>
      </c>
      <c r="AT639" s="46">
        <f t="shared" si="98"/>
        <v>2.4040808752</v>
      </c>
      <c r="AU639" s="47">
        <f t="shared" si="99"/>
        <v>38973.832116470076</v>
      </c>
      <c r="AW639" s="27">
        <f t="shared" si="102"/>
        <v>4.5821646600000001</v>
      </c>
      <c r="AX639" s="28">
        <f t="shared" si="103"/>
        <v>33589.443885769084</v>
      </c>
      <c r="AZ639" s="33">
        <f t="shared" si="104"/>
        <v>5.0218059271999991</v>
      </c>
      <c r="BA639" s="34">
        <f t="shared" si="105"/>
        <v>36418.923225149039</v>
      </c>
      <c r="BC639" s="46">
        <f t="shared" si="106"/>
        <v>2.4040808752</v>
      </c>
      <c r="BD639" s="47">
        <f t="shared" si="107"/>
        <v>38973.832116470076</v>
      </c>
      <c r="BF639" s="48">
        <f t="shared" si="100"/>
        <v>0.70646535679999989</v>
      </c>
      <c r="BG639" s="49">
        <f t="shared" si="101"/>
        <v>-43466.031677120001</v>
      </c>
      <c r="BI639">
        <v>64</v>
      </c>
      <c r="BJ639" t="s">
        <v>744</v>
      </c>
      <c r="BK639" s="2">
        <v>44846.763090277775</v>
      </c>
      <c r="BL639">
        <v>299</v>
      </c>
      <c r="BM639" t="s">
        <v>76</v>
      </c>
      <c r="BN639">
        <v>0</v>
      </c>
      <c r="BO639">
        <v>2.8519999999999999</v>
      </c>
      <c r="BP639" s="26">
        <v>933927</v>
      </c>
      <c r="BQ639">
        <v>0</v>
      </c>
      <c r="BR639" t="s">
        <v>77</v>
      </c>
      <c r="BS639" t="s">
        <v>77</v>
      </c>
      <c r="BT639" t="s">
        <v>77</v>
      </c>
      <c r="BU639" t="s">
        <v>77</v>
      </c>
    </row>
    <row r="640" spans="1:73">
      <c r="A640">
        <v>65</v>
      </c>
      <c r="B640" t="s">
        <v>745</v>
      </c>
      <c r="C640" s="2">
        <v>44846.78429398148</v>
      </c>
      <c r="D640">
        <v>81</v>
      </c>
      <c r="E640" t="s">
        <v>76</v>
      </c>
      <c r="F640">
        <v>0</v>
      </c>
      <c r="G640">
        <v>5.9980000000000002</v>
      </c>
      <c r="H640" s="26">
        <v>3547358</v>
      </c>
      <c r="I640">
        <v>7.1970000000000001</v>
      </c>
      <c r="J640" t="s">
        <v>77</v>
      </c>
      <c r="K640" t="s">
        <v>77</v>
      </c>
      <c r="L640" t="s">
        <v>77</v>
      </c>
      <c r="M640" t="s">
        <v>77</v>
      </c>
      <c r="O640">
        <v>65</v>
      </c>
      <c r="P640" t="s">
        <v>745</v>
      </c>
      <c r="Q640" s="2">
        <v>44846.78429398148</v>
      </c>
      <c r="R640">
        <v>81</v>
      </c>
      <c r="S640" t="s">
        <v>76</v>
      </c>
      <c r="T640">
        <v>0</v>
      </c>
      <c r="U640">
        <v>5.9509999999999996</v>
      </c>
      <c r="V640" s="26">
        <v>26533</v>
      </c>
      <c r="W640">
        <v>6.6479999999999997</v>
      </c>
      <c r="X640" t="s">
        <v>77</v>
      </c>
      <c r="Y640" t="s">
        <v>77</v>
      </c>
      <c r="Z640" t="s">
        <v>77</v>
      </c>
      <c r="AA640" t="s">
        <v>77</v>
      </c>
      <c r="AC640">
        <v>65</v>
      </c>
      <c r="AD640" t="s">
        <v>745</v>
      </c>
      <c r="AE640" s="2">
        <v>44846.78429398148</v>
      </c>
      <c r="AF640">
        <v>81</v>
      </c>
      <c r="AG640" t="s">
        <v>76</v>
      </c>
      <c r="AH640">
        <v>0</v>
      </c>
      <c r="AI640">
        <v>12.113</v>
      </c>
      <c r="AJ640" s="26">
        <v>62179</v>
      </c>
      <c r="AK640">
        <v>12.965</v>
      </c>
      <c r="AL640" t="s">
        <v>77</v>
      </c>
      <c r="AM640" t="s">
        <v>77</v>
      </c>
      <c r="AN640" t="s">
        <v>77</v>
      </c>
      <c r="AO640" t="s">
        <v>77</v>
      </c>
      <c r="AQ640">
        <v>1</v>
      </c>
      <c r="AS640">
        <v>65</v>
      </c>
      <c r="AT640" s="46">
        <f t="shared" si="98"/>
        <v>6769.46077827518</v>
      </c>
      <c r="AU640" s="47">
        <f t="shared" si="99"/>
        <v>12650.033160393679</v>
      </c>
      <c r="AW640" s="27">
        <f t="shared" si="102"/>
        <v>5600.4293402923659</v>
      </c>
      <c r="AX640" s="28">
        <f t="shared" si="103"/>
        <v>11320.133465866431</v>
      </c>
      <c r="AZ640" s="33">
        <f t="shared" si="104"/>
        <v>7075.03191821377</v>
      </c>
      <c r="BA640" s="34">
        <f t="shared" si="105"/>
        <v>11821.901932053341</v>
      </c>
      <c r="BC640" s="46">
        <f t="shared" si="106"/>
        <v>6769.46077827518</v>
      </c>
      <c r="BD640" s="47">
        <f t="shared" si="107"/>
        <v>12650.033160393679</v>
      </c>
      <c r="BF640" s="48">
        <f t="shared" si="100"/>
        <v>4413.6577755500002</v>
      </c>
      <c r="BG640" s="49">
        <f t="shared" si="101"/>
        <v>95.635771480000002</v>
      </c>
      <c r="BI640">
        <v>65</v>
      </c>
      <c r="BJ640" t="s">
        <v>745</v>
      </c>
      <c r="BK640" s="2">
        <v>44846.78429398148</v>
      </c>
      <c r="BL640">
        <v>81</v>
      </c>
      <c r="BM640" t="s">
        <v>76</v>
      </c>
      <c r="BN640">
        <v>0</v>
      </c>
      <c r="BO640">
        <v>2.8439999999999999</v>
      </c>
      <c r="BP640" s="26">
        <v>1067097</v>
      </c>
      <c r="BQ640">
        <v>0</v>
      </c>
      <c r="BR640" t="s">
        <v>77</v>
      </c>
      <c r="BS640" t="s">
        <v>77</v>
      </c>
      <c r="BT640" t="s">
        <v>77</v>
      </c>
      <c r="BU640" t="s">
        <v>77</v>
      </c>
    </row>
    <row r="641" spans="1:73">
      <c r="A641">
        <v>66</v>
      </c>
      <c r="B641" t="s">
        <v>746</v>
      </c>
      <c r="C641" s="2">
        <v>44846.805520833332</v>
      </c>
      <c r="D641">
        <v>271</v>
      </c>
      <c r="E641" t="s">
        <v>76</v>
      </c>
      <c r="F641">
        <v>0</v>
      </c>
      <c r="G641">
        <v>6.0449999999999999</v>
      </c>
      <c r="H641" s="26">
        <v>1946</v>
      </c>
      <c r="I641">
        <v>-1E-3</v>
      </c>
      <c r="J641" t="s">
        <v>77</v>
      </c>
      <c r="K641" t="s">
        <v>77</v>
      </c>
      <c r="L641" t="s">
        <v>77</v>
      </c>
      <c r="M641" t="s">
        <v>77</v>
      </c>
      <c r="O641">
        <v>66</v>
      </c>
      <c r="P641" t="s">
        <v>746</v>
      </c>
      <c r="Q641" s="2">
        <v>44846.805520833332</v>
      </c>
      <c r="R641">
        <v>271</v>
      </c>
      <c r="S641" t="s">
        <v>76</v>
      </c>
      <c r="T641">
        <v>0</v>
      </c>
      <c r="U641" t="s">
        <v>77</v>
      </c>
      <c r="V641" s="26" t="s">
        <v>77</v>
      </c>
      <c r="W641" t="s">
        <v>77</v>
      </c>
      <c r="X641" t="s">
        <v>77</v>
      </c>
      <c r="Y641" t="s">
        <v>77</v>
      </c>
      <c r="Z641" t="s">
        <v>77</v>
      </c>
      <c r="AA641" t="s">
        <v>77</v>
      </c>
      <c r="AC641">
        <v>66</v>
      </c>
      <c r="AD641" t="s">
        <v>746</v>
      </c>
      <c r="AE641" s="2">
        <v>44846.805520833332</v>
      </c>
      <c r="AF641">
        <v>271</v>
      </c>
      <c r="AG641" t="s">
        <v>76</v>
      </c>
      <c r="AH641">
        <v>0</v>
      </c>
      <c r="AI641">
        <v>11.999000000000001</v>
      </c>
      <c r="AJ641" s="26">
        <v>183651</v>
      </c>
      <c r="AK641">
        <v>37.347000000000001</v>
      </c>
      <c r="AL641" t="s">
        <v>77</v>
      </c>
      <c r="AM641" t="s">
        <v>77</v>
      </c>
      <c r="AN641" t="s">
        <v>77</v>
      </c>
      <c r="AO641" t="s">
        <v>77</v>
      </c>
      <c r="AQ641">
        <v>1</v>
      </c>
      <c r="AS641">
        <v>66</v>
      </c>
      <c r="AT641" s="46">
        <f t="shared" si="98"/>
        <v>0.36995429480000008</v>
      </c>
      <c r="AU641" s="47">
        <f t="shared" si="99"/>
        <v>36996.231056278477</v>
      </c>
      <c r="AW641" s="27">
        <f t="shared" si="102"/>
        <v>0.97340196499999987</v>
      </c>
      <c r="AX641" s="28">
        <f t="shared" si="103"/>
        <v>31966.638311191233</v>
      </c>
      <c r="AZ641" s="33">
        <f t="shared" si="104"/>
        <v>0.50510621779999987</v>
      </c>
      <c r="BA641" s="34">
        <f t="shared" si="105"/>
        <v>34561.80096383574</v>
      </c>
      <c r="BC641" s="46">
        <f t="shared" si="106"/>
        <v>0.36995429480000008</v>
      </c>
      <c r="BD641" s="47">
        <f t="shared" si="107"/>
        <v>36996.231056278477</v>
      </c>
      <c r="BF641" s="48">
        <f t="shared" si="100"/>
        <v>-1.2336426767999997</v>
      </c>
      <c r="BG641" s="49">
        <f t="shared" si="101"/>
        <v>-38045.308919719995</v>
      </c>
      <c r="BI641">
        <v>66</v>
      </c>
      <c r="BJ641" t="s">
        <v>746</v>
      </c>
      <c r="BK641" s="2">
        <v>44846.805520833332</v>
      </c>
      <c r="BL641">
        <v>271</v>
      </c>
      <c r="BM641" t="s">
        <v>76</v>
      </c>
      <c r="BN641">
        <v>0</v>
      </c>
      <c r="BO641">
        <v>2.8479999999999999</v>
      </c>
      <c r="BP641" s="26">
        <v>983844</v>
      </c>
      <c r="BQ641">
        <v>0</v>
      </c>
      <c r="BR641" t="s">
        <v>77</v>
      </c>
      <c r="BS641" t="s">
        <v>77</v>
      </c>
      <c r="BT641" t="s">
        <v>77</v>
      </c>
      <c r="BU641" t="s">
        <v>77</v>
      </c>
    </row>
    <row r="642" spans="1:73">
      <c r="A642">
        <v>67</v>
      </c>
      <c r="B642" t="s">
        <v>747</v>
      </c>
      <c r="C642" s="2">
        <v>44846.826736111114</v>
      </c>
      <c r="D642">
        <v>80</v>
      </c>
      <c r="E642" t="s">
        <v>76</v>
      </c>
      <c r="F642">
        <v>0</v>
      </c>
      <c r="G642">
        <v>6.0629999999999997</v>
      </c>
      <c r="H642" s="26">
        <v>2002</v>
      </c>
      <c r="I642">
        <v>-1E-3</v>
      </c>
      <c r="J642" t="s">
        <v>77</v>
      </c>
      <c r="K642" t="s">
        <v>77</v>
      </c>
      <c r="L642" t="s">
        <v>77</v>
      </c>
      <c r="M642" t="s">
        <v>77</v>
      </c>
      <c r="O642">
        <v>67</v>
      </c>
      <c r="P642" t="s">
        <v>747</v>
      </c>
      <c r="Q642" s="2">
        <v>44846.826736111114</v>
      </c>
      <c r="R642">
        <v>80</v>
      </c>
      <c r="S642" t="s">
        <v>76</v>
      </c>
      <c r="T642">
        <v>0</v>
      </c>
      <c r="U642" t="s">
        <v>77</v>
      </c>
      <c r="V642" s="26" t="s">
        <v>77</v>
      </c>
      <c r="W642" t="s">
        <v>77</v>
      </c>
      <c r="X642" t="s">
        <v>77</v>
      </c>
      <c r="Y642" t="s">
        <v>77</v>
      </c>
      <c r="Z642" t="s">
        <v>77</v>
      </c>
      <c r="AA642" t="s">
        <v>77</v>
      </c>
      <c r="AC642">
        <v>67</v>
      </c>
      <c r="AD642" t="s">
        <v>747</v>
      </c>
      <c r="AE642" s="2">
        <v>44846.826736111114</v>
      </c>
      <c r="AF642">
        <v>80</v>
      </c>
      <c r="AG642" t="s">
        <v>76</v>
      </c>
      <c r="AH642">
        <v>0</v>
      </c>
      <c r="AI642">
        <v>12.03</v>
      </c>
      <c r="AJ642" s="26">
        <v>157101</v>
      </c>
      <c r="AK642">
        <v>32.134</v>
      </c>
      <c r="AL642" t="s">
        <v>77</v>
      </c>
      <c r="AM642" t="s">
        <v>77</v>
      </c>
      <c r="AN642" t="s">
        <v>77</v>
      </c>
      <c r="AO642" t="s">
        <v>77</v>
      </c>
      <c r="AQ642">
        <v>1</v>
      </c>
      <c r="AS642">
        <v>67</v>
      </c>
      <c r="AT642" s="46">
        <f t="shared" si="98"/>
        <v>0.44883278119999992</v>
      </c>
      <c r="AU642" s="47">
        <f t="shared" si="99"/>
        <v>31739.224618390479</v>
      </c>
      <c r="AW642" s="27">
        <f t="shared" si="102"/>
        <v>1.1295800849999988</v>
      </c>
      <c r="AX642" s="28">
        <f t="shared" si="103"/>
        <v>27612.146341903233</v>
      </c>
      <c r="AZ642" s="33">
        <f t="shared" si="104"/>
        <v>0.70638216820000022</v>
      </c>
      <c r="BA642" s="34">
        <f t="shared" si="105"/>
        <v>29632.54462449174</v>
      </c>
      <c r="BC642" s="46">
        <f t="shared" si="106"/>
        <v>0.44883278119999992</v>
      </c>
      <c r="BD642" s="47">
        <f t="shared" si="107"/>
        <v>31739.224618390479</v>
      </c>
      <c r="BF642" s="48">
        <f t="shared" si="100"/>
        <v>-1.1499389391999997</v>
      </c>
      <c r="BG642" s="49">
        <f t="shared" si="101"/>
        <v>-25374.176987719999</v>
      </c>
      <c r="BI642">
        <v>67</v>
      </c>
      <c r="BJ642" t="s">
        <v>747</v>
      </c>
      <c r="BK642" s="2">
        <v>44846.826736111114</v>
      </c>
      <c r="BL642">
        <v>80</v>
      </c>
      <c r="BM642" t="s">
        <v>76</v>
      </c>
      <c r="BN642">
        <v>0</v>
      </c>
      <c r="BO642">
        <v>2.8570000000000002</v>
      </c>
      <c r="BP642" s="26">
        <v>957410</v>
      </c>
      <c r="BQ642">
        <v>0</v>
      </c>
      <c r="BR642" t="s">
        <v>77</v>
      </c>
      <c r="BS642" t="s">
        <v>77</v>
      </c>
      <c r="BT642" t="s">
        <v>77</v>
      </c>
      <c r="BU642" t="s">
        <v>77</v>
      </c>
    </row>
    <row r="643" spans="1:73">
      <c r="A643">
        <v>68</v>
      </c>
      <c r="B643" t="s">
        <v>748</v>
      </c>
      <c r="C643" s="2">
        <v>44846.847974537035</v>
      </c>
      <c r="D643">
        <v>160</v>
      </c>
      <c r="E643" t="s">
        <v>76</v>
      </c>
      <c r="F643">
        <v>0</v>
      </c>
      <c r="G643">
        <v>5.931</v>
      </c>
      <c r="H643" s="26">
        <v>29170351</v>
      </c>
      <c r="I643">
        <v>61.817999999999998</v>
      </c>
      <c r="J643" t="s">
        <v>77</v>
      </c>
      <c r="K643" t="s">
        <v>77</v>
      </c>
      <c r="L643" t="s">
        <v>77</v>
      </c>
      <c r="M643" t="s">
        <v>77</v>
      </c>
      <c r="O643">
        <v>68</v>
      </c>
      <c r="P643" t="s">
        <v>748</v>
      </c>
      <c r="Q643" s="2">
        <v>44846.847974537035</v>
      </c>
      <c r="R643">
        <v>160</v>
      </c>
      <c r="S643" t="s">
        <v>76</v>
      </c>
      <c r="T643">
        <v>0</v>
      </c>
      <c r="U643">
        <v>5.8920000000000003</v>
      </c>
      <c r="V643" s="26">
        <v>234089</v>
      </c>
      <c r="W643">
        <v>56.274000000000001</v>
      </c>
      <c r="X643" t="s">
        <v>77</v>
      </c>
      <c r="Y643" t="s">
        <v>77</v>
      </c>
      <c r="Z643" t="s">
        <v>77</v>
      </c>
      <c r="AA643" t="s">
        <v>77</v>
      </c>
      <c r="AC643">
        <v>68</v>
      </c>
      <c r="AD643" t="s">
        <v>748</v>
      </c>
      <c r="AE643" s="2">
        <v>44846.847974537035</v>
      </c>
      <c r="AF643">
        <v>160</v>
      </c>
      <c r="AG643" t="s">
        <v>76</v>
      </c>
      <c r="AH643">
        <v>0</v>
      </c>
      <c r="AI643">
        <v>12.055999999999999</v>
      </c>
      <c r="AJ643" s="26">
        <v>117426</v>
      </c>
      <c r="AK643">
        <v>24.225000000000001</v>
      </c>
      <c r="AL643" t="s">
        <v>77</v>
      </c>
      <c r="AM643" t="s">
        <v>77</v>
      </c>
      <c r="AN643" t="s">
        <v>77</v>
      </c>
      <c r="AO643" t="s">
        <v>77</v>
      </c>
      <c r="AQ643">
        <v>1</v>
      </c>
      <c r="AS643">
        <v>68</v>
      </c>
      <c r="AT643" s="46">
        <f t="shared" si="98"/>
        <v>57008.213250731016</v>
      </c>
      <c r="AU643" s="47">
        <f t="shared" si="99"/>
        <v>23816.362353052478</v>
      </c>
      <c r="AW643" s="27">
        <f t="shared" si="102"/>
        <v>45193.011412840489</v>
      </c>
      <c r="AX643" s="28">
        <f t="shared" si="103"/>
        <v>20940.083314071482</v>
      </c>
      <c r="AZ643" s="33">
        <f t="shared" si="104"/>
        <v>59206.730565385529</v>
      </c>
      <c r="BA643" s="34">
        <f t="shared" si="105"/>
        <v>22223.78624736024</v>
      </c>
      <c r="BC643" s="46">
        <f t="shared" si="106"/>
        <v>57008.213250731016</v>
      </c>
      <c r="BD643" s="47">
        <f t="shared" si="107"/>
        <v>23816.362353052478</v>
      </c>
      <c r="BF643" s="48">
        <f t="shared" si="100"/>
        <v>181229.76319595001</v>
      </c>
      <c r="BG643" s="49">
        <f t="shared" si="101"/>
        <v>-10958.327630719999</v>
      </c>
      <c r="BI643">
        <v>68</v>
      </c>
      <c r="BJ643" t="s">
        <v>748</v>
      </c>
      <c r="BK643" s="2">
        <v>44846.847974537035</v>
      </c>
      <c r="BL643">
        <v>160</v>
      </c>
      <c r="BM643" t="s">
        <v>76</v>
      </c>
      <c r="BN643">
        <v>0</v>
      </c>
      <c r="BO643">
        <v>2.8460000000000001</v>
      </c>
      <c r="BP643" s="26">
        <v>1128173</v>
      </c>
      <c r="BQ643">
        <v>0</v>
      </c>
      <c r="BR643" t="s">
        <v>77</v>
      </c>
      <c r="BS643" t="s">
        <v>77</v>
      </c>
      <c r="BT643" t="s">
        <v>77</v>
      </c>
      <c r="BU643" t="s">
        <v>77</v>
      </c>
    </row>
    <row r="644" spans="1:73">
      <c r="A644">
        <v>69</v>
      </c>
      <c r="B644" t="s">
        <v>749</v>
      </c>
      <c r="C644" s="2">
        <v>44846.869189814817</v>
      </c>
      <c r="D644">
        <v>12</v>
      </c>
      <c r="E644" t="s">
        <v>76</v>
      </c>
      <c r="F644">
        <v>0</v>
      </c>
      <c r="G644">
        <v>6.0220000000000002</v>
      </c>
      <c r="H644" s="26">
        <v>10230</v>
      </c>
      <c r="I644">
        <v>1.6E-2</v>
      </c>
      <c r="J644" t="s">
        <v>77</v>
      </c>
      <c r="K644" t="s">
        <v>77</v>
      </c>
      <c r="L644" t="s">
        <v>77</v>
      </c>
      <c r="M644" t="s">
        <v>77</v>
      </c>
      <c r="O644">
        <v>69</v>
      </c>
      <c r="P644" t="s">
        <v>749</v>
      </c>
      <c r="Q644" s="2">
        <v>44846.869189814817</v>
      </c>
      <c r="R644">
        <v>12</v>
      </c>
      <c r="S644" t="s">
        <v>76</v>
      </c>
      <c r="T644">
        <v>0</v>
      </c>
      <c r="U644" t="s">
        <v>77</v>
      </c>
      <c r="V644" s="26" t="s">
        <v>77</v>
      </c>
      <c r="W644" t="s">
        <v>77</v>
      </c>
      <c r="X644" t="s">
        <v>77</v>
      </c>
      <c r="Y644" t="s">
        <v>77</v>
      </c>
      <c r="Z644" t="s">
        <v>77</v>
      </c>
      <c r="AA644" t="s">
        <v>77</v>
      </c>
      <c r="AC644">
        <v>69</v>
      </c>
      <c r="AD644" t="s">
        <v>749</v>
      </c>
      <c r="AE644" s="2">
        <v>44846.869189814817</v>
      </c>
      <c r="AF644">
        <v>12</v>
      </c>
      <c r="AG644" t="s">
        <v>76</v>
      </c>
      <c r="AH644">
        <v>0</v>
      </c>
      <c r="AI644">
        <v>12.173</v>
      </c>
      <c r="AJ644" s="26">
        <v>14183</v>
      </c>
      <c r="AK644">
        <v>2.9329999999999998</v>
      </c>
      <c r="AL644" t="s">
        <v>77</v>
      </c>
      <c r="AM644" t="s">
        <v>77</v>
      </c>
      <c r="AN644" t="s">
        <v>77</v>
      </c>
      <c r="AO644" t="s">
        <v>77</v>
      </c>
      <c r="AQ644">
        <v>1</v>
      </c>
      <c r="AS644">
        <v>69</v>
      </c>
      <c r="AT644" s="46">
        <f t="shared" si="98"/>
        <v>21.541611255433999</v>
      </c>
      <c r="AU644" s="47">
        <f t="shared" si="99"/>
        <v>2822.79256088072</v>
      </c>
      <c r="AW644" s="27">
        <f t="shared" si="102"/>
        <v>25.525024124999995</v>
      </c>
      <c r="AX644" s="28">
        <f t="shared" si="103"/>
        <v>2651.7315444154701</v>
      </c>
      <c r="AZ644" s="33">
        <f t="shared" si="104"/>
        <v>26.532297464390002</v>
      </c>
      <c r="BA644" s="34">
        <f t="shared" si="105"/>
        <v>2704.6607792288601</v>
      </c>
      <c r="BC644" s="46">
        <f t="shared" si="106"/>
        <v>21.541611255433999</v>
      </c>
      <c r="BD644" s="47">
        <f t="shared" si="107"/>
        <v>2822.79256088072</v>
      </c>
      <c r="BF644" s="48">
        <f t="shared" si="100"/>
        <v>12.184575079999998</v>
      </c>
      <c r="BG644" s="49">
        <f t="shared" si="101"/>
        <v>1175.76847292</v>
      </c>
      <c r="BI644">
        <v>69</v>
      </c>
      <c r="BJ644" t="s">
        <v>749</v>
      </c>
      <c r="BK644" s="2">
        <v>44846.869189814817</v>
      </c>
      <c r="BL644">
        <v>12</v>
      </c>
      <c r="BM644" t="s">
        <v>76</v>
      </c>
      <c r="BN644">
        <v>0</v>
      </c>
      <c r="BO644">
        <v>2.8439999999999999</v>
      </c>
      <c r="BP644" s="26">
        <v>1252384</v>
      </c>
      <c r="BQ644">
        <v>0</v>
      </c>
      <c r="BR644" t="s">
        <v>77</v>
      </c>
      <c r="BS644" t="s">
        <v>77</v>
      </c>
      <c r="BT644" t="s">
        <v>77</v>
      </c>
      <c r="BU644" t="s">
        <v>77</v>
      </c>
    </row>
    <row r="645" spans="1:73">
      <c r="A645">
        <v>70</v>
      </c>
      <c r="B645" t="s">
        <v>750</v>
      </c>
      <c r="C645" s="2">
        <v>44846.890381944446</v>
      </c>
      <c r="D645">
        <v>66</v>
      </c>
      <c r="E645" t="s">
        <v>76</v>
      </c>
      <c r="F645">
        <v>0</v>
      </c>
      <c r="G645">
        <v>6.0220000000000002</v>
      </c>
      <c r="H645" s="26">
        <v>15335</v>
      </c>
      <c r="I645">
        <v>2.5999999999999999E-2</v>
      </c>
      <c r="J645" t="s">
        <v>77</v>
      </c>
      <c r="K645" t="s">
        <v>77</v>
      </c>
      <c r="L645" t="s">
        <v>77</v>
      </c>
      <c r="M645" t="s">
        <v>77</v>
      </c>
      <c r="O645">
        <v>70</v>
      </c>
      <c r="P645" t="s">
        <v>750</v>
      </c>
      <c r="Q645" s="2">
        <v>44846.890381944446</v>
      </c>
      <c r="R645">
        <v>66</v>
      </c>
      <c r="S645" t="s">
        <v>76</v>
      </c>
      <c r="T645">
        <v>0</v>
      </c>
      <c r="U645" t="s">
        <v>77</v>
      </c>
      <c r="V645" s="26" t="s">
        <v>77</v>
      </c>
      <c r="W645" t="s">
        <v>77</v>
      </c>
      <c r="X645" t="s">
        <v>77</v>
      </c>
      <c r="Y645" t="s">
        <v>77</v>
      </c>
      <c r="Z645" t="s">
        <v>77</v>
      </c>
      <c r="AA645" t="s">
        <v>77</v>
      </c>
      <c r="AC645">
        <v>70</v>
      </c>
      <c r="AD645" t="s">
        <v>750</v>
      </c>
      <c r="AE645" s="2">
        <v>44846.890381944446</v>
      </c>
      <c r="AF645">
        <v>66</v>
      </c>
      <c r="AG645" t="s">
        <v>76</v>
      </c>
      <c r="AH645">
        <v>0</v>
      </c>
      <c r="AI645">
        <v>12.164999999999999</v>
      </c>
      <c r="AJ645" s="26">
        <v>17305</v>
      </c>
      <c r="AK645">
        <v>3.593</v>
      </c>
      <c r="AL645" t="s">
        <v>77</v>
      </c>
      <c r="AM645" t="s">
        <v>77</v>
      </c>
      <c r="AN645" t="s">
        <v>77</v>
      </c>
      <c r="AO645" t="s">
        <v>77</v>
      </c>
      <c r="AQ645">
        <v>1</v>
      </c>
      <c r="AS645">
        <v>70</v>
      </c>
      <c r="AT645" s="46">
        <f t="shared" si="98"/>
        <v>33.517640034398504</v>
      </c>
      <c r="AU645" s="47">
        <f t="shared" si="99"/>
        <v>3465.6012036020002</v>
      </c>
      <c r="AW645" s="27">
        <f t="shared" si="102"/>
        <v>48.445495591955002</v>
      </c>
      <c r="AX645" s="28">
        <f t="shared" si="103"/>
        <v>3224.37970592075</v>
      </c>
      <c r="AZ645" s="33">
        <f t="shared" si="104"/>
        <v>39.968193886997511</v>
      </c>
      <c r="BA645" s="34">
        <f t="shared" si="105"/>
        <v>3299.9887312135002</v>
      </c>
      <c r="BC645" s="46">
        <f t="shared" si="106"/>
        <v>33.517640034398504</v>
      </c>
      <c r="BD645" s="47">
        <f t="shared" si="107"/>
        <v>3465.6012036020002</v>
      </c>
      <c r="BF645" s="48">
        <f t="shared" si="100"/>
        <v>21.492460319999999</v>
      </c>
      <c r="BG645" s="49">
        <f t="shared" si="101"/>
        <v>1346.475187</v>
      </c>
      <c r="BI645">
        <v>70</v>
      </c>
      <c r="BJ645" t="s">
        <v>750</v>
      </c>
      <c r="BK645" s="2">
        <v>44846.890381944446</v>
      </c>
      <c r="BL645">
        <v>66</v>
      </c>
      <c r="BM645" t="s">
        <v>76</v>
      </c>
      <c r="BN645">
        <v>0</v>
      </c>
      <c r="BO645">
        <v>2.8540000000000001</v>
      </c>
      <c r="BP645" s="26">
        <v>1067086</v>
      </c>
      <c r="BQ645">
        <v>0</v>
      </c>
      <c r="BR645" t="s">
        <v>77</v>
      </c>
      <c r="BS645" t="s">
        <v>77</v>
      </c>
      <c r="BT645" t="s">
        <v>77</v>
      </c>
      <c r="BU645" t="s">
        <v>77</v>
      </c>
    </row>
    <row r="646" spans="1:73">
      <c r="A646">
        <v>71</v>
      </c>
      <c r="B646" t="s">
        <v>751</v>
      </c>
      <c r="C646" s="2">
        <v>44846.911631944444</v>
      </c>
      <c r="D646">
        <v>48</v>
      </c>
      <c r="E646" t="s">
        <v>76</v>
      </c>
      <c r="F646">
        <v>0</v>
      </c>
      <c r="G646">
        <v>6.0570000000000004</v>
      </c>
      <c r="H646" s="26">
        <v>1830</v>
      </c>
      <c r="I646">
        <v>-1E-3</v>
      </c>
      <c r="J646" t="s">
        <v>77</v>
      </c>
      <c r="K646" t="s">
        <v>77</v>
      </c>
      <c r="L646" t="s">
        <v>77</v>
      </c>
      <c r="M646" t="s">
        <v>77</v>
      </c>
      <c r="O646">
        <v>71</v>
      </c>
      <c r="P646" t="s">
        <v>751</v>
      </c>
      <c r="Q646" s="2">
        <v>44846.911631944444</v>
      </c>
      <c r="R646">
        <v>48</v>
      </c>
      <c r="S646" t="s">
        <v>76</v>
      </c>
      <c r="T646">
        <v>0</v>
      </c>
      <c r="U646" t="s">
        <v>77</v>
      </c>
      <c r="V646" s="26" t="s">
        <v>77</v>
      </c>
      <c r="W646" t="s">
        <v>77</v>
      </c>
      <c r="X646" t="s">
        <v>77</v>
      </c>
      <c r="Y646" t="s">
        <v>77</v>
      </c>
      <c r="Z646" t="s">
        <v>77</v>
      </c>
      <c r="AA646" t="s">
        <v>77</v>
      </c>
      <c r="AC646">
        <v>71</v>
      </c>
      <c r="AD646" t="s">
        <v>751</v>
      </c>
      <c r="AE646" s="2">
        <v>44846.911631944444</v>
      </c>
      <c r="AF646">
        <v>48</v>
      </c>
      <c r="AG646" t="s">
        <v>76</v>
      </c>
      <c r="AH646">
        <v>0</v>
      </c>
      <c r="AI646">
        <v>12.071</v>
      </c>
      <c r="AJ646" s="26">
        <v>112423</v>
      </c>
      <c r="AK646">
        <v>23.218</v>
      </c>
      <c r="AL646" t="s">
        <v>77</v>
      </c>
      <c r="AM646" t="s">
        <v>77</v>
      </c>
      <c r="AN646" t="s">
        <v>77</v>
      </c>
      <c r="AO646" t="s">
        <v>77</v>
      </c>
      <c r="AQ646">
        <v>1</v>
      </c>
      <c r="AS646">
        <v>71</v>
      </c>
      <c r="AT646" s="46">
        <f t="shared" si="98"/>
        <v>0.20946216999999989</v>
      </c>
      <c r="AU646" s="47">
        <f t="shared" si="99"/>
        <v>22811.588582691918</v>
      </c>
      <c r="AW646" s="27">
        <f t="shared" si="102"/>
        <v>0.65031412499999952</v>
      </c>
      <c r="AX646" s="28">
        <f t="shared" si="103"/>
        <v>20084.708505586674</v>
      </c>
      <c r="AZ646" s="33">
        <f t="shared" si="104"/>
        <v>8.7021244999999858E-2</v>
      </c>
      <c r="BA646" s="34">
        <f t="shared" si="105"/>
        <v>21285.910583094461</v>
      </c>
      <c r="BC646" s="46">
        <f t="shared" si="106"/>
        <v>0.20946216999999989</v>
      </c>
      <c r="BD646" s="47">
        <f t="shared" si="107"/>
        <v>22811.588582691918</v>
      </c>
      <c r="BF646" s="48">
        <f t="shared" si="100"/>
        <v>-1.4067257199999998</v>
      </c>
      <c r="BG646" s="49">
        <f t="shared" si="101"/>
        <v>-9524.9567238800009</v>
      </c>
      <c r="BI646">
        <v>71</v>
      </c>
      <c r="BJ646" t="s">
        <v>751</v>
      </c>
      <c r="BK646" s="2">
        <v>44846.911631944444</v>
      </c>
      <c r="BL646">
        <v>48</v>
      </c>
      <c r="BM646" t="s">
        <v>76</v>
      </c>
      <c r="BN646">
        <v>0</v>
      </c>
      <c r="BO646">
        <v>2.8559999999999999</v>
      </c>
      <c r="BP646" s="26">
        <v>1009295</v>
      </c>
      <c r="BQ646">
        <v>0</v>
      </c>
      <c r="BR646" t="s">
        <v>77</v>
      </c>
      <c r="BS646" t="s">
        <v>77</v>
      </c>
      <c r="BT646" t="s">
        <v>77</v>
      </c>
      <c r="BU646" t="s">
        <v>77</v>
      </c>
    </row>
    <row r="647" spans="1:73">
      <c r="A647">
        <v>72</v>
      </c>
      <c r="B647" t="s">
        <v>752</v>
      </c>
      <c r="C647" s="2">
        <v>44846.932870370372</v>
      </c>
      <c r="D647">
        <v>72</v>
      </c>
      <c r="E647" t="s">
        <v>76</v>
      </c>
      <c r="F647">
        <v>0</v>
      </c>
      <c r="G647">
        <v>6.016</v>
      </c>
      <c r="H647" s="26">
        <v>67374</v>
      </c>
      <c r="I647">
        <v>0.13100000000000001</v>
      </c>
      <c r="J647" t="s">
        <v>77</v>
      </c>
      <c r="K647" t="s">
        <v>77</v>
      </c>
      <c r="L647" t="s">
        <v>77</v>
      </c>
      <c r="M647" t="s">
        <v>77</v>
      </c>
      <c r="O647">
        <v>72</v>
      </c>
      <c r="P647" t="s">
        <v>752</v>
      </c>
      <c r="Q647" s="2">
        <v>44846.932870370372</v>
      </c>
      <c r="R647">
        <v>72</v>
      </c>
      <c r="S647" t="s">
        <v>76</v>
      </c>
      <c r="T647">
        <v>0</v>
      </c>
      <c r="U647" t="s">
        <v>77</v>
      </c>
      <c r="V647" t="s">
        <v>77</v>
      </c>
      <c r="W647" t="s">
        <v>77</v>
      </c>
      <c r="X647" t="s">
        <v>77</v>
      </c>
      <c r="Y647" t="s">
        <v>77</v>
      </c>
      <c r="Z647" t="s">
        <v>77</v>
      </c>
      <c r="AA647" t="s">
        <v>77</v>
      </c>
      <c r="AC647">
        <v>72</v>
      </c>
      <c r="AD647" t="s">
        <v>752</v>
      </c>
      <c r="AE647" s="2">
        <v>44846.932870370372</v>
      </c>
      <c r="AF647">
        <v>72</v>
      </c>
      <c r="AG647" t="s">
        <v>76</v>
      </c>
      <c r="AH647">
        <v>0</v>
      </c>
      <c r="AI647">
        <v>12.164999999999999</v>
      </c>
      <c r="AJ647" s="26">
        <v>16659</v>
      </c>
      <c r="AK647">
        <v>3.4569999999999999</v>
      </c>
      <c r="AL647" t="s">
        <v>77</v>
      </c>
      <c r="AM647" t="s">
        <v>77</v>
      </c>
      <c r="AN647" t="s">
        <v>77</v>
      </c>
      <c r="AO647" t="s">
        <v>77</v>
      </c>
      <c r="AQ647">
        <v>1</v>
      </c>
      <c r="AS647">
        <v>72</v>
      </c>
      <c r="AT647" s="46">
        <f t="shared" si="98"/>
        <v>155.35856033174693</v>
      </c>
      <c r="AU647" s="47">
        <f t="shared" si="99"/>
        <v>3332.6329313888805</v>
      </c>
      <c r="AW647" s="27">
        <f t="shared" si="102"/>
        <v>208.38699335400881</v>
      </c>
      <c r="AX647" s="28">
        <f t="shared" si="103"/>
        <v>3105.98852642163</v>
      </c>
      <c r="AZ647" s="33">
        <f t="shared" si="104"/>
        <v>176.57059396459161</v>
      </c>
      <c r="BA647" s="34">
        <f t="shared" si="105"/>
        <v>3176.83028771094</v>
      </c>
      <c r="BC647" s="46">
        <f t="shared" si="106"/>
        <v>155.35856033174693</v>
      </c>
      <c r="BD647" s="47">
        <f t="shared" si="107"/>
        <v>3332.6329313888805</v>
      </c>
      <c r="BF647" s="48">
        <f t="shared" si="100"/>
        <v>161.57503711519999</v>
      </c>
      <c r="BG647" s="49">
        <f t="shared" si="101"/>
        <v>1313.9039186800001</v>
      </c>
      <c r="BI647">
        <v>72</v>
      </c>
      <c r="BJ647" t="s">
        <v>752</v>
      </c>
      <c r="BK647" s="2">
        <v>44846.932870370372</v>
      </c>
      <c r="BL647">
        <v>72</v>
      </c>
      <c r="BM647" t="s">
        <v>76</v>
      </c>
      <c r="BN647">
        <v>0</v>
      </c>
      <c r="BO647">
        <v>2.8370000000000002</v>
      </c>
      <c r="BP647" s="26">
        <v>1407680</v>
      </c>
      <c r="BQ647">
        <v>0</v>
      </c>
      <c r="BR647" t="s">
        <v>77</v>
      </c>
      <c r="BS647" t="s">
        <v>77</v>
      </c>
      <c r="BT647" t="s">
        <v>77</v>
      </c>
      <c r="BU647" t="s">
        <v>77</v>
      </c>
    </row>
    <row r="648" spans="1:73">
      <c r="A648">
        <v>73</v>
      </c>
      <c r="B648" t="s">
        <v>753</v>
      </c>
      <c r="C648" s="2">
        <v>44846.954074074078</v>
      </c>
      <c r="D648">
        <v>26</v>
      </c>
      <c r="E648" t="s">
        <v>76</v>
      </c>
      <c r="F648">
        <v>0</v>
      </c>
      <c r="G648">
        <v>6.0330000000000004</v>
      </c>
      <c r="H648" s="26">
        <v>4355</v>
      </c>
      <c r="I648">
        <v>4.0000000000000001E-3</v>
      </c>
      <c r="J648" t="s">
        <v>77</v>
      </c>
      <c r="K648" t="s">
        <v>77</v>
      </c>
      <c r="L648" t="s">
        <v>77</v>
      </c>
      <c r="M648" t="s">
        <v>77</v>
      </c>
      <c r="O648">
        <v>73</v>
      </c>
      <c r="P648" t="s">
        <v>753</v>
      </c>
      <c r="Q648" s="2">
        <v>44846.954074074078</v>
      </c>
      <c r="R648">
        <v>26</v>
      </c>
      <c r="S648" t="s">
        <v>76</v>
      </c>
      <c r="T648">
        <v>0</v>
      </c>
      <c r="U648" t="s">
        <v>77</v>
      </c>
      <c r="V648" s="26" t="s">
        <v>77</v>
      </c>
      <c r="W648" t="s">
        <v>77</v>
      </c>
      <c r="X648" t="s">
        <v>77</v>
      </c>
      <c r="Y648" t="s">
        <v>77</v>
      </c>
      <c r="Z648" t="s">
        <v>77</v>
      </c>
      <c r="AA648" t="s">
        <v>77</v>
      </c>
      <c r="AC648">
        <v>73</v>
      </c>
      <c r="AD648" t="s">
        <v>753</v>
      </c>
      <c r="AE648" s="2">
        <v>44846.954074074078</v>
      </c>
      <c r="AF648">
        <v>26</v>
      </c>
      <c r="AG648" t="s">
        <v>76</v>
      </c>
      <c r="AH648">
        <v>0</v>
      </c>
      <c r="AI648">
        <v>12.144</v>
      </c>
      <c r="AJ648" s="26">
        <v>29139</v>
      </c>
      <c r="AK648">
        <v>6.085</v>
      </c>
      <c r="AL648" t="s">
        <v>77</v>
      </c>
      <c r="AM648" t="s">
        <v>77</v>
      </c>
      <c r="AN648" t="s">
        <v>77</v>
      </c>
      <c r="AO648" t="s">
        <v>77</v>
      </c>
      <c r="AQ648">
        <v>1</v>
      </c>
      <c r="AS648">
        <v>73</v>
      </c>
      <c r="AT648" s="46">
        <f t="shared" si="98"/>
        <v>4.5867529325000005</v>
      </c>
      <c r="AU648" s="47">
        <f t="shared" si="99"/>
        <v>5897.6627446880802</v>
      </c>
      <c r="AW648" s="27">
        <f t="shared" si="102"/>
        <v>7.8123030312499999</v>
      </c>
      <c r="AX648" s="28">
        <f t="shared" si="103"/>
        <v>5383.9037654808299</v>
      </c>
      <c r="AZ648" s="33">
        <f t="shared" si="104"/>
        <v>8.8350838512499994</v>
      </c>
      <c r="BA648" s="34">
        <f t="shared" si="105"/>
        <v>5553.7127377205397</v>
      </c>
      <c r="BC648" s="46">
        <f t="shared" si="106"/>
        <v>4.5867529325000005</v>
      </c>
      <c r="BD648" s="47">
        <f t="shared" si="107"/>
        <v>5897.6627446880802</v>
      </c>
      <c r="BF648" s="48">
        <f t="shared" si="100"/>
        <v>2.4532720799999996</v>
      </c>
      <c r="BG648" s="49">
        <f t="shared" si="101"/>
        <v>1689.1206098800001</v>
      </c>
      <c r="BI648">
        <v>73</v>
      </c>
      <c r="BJ648" t="s">
        <v>753</v>
      </c>
      <c r="BK648" s="2">
        <v>44846.954074074078</v>
      </c>
      <c r="BL648">
        <v>26</v>
      </c>
      <c r="BM648" t="s">
        <v>76</v>
      </c>
      <c r="BN648">
        <v>0</v>
      </c>
      <c r="BO648">
        <v>2.8450000000000002</v>
      </c>
      <c r="BP648" s="26">
        <v>1072489</v>
      </c>
      <c r="BQ648">
        <v>0</v>
      </c>
      <c r="BR648" t="s">
        <v>77</v>
      </c>
      <c r="BS648" t="s">
        <v>77</v>
      </c>
      <c r="BT648" t="s">
        <v>77</v>
      </c>
      <c r="BU648" t="s">
        <v>77</v>
      </c>
    </row>
    <row r="649" spans="1:73">
      <c r="A649">
        <v>74</v>
      </c>
      <c r="B649" t="s">
        <v>754</v>
      </c>
      <c r="C649" s="2">
        <v>44846.975289351853</v>
      </c>
      <c r="D649">
        <v>378</v>
      </c>
      <c r="E649" t="s">
        <v>76</v>
      </c>
      <c r="F649">
        <v>0</v>
      </c>
      <c r="G649">
        <v>6.0250000000000004</v>
      </c>
      <c r="H649" s="26">
        <v>6157</v>
      </c>
      <c r="I649">
        <v>8.0000000000000002E-3</v>
      </c>
      <c r="J649" t="s">
        <v>77</v>
      </c>
      <c r="K649" t="s">
        <v>77</v>
      </c>
      <c r="L649" t="s">
        <v>77</v>
      </c>
      <c r="M649" t="s">
        <v>77</v>
      </c>
      <c r="O649">
        <v>74</v>
      </c>
      <c r="P649" t="s">
        <v>754</v>
      </c>
      <c r="Q649" s="2">
        <v>44846.975289351853</v>
      </c>
      <c r="R649">
        <v>378</v>
      </c>
      <c r="S649" t="s">
        <v>76</v>
      </c>
      <c r="T649">
        <v>0</v>
      </c>
      <c r="U649" t="s">
        <v>77</v>
      </c>
      <c r="V649" t="s">
        <v>77</v>
      </c>
      <c r="W649" t="s">
        <v>77</v>
      </c>
      <c r="X649" t="s">
        <v>77</v>
      </c>
      <c r="Y649" t="s">
        <v>77</v>
      </c>
      <c r="Z649" t="s">
        <v>77</v>
      </c>
      <c r="AA649" t="s">
        <v>77</v>
      </c>
      <c r="AC649">
        <v>74</v>
      </c>
      <c r="AD649" t="s">
        <v>754</v>
      </c>
      <c r="AE649" s="2">
        <v>44846.975289351853</v>
      </c>
      <c r="AF649">
        <v>378</v>
      </c>
      <c r="AG649" t="s">
        <v>76</v>
      </c>
      <c r="AH649">
        <v>0</v>
      </c>
      <c r="AI649">
        <v>12.164999999999999</v>
      </c>
      <c r="AJ649" s="26">
        <v>19263</v>
      </c>
      <c r="AK649">
        <v>4.0069999999999997</v>
      </c>
      <c r="AL649" t="s">
        <v>77</v>
      </c>
      <c r="AM649" t="s">
        <v>77</v>
      </c>
      <c r="AN649" t="s">
        <v>77</v>
      </c>
      <c r="AO649" t="s">
        <v>77</v>
      </c>
      <c r="AQ649">
        <v>1</v>
      </c>
      <c r="AS649">
        <v>74</v>
      </c>
      <c r="AT649" s="46">
        <f t="shared" si="98"/>
        <v>8.8436059996999994</v>
      </c>
      <c r="AU649" s="47">
        <f t="shared" si="99"/>
        <v>3868.49256792712</v>
      </c>
      <c r="AW649" s="27">
        <f t="shared" si="102"/>
        <v>13.08924379125</v>
      </c>
      <c r="AX649" s="28">
        <f t="shared" si="103"/>
        <v>3582.8985648818698</v>
      </c>
      <c r="AZ649" s="33">
        <f t="shared" si="104"/>
        <v>14.62640479045</v>
      </c>
      <c r="BA649" s="34">
        <f t="shared" si="105"/>
        <v>3673.19411287206</v>
      </c>
      <c r="BC649" s="46">
        <f t="shared" si="106"/>
        <v>8.8436059996999994</v>
      </c>
      <c r="BD649" s="47">
        <f t="shared" si="107"/>
        <v>3868.49256792712</v>
      </c>
      <c r="BF649" s="48">
        <f t="shared" si="100"/>
        <v>5.3265293647999998</v>
      </c>
      <c r="BG649" s="49">
        <f t="shared" si="101"/>
        <v>1436.4277433199998</v>
      </c>
      <c r="BI649">
        <v>74</v>
      </c>
      <c r="BJ649" t="s">
        <v>754</v>
      </c>
      <c r="BK649" s="2">
        <v>44846.975289351853</v>
      </c>
      <c r="BL649">
        <v>378</v>
      </c>
      <c r="BM649" t="s">
        <v>76</v>
      </c>
      <c r="BN649">
        <v>0</v>
      </c>
      <c r="BO649">
        <v>2.8610000000000002</v>
      </c>
      <c r="BP649" s="26">
        <v>933698</v>
      </c>
      <c r="BQ649">
        <v>0</v>
      </c>
      <c r="BR649" t="s">
        <v>77</v>
      </c>
      <c r="BS649" t="s">
        <v>77</v>
      </c>
      <c r="BT649" t="s">
        <v>77</v>
      </c>
      <c r="BU649" t="s">
        <v>77</v>
      </c>
    </row>
    <row r="650" spans="1:73">
      <c r="A650">
        <v>75</v>
      </c>
      <c r="B650" t="s">
        <v>755</v>
      </c>
      <c r="C650" s="2">
        <v>44846.996493055558</v>
      </c>
      <c r="D650" t="s">
        <v>530</v>
      </c>
      <c r="E650" t="s">
        <v>76</v>
      </c>
      <c r="F650">
        <v>0</v>
      </c>
      <c r="G650">
        <v>6.0510000000000002</v>
      </c>
      <c r="H650" s="26">
        <v>1693</v>
      </c>
      <c r="I650">
        <v>-1E-3</v>
      </c>
      <c r="J650" t="s">
        <v>77</v>
      </c>
      <c r="K650" t="s">
        <v>77</v>
      </c>
      <c r="L650" t="s">
        <v>77</v>
      </c>
      <c r="M650" t="s">
        <v>77</v>
      </c>
      <c r="O650">
        <v>75</v>
      </c>
      <c r="P650" t="s">
        <v>755</v>
      </c>
      <c r="Q650" s="2">
        <v>44846.996493055558</v>
      </c>
      <c r="R650" t="s">
        <v>530</v>
      </c>
      <c r="S650" t="s">
        <v>76</v>
      </c>
      <c r="T650">
        <v>0</v>
      </c>
      <c r="U650" t="s">
        <v>77</v>
      </c>
      <c r="V650" t="s">
        <v>77</v>
      </c>
      <c r="W650" t="s">
        <v>77</v>
      </c>
      <c r="X650" t="s">
        <v>77</v>
      </c>
      <c r="Y650" t="s">
        <v>77</v>
      </c>
      <c r="Z650" t="s">
        <v>77</v>
      </c>
      <c r="AA650" t="s">
        <v>77</v>
      </c>
      <c r="AC650">
        <v>75</v>
      </c>
      <c r="AD650" t="s">
        <v>755</v>
      </c>
      <c r="AE650" s="2">
        <v>44846.996493055558</v>
      </c>
      <c r="AF650" t="s">
        <v>530</v>
      </c>
      <c r="AG650" t="s">
        <v>76</v>
      </c>
      <c r="AH650">
        <v>0</v>
      </c>
      <c r="AI650">
        <v>12.143000000000001</v>
      </c>
      <c r="AJ650" s="26">
        <v>34935</v>
      </c>
      <c r="AK650">
        <v>7.3010000000000002</v>
      </c>
      <c r="AL650" t="s">
        <v>77</v>
      </c>
      <c r="AM650" t="s">
        <v>77</v>
      </c>
      <c r="AN650" t="s">
        <v>77</v>
      </c>
      <c r="AO650" t="s">
        <v>77</v>
      </c>
      <c r="AQ650">
        <v>1</v>
      </c>
      <c r="AS650">
        <v>75</v>
      </c>
      <c r="AT650" s="46">
        <f t="shared" si="98"/>
        <v>2.4951679700000007E-2</v>
      </c>
      <c r="AU650" s="47">
        <f t="shared" si="99"/>
        <v>7086.2185081779999</v>
      </c>
      <c r="AW650" s="27">
        <f t="shared" si="102"/>
        <v>0.26947279124999923</v>
      </c>
      <c r="AX650" s="28">
        <f t="shared" si="103"/>
        <v>6435.1710882967509</v>
      </c>
      <c r="AZ650" s="33">
        <f t="shared" si="104"/>
        <v>-0.40876012955000007</v>
      </c>
      <c r="BA650" s="34">
        <f t="shared" si="105"/>
        <v>6655.8694143015</v>
      </c>
      <c r="BC650" s="46">
        <f t="shared" si="106"/>
        <v>2.4951679700000007E-2</v>
      </c>
      <c r="BD650" s="47">
        <f t="shared" si="107"/>
        <v>7086.2185081779999</v>
      </c>
      <c r="BF650" s="48">
        <f t="shared" si="100"/>
        <v>-1.6106159151999999</v>
      </c>
      <c r="BG650" s="49">
        <f t="shared" si="101"/>
        <v>1681.1842630000003</v>
      </c>
      <c r="BI650">
        <v>75</v>
      </c>
      <c r="BJ650" t="s">
        <v>755</v>
      </c>
      <c r="BK650" s="2">
        <v>44846.996493055558</v>
      </c>
      <c r="BL650" t="s">
        <v>530</v>
      </c>
      <c r="BM650" t="s">
        <v>76</v>
      </c>
      <c r="BN650">
        <v>0</v>
      </c>
      <c r="BO650">
        <v>2.86</v>
      </c>
      <c r="BP650" s="26">
        <v>920279</v>
      </c>
      <c r="BQ650">
        <v>0</v>
      </c>
      <c r="BR650" t="s">
        <v>77</v>
      </c>
      <c r="BS650" t="s">
        <v>77</v>
      </c>
      <c r="BT650" t="s">
        <v>77</v>
      </c>
      <c r="BU650" t="s">
        <v>77</v>
      </c>
    </row>
    <row r="651" spans="1:73">
      <c r="A651">
        <v>76</v>
      </c>
      <c r="B651" t="s">
        <v>756</v>
      </c>
      <c r="C651" s="2">
        <v>44847.017696759256</v>
      </c>
      <c r="D651" t="s">
        <v>530</v>
      </c>
      <c r="E651" t="s">
        <v>76</v>
      </c>
      <c r="F651">
        <v>0</v>
      </c>
      <c r="G651">
        <v>6.0490000000000004</v>
      </c>
      <c r="H651" s="26">
        <v>1539</v>
      </c>
      <c r="I651">
        <v>-2E-3</v>
      </c>
      <c r="J651" t="s">
        <v>77</v>
      </c>
      <c r="K651" t="s">
        <v>77</v>
      </c>
      <c r="L651" t="s">
        <v>77</v>
      </c>
      <c r="M651" t="s">
        <v>77</v>
      </c>
      <c r="O651">
        <v>76</v>
      </c>
      <c r="P651" t="s">
        <v>756</v>
      </c>
      <c r="Q651" s="2">
        <v>44847.017696759256</v>
      </c>
      <c r="R651" t="s">
        <v>530</v>
      </c>
      <c r="S651" t="s">
        <v>76</v>
      </c>
      <c r="T651">
        <v>0</v>
      </c>
      <c r="U651" t="s">
        <v>77</v>
      </c>
      <c r="V651" t="s">
        <v>77</v>
      </c>
      <c r="W651" t="s">
        <v>77</v>
      </c>
      <c r="X651" t="s">
        <v>77</v>
      </c>
      <c r="Y651" t="s">
        <v>77</v>
      </c>
      <c r="Z651" t="s">
        <v>77</v>
      </c>
      <c r="AA651" t="s">
        <v>77</v>
      </c>
      <c r="AC651">
        <v>76</v>
      </c>
      <c r="AD651" t="s">
        <v>756</v>
      </c>
      <c r="AE651" s="2">
        <v>44847.017696759256</v>
      </c>
      <c r="AF651" t="s">
        <v>530</v>
      </c>
      <c r="AG651" t="s">
        <v>76</v>
      </c>
      <c r="AH651">
        <v>0</v>
      </c>
      <c r="AI651">
        <v>12.132</v>
      </c>
      <c r="AJ651" s="26">
        <v>35737</v>
      </c>
      <c r="AK651">
        <v>7.468</v>
      </c>
      <c r="AL651" t="s">
        <v>77</v>
      </c>
      <c r="AM651" t="s">
        <v>77</v>
      </c>
      <c r="AN651" t="s">
        <v>77</v>
      </c>
      <c r="AO651" t="s">
        <v>77</v>
      </c>
      <c r="AQ651">
        <v>1</v>
      </c>
      <c r="AS651">
        <v>76</v>
      </c>
      <c r="AT651" s="46">
        <f t="shared" si="98"/>
        <v>-0.17594279869999996</v>
      </c>
      <c r="AU651" s="47">
        <f t="shared" si="99"/>
        <v>7250.5454615271201</v>
      </c>
      <c r="AW651" s="27">
        <f t="shared" si="102"/>
        <v>-0.1576739287500013</v>
      </c>
      <c r="AX651" s="28">
        <f t="shared" si="103"/>
        <v>6580.3041509818695</v>
      </c>
      <c r="AZ651" s="33">
        <f t="shared" si="104"/>
        <v>-0.96865879195000026</v>
      </c>
      <c r="BA651" s="34">
        <f t="shared" si="105"/>
        <v>6808.2902146720608</v>
      </c>
      <c r="BC651" s="46">
        <f t="shared" si="106"/>
        <v>-0.17594279869999996</v>
      </c>
      <c r="BD651" s="47">
        <f t="shared" si="107"/>
        <v>7250.5454615271201</v>
      </c>
      <c r="BF651" s="48">
        <f t="shared" si="100"/>
        <v>-1.8391251808</v>
      </c>
      <c r="BG651" s="49">
        <f t="shared" si="101"/>
        <v>1670.98455532</v>
      </c>
      <c r="BI651">
        <v>76</v>
      </c>
      <c r="BJ651" t="s">
        <v>756</v>
      </c>
      <c r="BK651" s="2">
        <v>44847.017696759256</v>
      </c>
      <c r="BL651" t="s">
        <v>530</v>
      </c>
      <c r="BM651" t="s">
        <v>76</v>
      </c>
      <c r="BN651">
        <v>0</v>
      </c>
      <c r="BO651">
        <v>2.8450000000000002</v>
      </c>
      <c r="BP651" s="26">
        <v>1016052</v>
      </c>
      <c r="BQ651">
        <v>0</v>
      </c>
      <c r="BR651" t="s">
        <v>77</v>
      </c>
      <c r="BS651" t="s">
        <v>77</v>
      </c>
      <c r="BT651" t="s">
        <v>77</v>
      </c>
      <c r="BU651" t="s">
        <v>77</v>
      </c>
    </row>
    <row r="652" spans="1:73">
      <c r="A652">
        <v>49</v>
      </c>
      <c r="B652" t="s">
        <v>757</v>
      </c>
      <c r="C652" s="2">
        <v>44859.418657407405</v>
      </c>
      <c r="D652" t="s">
        <v>758</v>
      </c>
      <c r="E652" t="s">
        <v>76</v>
      </c>
      <c r="F652">
        <v>0</v>
      </c>
      <c r="G652">
        <v>6.0679999999999996</v>
      </c>
      <c r="H652" s="26">
        <v>1861</v>
      </c>
      <c r="I652">
        <v>-1E-3</v>
      </c>
      <c r="J652" t="s">
        <v>77</v>
      </c>
      <c r="K652" t="s">
        <v>77</v>
      </c>
      <c r="L652" t="s">
        <v>77</v>
      </c>
      <c r="M652" t="s">
        <v>77</v>
      </c>
      <c r="O652">
        <v>49</v>
      </c>
      <c r="P652" t="s">
        <v>757</v>
      </c>
      <c r="Q652" s="2">
        <v>44859.418657407405</v>
      </c>
      <c r="R652" t="s">
        <v>758</v>
      </c>
      <c r="S652" t="s">
        <v>76</v>
      </c>
      <c r="T652">
        <v>0</v>
      </c>
      <c r="U652" t="s">
        <v>77</v>
      </c>
      <c r="V652" s="26" t="s">
        <v>77</v>
      </c>
      <c r="W652" t="s">
        <v>77</v>
      </c>
      <c r="X652" t="s">
        <v>77</v>
      </c>
      <c r="Y652" t="s">
        <v>77</v>
      </c>
      <c r="Z652" t="s">
        <v>77</v>
      </c>
      <c r="AA652" t="s">
        <v>77</v>
      </c>
      <c r="AC652">
        <v>49</v>
      </c>
      <c r="AD652" t="s">
        <v>757</v>
      </c>
      <c r="AE652" s="2">
        <v>44859.418657407405</v>
      </c>
      <c r="AF652" t="s">
        <v>758</v>
      </c>
      <c r="AG652" t="s">
        <v>76</v>
      </c>
      <c r="AH652">
        <v>0</v>
      </c>
      <c r="AI652">
        <v>12.266</v>
      </c>
      <c r="AJ652" s="26">
        <v>2125</v>
      </c>
      <c r="AK652">
        <v>0.374</v>
      </c>
      <c r="AL652" t="s">
        <v>77</v>
      </c>
      <c r="AM652" t="s">
        <v>77</v>
      </c>
      <c r="AN652" t="s">
        <v>77</v>
      </c>
      <c r="AO652" t="s">
        <v>77</v>
      </c>
      <c r="AQ652">
        <v>1</v>
      </c>
      <c r="AS652">
        <v>49</v>
      </c>
      <c r="AT652" s="46">
        <f t="shared" si="98"/>
        <v>0.25196944130000021</v>
      </c>
      <c r="AU652" s="47">
        <f t="shared" si="99"/>
        <v>335.42226125000002</v>
      </c>
      <c r="AW652" s="27">
        <f t="shared" si="102"/>
        <v>0.73660057124999945</v>
      </c>
      <c r="AX652" s="28">
        <f t="shared" si="103"/>
        <v>428.52155421875</v>
      </c>
      <c r="AZ652" s="33">
        <f t="shared" si="104"/>
        <v>0.19890354804999966</v>
      </c>
      <c r="BA652" s="34">
        <f t="shared" si="105"/>
        <v>402.3685759375</v>
      </c>
      <c r="BC652" s="46">
        <f t="shared" si="106"/>
        <v>0.25196944130000021</v>
      </c>
      <c r="BD652" s="47">
        <f t="shared" si="107"/>
        <v>335.42226125000002</v>
      </c>
      <c r="BF652" s="48">
        <f t="shared" si="100"/>
        <v>-1.3605108207999996</v>
      </c>
      <c r="BG652" s="49">
        <f t="shared" si="101"/>
        <v>201.623875</v>
      </c>
      <c r="BI652">
        <v>49</v>
      </c>
      <c r="BJ652" t="s">
        <v>757</v>
      </c>
      <c r="BK652" s="2">
        <v>44859.418657407405</v>
      </c>
      <c r="BL652" t="s">
        <v>758</v>
      </c>
      <c r="BM652" t="s">
        <v>76</v>
      </c>
      <c r="BN652">
        <v>0</v>
      </c>
      <c r="BO652">
        <v>2.7080000000000002</v>
      </c>
      <c r="BP652" s="26">
        <v>5230326</v>
      </c>
      <c r="BQ652">
        <v>959.03399999999999</v>
      </c>
      <c r="BR652" t="s">
        <v>77</v>
      </c>
      <c r="BS652" t="s">
        <v>77</v>
      </c>
      <c r="BT652" t="s">
        <v>77</v>
      </c>
      <c r="BU652" t="s">
        <v>77</v>
      </c>
    </row>
    <row r="653" spans="1:73">
      <c r="A653">
        <v>50</v>
      </c>
      <c r="B653" t="s">
        <v>759</v>
      </c>
      <c r="C653" s="2">
        <v>44859.439837962964</v>
      </c>
      <c r="D653" t="s">
        <v>507</v>
      </c>
      <c r="E653" t="s">
        <v>76</v>
      </c>
      <c r="F653">
        <v>0</v>
      </c>
      <c r="G653">
        <v>6.0419999999999998</v>
      </c>
      <c r="H653" s="26">
        <v>3344</v>
      </c>
      <c r="I653">
        <v>2E-3</v>
      </c>
      <c r="J653" t="s">
        <v>77</v>
      </c>
      <c r="K653" t="s">
        <v>77</v>
      </c>
      <c r="L653" t="s">
        <v>77</v>
      </c>
      <c r="M653" t="s">
        <v>77</v>
      </c>
      <c r="O653">
        <v>50</v>
      </c>
      <c r="P653" t="s">
        <v>759</v>
      </c>
      <c r="Q653" s="2">
        <v>44859.439837962964</v>
      </c>
      <c r="R653" t="s">
        <v>507</v>
      </c>
      <c r="S653" t="s">
        <v>76</v>
      </c>
      <c r="T653">
        <v>0</v>
      </c>
      <c r="U653" t="s">
        <v>77</v>
      </c>
      <c r="V653" s="26" t="s">
        <v>77</v>
      </c>
      <c r="W653" t="s">
        <v>77</v>
      </c>
      <c r="X653" t="s">
        <v>77</v>
      </c>
      <c r="Y653" t="s">
        <v>77</v>
      </c>
      <c r="Z653" t="s">
        <v>77</v>
      </c>
      <c r="AA653" t="s">
        <v>77</v>
      </c>
      <c r="AC653">
        <v>50</v>
      </c>
      <c r="AD653" t="s">
        <v>759</v>
      </c>
      <c r="AE653" s="2">
        <v>44859.439837962964</v>
      </c>
      <c r="AF653" t="s">
        <v>507</v>
      </c>
      <c r="AG653" t="s">
        <v>76</v>
      </c>
      <c r="AH653">
        <v>0</v>
      </c>
      <c r="AI653">
        <v>12.237</v>
      </c>
      <c r="AJ653" s="26">
        <v>1758</v>
      </c>
      <c r="AK653">
        <v>0.29599999999999999</v>
      </c>
      <c r="AL653" t="s">
        <v>77</v>
      </c>
      <c r="AM653" t="s">
        <v>77</v>
      </c>
      <c r="AN653" t="s">
        <v>77</v>
      </c>
      <c r="AO653" t="s">
        <v>77</v>
      </c>
      <c r="AQ653">
        <v>1</v>
      </c>
      <c r="AS653">
        <v>50</v>
      </c>
      <c r="AT653" s="46">
        <f t="shared" si="98"/>
        <v>2.6116990207999997</v>
      </c>
      <c r="AU653" s="47">
        <f t="shared" si="99"/>
        <v>259.59972880672001</v>
      </c>
      <c r="AW653" s="27">
        <f t="shared" si="102"/>
        <v>4.9121446399999993</v>
      </c>
      <c r="AX653" s="28">
        <f t="shared" si="103"/>
        <v>360.56920529771998</v>
      </c>
      <c r="AZ653" s="33">
        <f t="shared" si="104"/>
        <v>5.4210956287999998</v>
      </c>
      <c r="BA653" s="34">
        <f t="shared" si="105"/>
        <v>332.22134742936004</v>
      </c>
      <c r="BC653" s="46">
        <f t="shared" si="106"/>
        <v>2.6116990207999997</v>
      </c>
      <c r="BD653" s="47">
        <f t="shared" si="107"/>
        <v>259.59972880672001</v>
      </c>
      <c r="BF653" s="48">
        <f t="shared" si="100"/>
        <v>0.88447830719999931</v>
      </c>
      <c r="BG653" s="49">
        <f t="shared" si="101"/>
        <v>164.13143392000001</v>
      </c>
      <c r="BI653">
        <v>50</v>
      </c>
      <c r="BJ653" t="s">
        <v>759</v>
      </c>
      <c r="BK653" s="2">
        <v>44859.439837962964</v>
      </c>
      <c r="BL653" t="s">
        <v>507</v>
      </c>
      <c r="BM653" t="s">
        <v>76</v>
      </c>
      <c r="BN653">
        <v>0</v>
      </c>
      <c r="BO653">
        <v>2.7130000000000001</v>
      </c>
      <c r="BP653" s="26">
        <v>5244697</v>
      </c>
      <c r="BQ653">
        <v>959.13900000000001</v>
      </c>
      <c r="BR653" t="s">
        <v>77</v>
      </c>
      <c r="BS653" t="s">
        <v>77</v>
      </c>
      <c r="BT653" t="s">
        <v>77</v>
      </c>
      <c r="BU653" t="s">
        <v>77</v>
      </c>
    </row>
    <row r="654" spans="1:73">
      <c r="A654">
        <v>51</v>
      </c>
      <c r="B654" t="s">
        <v>760</v>
      </c>
      <c r="C654" s="2">
        <v>44859.461041666669</v>
      </c>
      <c r="D654">
        <v>142</v>
      </c>
      <c r="E654" t="s">
        <v>76</v>
      </c>
      <c r="F654">
        <v>0</v>
      </c>
      <c r="G654">
        <v>6.0270000000000001</v>
      </c>
      <c r="H654" s="26">
        <v>10041</v>
      </c>
      <c r="I654">
        <v>1.4999999999999999E-2</v>
      </c>
      <c r="J654" t="s">
        <v>77</v>
      </c>
      <c r="K654" t="s">
        <v>77</v>
      </c>
      <c r="L654" t="s">
        <v>77</v>
      </c>
      <c r="M654" t="s">
        <v>77</v>
      </c>
      <c r="O654">
        <v>51</v>
      </c>
      <c r="P654" t="s">
        <v>760</v>
      </c>
      <c r="Q654" s="2">
        <v>44859.461041666669</v>
      </c>
      <c r="R654">
        <v>142</v>
      </c>
      <c r="S654" t="s">
        <v>76</v>
      </c>
      <c r="T654">
        <v>0</v>
      </c>
      <c r="U654" t="s">
        <v>77</v>
      </c>
      <c r="V654" s="26" t="s">
        <v>77</v>
      </c>
      <c r="W654" t="s">
        <v>77</v>
      </c>
      <c r="X654" t="s">
        <v>77</v>
      </c>
      <c r="Y654" t="s">
        <v>77</v>
      </c>
      <c r="Z654" t="s">
        <v>77</v>
      </c>
      <c r="AA654" t="s">
        <v>77</v>
      </c>
      <c r="AC654">
        <v>51</v>
      </c>
      <c r="AD654" t="s">
        <v>760</v>
      </c>
      <c r="AE654" s="2">
        <v>44859.461041666669</v>
      </c>
      <c r="AF654">
        <v>142</v>
      </c>
      <c r="AG654" t="s">
        <v>76</v>
      </c>
      <c r="AH654">
        <v>0</v>
      </c>
      <c r="AI654">
        <v>12.167999999999999</v>
      </c>
      <c r="AJ654" s="26">
        <v>31509</v>
      </c>
      <c r="AK654">
        <v>6.5830000000000002</v>
      </c>
      <c r="AL654" t="s">
        <v>77</v>
      </c>
      <c r="AM654" t="s">
        <v>77</v>
      </c>
      <c r="AN654" t="s">
        <v>77</v>
      </c>
      <c r="AO654" t="s">
        <v>77</v>
      </c>
      <c r="AQ654">
        <v>1</v>
      </c>
      <c r="AS654">
        <v>51</v>
      </c>
      <c r="AT654" s="46">
        <f t="shared" si="98"/>
        <v>21.098147821812262</v>
      </c>
      <c r="AU654" s="47">
        <f t="shared" si="99"/>
        <v>6383.8736080928793</v>
      </c>
      <c r="AW654" s="27">
        <f t="shared" si="102"/>
        <v>24.932365721250001</v>
      </c>
      <c r="AX654" s="28">
        <f t="shared" si="103"/>
        <v>5814.27947182563</v>
      </c>
      <c r="AZ654" s="33">
        <f t="shared" si="104"/>
        <v>26.0347456587671</v>
      </c>
      <c r="BA654" s="34">
        <f t="shared" si="105"/>
        <v>6004.5195942629398</v>
      </c>
      <c r="BC654" s="46">
        <f t="shared" si="106"/>
        <v>21.098147821812262</v>
      </c>
      <c r="BD654" s="47">
        <f t="shared" si="107"/>
        <v>6383.8736080928793</v>
      </c>
      <c r="BF654" s="48">
        <f t="shared" si="100"/>
        <v>11.855182251199999</v>
      </c>
      <c r="BG654" s="49">
        <f t="shared" si="101"/>
        <v>1699.8411626799998</v>
      </c>
      <c r="BI654">
        <v>51</v>
      </c>
      <c r="BJ654" t="s">
        <v>760</v>
      </c>
      <c r="BK654" s="2">
        <v>44859.461041666669</v>
      </c>
      <c r="BL654">
        <v>142</v>
      </c>
      <c r="BM654" t="s">
        <v>76</v>
      </c>
      <c r="BN654">
        <v>0</v>
      </c>
      <c r="BO654">
        <v>2.8650000000000002</v>
      </c>
      <c r="BP654" s="26">
        <v>872178</v>
      </c>
      <c r="BQ654">
        <v>0</v>
      </c>
      <c r="BR654" t="s">
        <v>77</v>
      </c>
      <c r="BS654" t="s">
        <v>77</v>
      </c>
      <c r="BT654" t="s">
        <v>77</v>
      </c>
      <c r="BU654" t="s">
        <v>77</v>
      </c>
    </row>
    <row r="655" spans="1:73">
      <c r="A655">
        <v>52</v>
      </c>
      <c r="B655" t="s">
        <v>761</v>
      </c>
      <c r="C655" s="2">
        <v>44859.535671296297</v>
      </c>
      <c r="D655">
        <v>349</v>
      </c>
      <c r="E655" t="s">
        <v>76</v>
      </c>
      <c r="F655">
        <v>0</v>
      </c>
      <c r="G655">
        <v>6.04</v>
      </c>
      <c r="H655" s="26">
        <v>7419</v>
      </c>
      <c r="I655">
        <v>0.01</v>
      </c>
      <c r="J655" t="s">
        <v>77</v>
      </c>
      <c r="K655" t="s">
        <v>77</v>
      </c>
      <c r="L655" t="s">
        <v>77</v>
      </c>
      <c r="M655" t="s">
        <v>77</v>
      </c>
      <c r="O655">
        <v>52</v>
      </c>
      <c r="P655" t="s">
        <v>761</v>
      </c>
      <c r="Q655" s="2">
        <v>44859.535671296297</v>
      </c>
      <c r="R655">
        <v>349</v>
      </c>
      <c r="S655" t="s">
        <v>76</v>
      </c>
      <c r="T655">
        <v>0</v>
      </c>
      <c r="U655" t="s">
        <v>77</v>
      </c>
      <c r="V655" s="26" t="s">
        <v>77</v>
      </c>
      <c r="W655" t="s">
        <v>77</v>
      </c>
      <c r="X655" t="s">
        <v>77</v>
      </c>
      <c r="Y655" t="s">
        <v>77</v>
      </c>
      <c r="Z655" t="s">
        <v>77</v>
      </c>
      <c r="AA655" t="s">
        <v>77</v>
      </c>
      <c r="AC655">
        <v>52</v>
      </c>
      <c r="AD655" t="s">
        <v>761</v>
      </c>
      <c r="AE655" s="2">
        <v>44859.535671296297</v>
      </c>
      <c r="AF655">
        <v>349</v>
      </c>
      <c r="AG655" t="s">
        <v>76</v>
      </c>
      <c r="AH655">
        <v>0</v>
      </c>
      <c r="AI655">
        <v>12.207000000000001</v>
      </c>
      <c r="AJ655" s="26">
        <v>17286</v>
      </c>
      <c r="AK655">
        <v>3.589</v>
      </c>
      <c r="AL655" t="s">
        <v>77</v>
      </c>
      <c r="AM655" t="s">
        <v>77</v>
      </c>
      <c r="AN655" t="s">
        <v>77</v>
      </c>
      <c r="AO655" t="s">
        <v>77</v>
      </c>
      <c r="AQ655">
        <v>1</v>
      </c>
      <c r="AS655">
        <v>52</v>
      </c>
      <c r="AT655" s="46">
        <f t="shared" si="98"/>
        <v>12.386661913299999</v>
      </c>
      <c r="AU655" s="47">
        <f t="shared" si="99"/>
        <v>3461.6906760860802</v>
      </c>
      <c r="AW655" s="27">
        <f t="shared" si="102"/>
        <v>16.867028171249999</v>
      </c>
      <c r="AX655" s="28">
        <f t="shared" si="103"/>
        <v>3220.89836018508</v>
      </c>
      <c r="AZ655" s="33">
        <f t="shared" si="104"/>
        <v>18.45817854005</v>
      </c>
      <c r="BA655" s="34">
        <f t="shared" si="105"/>
        <v>3296.3666177570399</v>
      </c>
      <c r="BC655" s="46">
        <f t="shared" si="106"/>
        <v>12.386661913299999</v>
      </c>
      <c r="BD655" s="47">
        <f t="shared" si="107"/>
        <v>3461.6906760860802</v>
      </c>
      <c r="BF655" s="48">
        <f t="shared" si="100"/>
        <v>7.3975410272</v>
      </c>
      <c r="BG655" s="49">
        <f t="shared" si="101"/>
        <v>1345.5376988800001</v>
      </c>
      <c r="BI655">
        <v>52</v>
      </c>
      <c r="BJ655" t="s">
        <v>761</v>
      </c>
      <c r="BK655" s="2">
        <v>44859.535671296297</v>
      </c>
      <c r="BL655">
        <v>349</v>
      </c>
      <c r="BM655" t="s">
        <v>76</v>
      </c>
      <c r="BN655">
        <v>0</v>
      </c>
      <c r="BO655">
        <v>2.8319999999999999</v>
      </c>
      <c r="BP655" s="26">
        <v>1436299</v>
      </c>
      <c r="BQ655">
        <v>0</v>
      </c>
      <c r="BR655" t="s">
        <v>77</v>
      </c>
      <c r="BS655" t="s">
        <v>77</v>
      </c>
      <c r="BT655" t="s">
        <v>77</v>
      </c>
      <c r="BU655" t="s">
        <v>77</v>
      </c>
    </row>
    <row r="656" spans="1:73">
      <c r="A656">
        <v>53</v>
      </c>
      <c r="B656" t="s">
        <v>762</v>
      </c>
      <c r="C656" s="2">
        <v>44859.556863425925</v>
      </c>
      <c r="D656">
        <v>231</v>
      </c>
      <c r="E656" t="s">
        <v>76</v>
      </c>
      <c r="F656">
        <v>0</v>
      </c>
      <c r="G656">
        <v>6.03</v>
      </c>
      <c r="H656" s="26">
        <v>8097</v>
      </c>
      <c r="I656">
        <v>1.2E-2</v>
      </c>
      <c r="J656" t="s">
        <v>77</v>
      </c>
      <c r="K656" t="s">
        <v>77</v>
      </c>
      <c r="L656" t="s">
        <v>77</v>
      </c>
      <c r="M656" t="s">
        <v>77</v>
      </c>
      <c r="O656">
        <v>53</v>
      </c>
      <c r="P656" t="s">
        <v>762</v>
      </c>
      <c r="Q656" s="2">
        <v>44859.556863425925</v>
      </c>
      <c r="R656">
        <v>231</v>
      </c>
      <c r="S656" t="s">
        <v>76</v>
      </c>
      <c r="T656">
        <v>0</v>
      </c>
      <c r="U656" t="s">
        <v>77</v>
      </c>
      <c r="V656" s="26" t="s">
        <v>77</v>
      </c>
      <c r="W656" t="s">
        <v>77</v>
      </c>
      <c r="X656" t="s">
        <v>77</v>
      </c>
      <c r="Y656" t="s">
        <v>77</v>
      </c>
      <c r="Z656" t="s">
        <v>77</v>
      </c>
      <c r="AA656" t="s">
        <v>77</v>
      </c>
      <c r="AC656">
        <v>53</v>
      </c>
      <c r="AD656" t="s">
        <v>762</v>
      </c>
      <c r="AE656" s="2">
        <v>44859.556863425925</v>
      </c>
      <c r="AF656">
        <v>231</v>
      </c>
      <c r="AG656" t="s">
        <v>76</v>
      </c>
      <c r="AH656">
        <v>0</v>
      </c>
      <c r="AI656">
        <v>12.180999999999999</v>
      </c>
      <c r="AJ656" s="26">
        <v>16802</v>
      </c>
      <c r="AK656">
        <v>3.4870000000000001</v>
      </c>
      <c r="AL656" t="s">
        <v>77</v>
      </c>
      <c r="AM656" t="s">
        <v>77</v>
      </c>
      <c r="AN656" t="s">
        <v>77</v>
      </c>
      <c r="AO656" t="s">
        <v>77</v>
      </c>
      <c r="AQ656">
        <v>1</v>
      </c>
      <c r="AS656">
        <v>53</v>
      </c>
      <c r="AT656" s="46">
        <f t="shared" si="98"/>
        <v>14.481258027700001</v>
      </c>
      <c r="AU656" s="47">
        <f t="shared" si="99"/>
        <v>3362.0689201539199</v>
      </c>
      <c r="AW656" s="27">
        <f t="shared" si="102"/>
        <v>18.924564941249997</v>
      </c>
      <c r="AX656" s="28">
        <f t="shared" si="103"/>
        <v>3132.2003768049199</v>
      </c>
      <c r="AZ656" s="33">
        <f t="shared" si="104"/>
        <v>20.44054734845</v>
      </c>
      <c r="BA656" s="34">
        <f t="shared" si="105"/>
        <v>3204.0940848629602</v>
      </c>
      <c r="BC656" s="46">
        <f t="shared" si="106"/>
        <v>14.481258027700001</v>
      </c>
      <c r="BD656" s="47">
        <f t="shared" si="107"/>
        <v>3362.0689201539199</v>
      </c>
      <c r="BF656" s="48">
        <f t="shared" si="100"/>
        <v>8.5301693167999986</v>
      </c>
      <c r="BG656" s="49">
        <f t="shared" si="101"/>
        <v>1321.2376851199999</v>
      </c>
      <c r="BI656">
        <v>53</v>
      </c>
      <c r="BJ656" t="s">
        <v>762</v>
      </c>
      <c r="BK656" s="2">
        <v>44859.556863425925</v>
      </c>
      <c r="BL656">
        <v>231</v>
      </c>
      <c r="BM656" t="s">
        <v>76</v>
      </c>
      <c r="BN656">
        <v>0</v>
      </c>
      <c r="BO656">
        <v>2.8530000000000002</v>
      </c>
      <c r="BP656" s="26">
        <v>1123122</v>
      </c>
      <c r="BQ656">
        <v>0</v>
      </c>
      <c r="BR656" t="s">
        <v>77</v>
      </c>
      <c r="BS656" t="s">
        <v>77</v>
      </c>
      <c r="BT656" t="s">
        <v>77</v>
      </c>
      <c r="BU656" t="s">
        <v>77</v>
      </c>
    </row>
    <row r="657" spans="1:73">
      <c r="A657">
        <v>54</v>
      </c>
      <c r="B657" t="s">
        <v>763</v>
      </c>
      <c r="C657" s="2">
        <v>44859.578055555554</v>
      </c>
      <c r="D657">
        <v>133</v>
      </c>
      <c r="E657" t="s">
        <v>76</v>
      </c>
      <c r="F657">
        <v>0</v>
      </c>
      <c r="G657">
        <v>6.0270000000000001</v>
      </c>
      <c r="H657" s="26">
        <v>14843</v>
      </c>
      <c r="I657">
        <v>2.5000000000000001E-2</v>
      </c>
      <c r="J657" t="s">
        <v>77</v>
      </c>
      <c r="K657" t="s">
        <v>77</v>
      </c>
      <c r="L657" t="s">
        <v>77</v>
      </c>
      <c r="M657" t="s">
        <v>77</v>
      </c>
      <c r="O657">
        <v>54</v>
      </c>
      <c r="P657" t="s">
        <v>763</v>
      </c>
      <c r="Q657" s="2">
        <v>44859.578055555554</v>
      </c>
      <c r="R657">
        <v>133</v>
      </c>
      <c r="S657" t="s">
        <v>76</v>
      </c>
      <c r="T657">
        <v>0</v>
      </c>
      <c r="U657" t="s">
        <v>77</v>
      </c>
      <c r="V657" s="26" t="s">
        <v>77</v>
      </c>
      <c r="W657" t="s">
        <v>77</v>
      </c>
      <c r="X657" t="s">
        <v>77</v>
      </c>
      <c r="Y657" t="s">
        <v>77</v>
      </c>
      <c r="Z657" t="s">
        <v>77</v>
      </c>
      <c r="AA657" t="s">
        <v>77</v>
      </c>
      <c r="AC657">
        <v>54</v>
      </c>
      <c r="AD657" t="s">
        <v>763</v>
      </c>
      <c r="AE657" s="2">
        <v>44859.578055555554</v>
      </c>
      <c r="AF657">
        <v>133</v>
      </c>
      <c r="AG657" t="s">
        <v>76</v>
      </c>
      <c r="AH657">
        <v>0</v>
      </c>
      <c r="AI657">
        <v>12.189</v>
      </c>
      <c r="AJ657" s="26">
        <v>12668</v>
      </c>
      <c r="AK657">
        <v>2.613</v>
      </c>
      <c r="AL657" t="s">
        <v>77</v>
      </c>
      <c r="AM657" t="s">
        <v>77</v>
      </c>
      <c r="AN657" t="s">
        <v>77</v>
      </c>
      <c r="AO657" t="s">
        <v>77</v>
      </c>
      <c r="AQ657">
        <v>1</v>
      </c>
      <c r="AS657">
        <v>54</v>
      </c>
      <c r="AT657" s="46">
        <f t="shared" si="98"/>
        <v>32.363619858169535</v>
      </c>
      <c r="AU657" s="47">
        <f t="shared" si="99"/>
        <v>2510.6801957235198</v>
      </c>
      <c r="AW657" s="27">
        <f t="shared" si="102"/>
        <v>40.461001291249993</v>
      </c>
      <c r="AX657" s="28">
        <f t="shared" si="103"/>
        <v>2373.4039818795204</v>
      </c>
      <c r="AZ657" s="33">
        <f t="shared" si="104"/>
        <v>38.673568958935903</v>
      </c>
      <c r="BA657" s="34">
        <f t="shared" si="105"/>
        <v>2415.6542240777599</v>
      </c>
      <c r="BC657" s="46">
        <f t="shared" si="106"/>
        <v>32.363619858169535</v>
      </c>
      <c r="BD657" s="47">
        <f t="shared" si="107"/>
        <v>2510.6801957235198</v>
      </c>
      <c r="BF657" s="48">
        <f t="shared" si="100"/>
        <v>20.5609047648</v>
      </c>
      <c r="BG657" s="49">
        <f t="shared" si="101"/>
        <v>1080.84723872</v>
      </c>
      <c r="BI657">
        <v>54</v>
      </c>
      <c r="BJ657" t="s">
        <v>763</v>
      </c>
      <c r="BK657" s="2">
        <v>44859.578055555554</v>
      </c>
      <c r="BL657">
        <v>133</v>
      </c>
      <c r="BM657" t="s">
        <v>76</v>
      </c>
      <c r="BN657">
        <v>0</v>
      </c>
      <c r="BO657">
        <v>2.85</v>
      </c>
      <c r="BP657" s="26">
        <v>1157774</v>
      </c>
      <c r="BQ657">
        <v>0</v>
      </c>
      <c r="BR657" t="s">
        <v>77</v>
      </c>
      <c r="BS657" t="s">
        <v>77</v>
      </c>
      <c r="BT657" t="s">
        <v>77</v>
      </c>
      <c r="BU657" t="s">
        <v>77</v>
      </c>
    </row>
    <row r="658" spans="1:73">
      <c r="A658">
        <v>55</v>
      </c>
      <c r="B658" t="s">
        <v>764</v>
      </c>
      <c r="C658" s="2">
        <v>44859.599259259259</v>
      </c>
      <c r="D658">
        <v>356</v>
      </c>
      <c r="E658" t="s">
        <v>76</v>
      </c>
      <c r="F658">
        <v>0</v>
      </c>
      <c r="G658">
        <v>6.0339999999999998</v>
      </c>
      <c r="H658" s="26">
        <v>7598</v>
      </c>
      <c r="I658">
        <v>1.0999999999999999E-2</v>
      </c>
      <c r="J658" t="s">
        <v>77</v>
      </c>
      <c r="K658" t="s">
        <v>77</v>
      </c>
      <c r="L658" t="s">
        <v>77</v>
      </c>
      <c r="M658" t="s">
        <v>77</v>
      </c>
      <c r="O658">
        <v>55</v>
      </c>
      <c r="P658" t="s">
        <v>764</v>
      </c>
      <c r="Q658" s="2">
        <v>44859.599259259259</v>
      </c>
      <c r="R658">
        <v>356</v>
      </c>
      <c r="S658" t="s">
        <v>76</v>
      </c>
      <c r="T658">
        <v>0</v>
      </c>
      <c r="U658" t="s">
        <v>77</v>
      </c>
      <c r="V658" s="26" t="s">
        <v>77</v>
      </c>
      <c r="W658" t="s">
        <v>77</v>
      </c>
      <c r="X658" t="s">
        <v>77</v>
      </c>
      <c r="Y658" t="s">
        <v>77</v>
      </c>
      <c r="Z658" t="s">
        <v>77</v>
      </c>
      <c r="AA658" t="s">
        <v>77</v>
      </c>
      <c r="AC658">
        <v>55</v>
      </c>
      <c r="AD658" t="s">
        <v>764</v>
      </c>
      <c r="AE658" s="2">
        <v>44859.599259259259</v>
      </c>
      <c r="AF658">
        <v>356</v>
      </c>
      <c r="AG658" t="s">
        <v>76</v>
      </c>
      <c r="AH658">
        <v>0</v>
      </c>
      <c r="AI658">
        <v>12.183999999999999</v>
      </c>
      <c r="AJ658" s="26">
        <v>16819</v>
      </c>
      <c r="AK658">
        <v>3.4910000000000001</v>
      </c>
      <c r="AL658" t="s">
        <v>77</v>
      </c>
      <c r="AM658" t="s">
        <v>77</v>
      </c>
      <c r="AN658" t="s">
        <v>77</v>
      </c>
      <c r="AO658" t="s">
        <v>77</v>
      </c>
      <c r="AQ658">
        <v>1</v>
      </c>
      <c r="AS658">
        <v>55</v>
      </c>
      <c r="AT658" s="46">
        <f t="shared" si="98"/>
        <v>12.9266816612</v>
      </c>
      <c r="AU658" s="47">
        <f t="shared" si="99"/>
        <v>3365.5682340192798</v>
      </c>
      <c r="AW658" s="27">
        <f t="shared" si="102"/>
        <v>17.408344084999996</v>
      </c>
      <c r="AX658" s="28">
        <f t="shared" si="103"/>
        <v>3135.31630017203</v>
      </c>
      <c r="AZ658" s="33">
        <f t="shared" si="104"/>
        <v>18.986723448199999</v>
      </c>
      <c r="BA658" s="34">
        <f t="shared" si="105"/>
        <v>3207.3351913461402</v>
      </c>
      <c r="BC658" s="46">
        <f t="shared" si="106"/>
        <v>12.9266816612</v>
      </c>
      <c r="BD658" s="47">
        <f t="shared" si="107"/>
        <v>3365.5682340192798</v>
      </c>
      <c r="BF658" s="48">
        <f t="shared" si="100"/>
        <v>7.6952105808000004</v>
      </c>
      <c r="BG658" s="49">
        <f t="shared" si="101"/>
        <v>1322.1048530800001</v>
      </c>
      <c r="BI658">
        <v>55</v>
      </c>
      <c r="BJ658" t="s">
        <v>764</v>
      </c>
      <c r="BK658" s="2">
        <v>44859.599259259259</v>
      </c>
      <c r="BL658">
        <v>356</v>
      </c>
      <c r="BM658" t="s">
        <v>76</v>
      </c>
      <c r="BN658">
        <v>0</v>
      </c>
      <c r="BO658">
        <v>2.8559999999999999</v>
      </c>
      <c r="BP658" s="26">
        <v>1095020</v>
      </c>
      <c r="BQ658">
        <v>0</v>
      </c>
      <c r="BR658" t="s">
        <v>77</v>
      </c>
      <c r="BS658" t="s">
        <v>77</v>
      </c>
      <c r="BT658" t="s">
        <v>77</v>
      </c>
      <c r="BU658" t="s">
        <v>77</v>
      </c>
    </row>
    <row r="659" spans="1:73">
      <c r="A659">
        <v>56</v>
      </c>
      <c r="B659" t="s">
        <v>765</v>
      </c>
      <c r="C659" s="2">
        <v>44859.620474537034</v>
      </c>
      <c r="D659">
        <v>333</v>
      </c>
      <c r="E659" t="s">
        <v>76</v>
      </c>
      <c r="F659">
        <v>0</v>
      </c>
      <c r="G659">
        <v>6.016</v>
      </c>
      <c r="H659" s="26">
        <v>50953</v>
      </c>
      <c r="I659">
        <v>9.8000000000000004E-2</v>
      </c>
      <c r="J659" t="s">
        <v>77</v>
      </c>
      <c r="K659" t="s">
        <v>77</v>
      </c>
      <c r="L659" t="s">
        <v>77</v>
      </c>
      <c r="M659" t="s">
        <v>77</v>
      </c>
      <c r="O659">
        <v>56</v>
      </c>
      <c r="P659" t="s">
        <v>765</v>
      </c>
      <c r="Q659" s="2">
        <v>44859.620474537034</v>
      </c>
      <c r="R659">
        <v>333</v>
      </c>
      <c r="S659" t="s">
        <v>76</v>
      </c>
      <c r="T659">
        <v>0</v>
      </c>
      <c r="U659" t="s">
        <v>77</v>
      </c>
      <c r="V659" s="26" t="s">
        <v>77</v>
      </c>
      <c r="W659" t="s">
        <v>77</v>
      </c>
      <c r="X659" t="s">
        <v>77</v>
      </c>
      <c r="Y659" t="s">
        <v>77</v>
      </c>
      <c r="Z659" t="s">
        <v>77</v>
      </c>
      <c r="AA659" t="s">
        <v>77</v>
      </c>
      <c r="AC659">
        <v>56</v>
      </c>
      <c r="AD659" t="s">
        <v>765</v>
      </c>
      <c r="AE659" s="2">
        <v>44859.620474537034</v>
      </c>
      <c r="AF659">
        <v>333</v>
      </c>
      <c r="AG659" t="s">
        <v>76</v>
      </c>
      <c r="AH659">
        <v>0</v>
      </c>
      <c r="AI659">
        <v>12.172000000000001</v>
      </c>
      <c r="AJ659" s="26">
        <v>7979</v>
      </c>
      <c r="AK659">
        <v>1.6180000000000001</v>
      </c>
      <c r="AL659" t="s">
        <v>77</v>
      </c>
      <c r="AM659" t="s">
        <v>77</v>
      </c>
      <c r="AN659" t="s">
        <v>77</v>
      </c>
      <c r="AO659" t="s">
        <v>77</v>
      </c>
      <c r="AQ659">
        <v>1</v>
      </c>
      <c r="AS659">
        <v>56</v>
      </c>
      <c r="AT659" s="46">
        <f t="shared" si="98"/>
        <v>116.95854539084714</v>
      </c>
      <c r="AU659" s="47">
        <f t="shared" si="99"/>
        <v>1543.9345834656799</v>
      </c>
      <c r="AW659" s="27">
        <f t="shared" si="102"/>
        <v>158.3945478598142</v>
      </c>
      <c r="AX659" s="28">
        <f t="shared" si="103"/>
        <v>1510.1403830384299</v>
      </c>
      <c r="AZ659" s="33">
        <f t="shared" si="104"/>
        <v>133.53617342753191</v>
      </c>
      <c r="BA659" s="34">
        <f t="shared" si="105"/>
        <v>1520.69161618934</v>
      </c>
      <c r="BC659" s="46">
        <f t="shared" si="106"/>
        <v>116.95854539084714</v>
      </c>
      <c r="BD659" s="47">
        <f t="shared" si="107"/>
        <v>1543.9345834656799</v>
      </c>
      <c r="BF659" s="48">
        <f t="shared" si="100"/>
        <v>108.48150387680001</v>
      </c>
      <c r="BG659" s="49">
        <f t="shared" si="101"/>
        <v>737.02556348000007</v>
      </c>
      <c r="BI659">
        <v>56</v>
      </c>
      <c r="BJ659" t="s">
        <v>765</v>
      </c>
      <c r="BK659" s="2">
        <v>44859.620474537034</v>
      </c>
      <c r="BL659">
        <v>333</v>
      </c>
      <c r="BM659" t="s">
        <v>76</v>
      </c>
      <c r="BN659">
        <v>0</v>
      </c>
      <c r="BO659">
        <v>2.851</v>
      </c>
      <c r="BP659" s="26">
        <v>1034258</v>
      </c>
      <c r="BQ659">
        <v>0</v>
      </c>
      <c r="BR659" t="s">
        <v>77</v>
      </c>
      <c r="BS659" t="s">
        <v>77</v>
      </c>
      <c r="BT659" t="s">
        <v>77</v>
      </c>
      <c r="BU659" t="s">
        <v>77</v>
      </c>
    </row>
    <row r="660" spans="1:73">
      <c r="A660">
        <v>57</v>
      </c>
      <c r="B660" t="s">
        <v>766</v>
      </c>
      <c r="C660" s="2">
        <v>44859.641701388886</v>
      </c>
      <c r="D660">
        <v>16</v>
      </c>
      <c r="E660" t="s">
        <v>76</v>
      </c>
      <c r="F660">
        <v>0</v>
      </c>
      <c r="G660">
        <v>6.032</v>
      </c>
      <c r="H660" s="26">
        <v>10125</v>
      </c>
      <c r="I660">
        <v>1.6E-2</v>
      </c>
      <c r="J660" t="s">
        <v>77</v>
      </c>
      <c r="K660" t="s">
        <v>77</v>
      </c>
      <c r="L660" t="s">
        <v>77</v>
      </c>
      <c r="M660" t="s">
        <v>77</v>
      </c>
      <c r="O660">
        <v>57</v>
      </c>
      <c r="P660" t="s">
        <v>766</v>
      </c>
      <c r="Q660" s="2">
        <v>44859.641701388886</v>
      </c>
      <c r="R660">
        <v>16</v>
      </c>
      <c r="S660" t="s">
        <v>76</v>
      </c>
      <c r="T660">
        <v>0</v>
      </c>
      <c r="U660" t="s">
        <v>77</v>
      </c>
      <c r="V660" s="26" t="s">
        <v>77</v>
      </c>
      <c r="W660" t="s">
        <v>77</v>
      </c>
      <c r="X660" t="s">
        <v>77</v>
      </c>
      <c r="Y660" t="s">
        <v>77</v>
      </c>
      <c r="Z660" t="s">
        <v>77</v>
      </c>
      <c r="AA660" t="s">
        <v>77</v>
      </c>
      <c r="AC660">
        <v>57</v>
      </c>
      <c r="AD660" t="s">
        <v>766</v>
      </c>
      <c r="AE660" s="2">
        <v>44859.641701388886</v>
      </c>
      <c r="AF660">
        <v>16</v>
      </c>
      <c r="AG660" t="s">
        <v>76</v>
      </c>
      <c r="AH660">
        <v>0</v>
      </c>
      <c r="AI660">
        <v>12.17</v>
      </c>
      <c r="AJ660" s="26">
        <v>31785</v>
      </c>
      <c r="AK660">
        <v>6.641</v>
      </c>
      <c r="AL660" t="s">
        <v>77</v>
      </c>
      <c r="AM660" t="s">
        <v>77</v>
      </c>
      <c r="AN660" t="s">
        <v>77</v>
      </c>
      <c r="AO660" t="s">
        <v>77</v>
      </c>
      <c r="AQ660">
        <v>1</v>
      </c>
      <c r="AS660">
        <v>57</v>
      </c>
      <c r="AT660" s="46">
        <f t="shared" si="98"/>
        <v>21.295243391562501</v>
      </c>
      <c r="AU660" s="47">
        <f t="shared" si="99"/>
        <v>6440.4769955379998</v>
      </c>
      <c r="AW660" s="27">
        <f t="shared" si="102"/>
        <v>25.195582031249998</v>
      </c>
      <c r="AX660" s="28">
        <f t="shared" si="103"/>
        <v>5864.3533336567507</v>
      </c>
      <c r="AZ660" s="33">
        <f t="shared" si="104"/>
        <v>26.255880860937499</v>
      </c>
      <c r="BA660" s="34">
        <f t="shared" si="105"/>
        <v>6057.0067459815</v>
      </c>
      <c r="BC660" s="46">
        <f t="shared" si="106"/>
        <v>21.295243391562501</v>
      </c>
      <c r="BD660" s="47">
        <f t="shared" si="107"/>
        <v>6440.4769955379998</v>
      </c>
      <c r="BF660" s="48">
        <f t="shared" si="100"/>
        <v>12.001444999999997</v>
      </c>
      <c r="BG660" s="49">
        <f t="shared" si="101"/>
        <v>1699.8335229999998</v>
      </c>
      <c r="BI660">
        <v>57</v>
      </c>
      <c r="BJ660" t="s">
        <v>766</v>
      </c>
      <c r="BK660" s="2">
        <v>44859.641701388886</v>
      </c>
      <c r="BL660">
        <v>16</v>
      </c>
      <c r="BM660" t="s">
        <v>76</v>
      </c>
      <c r="BN660">
        <v>0</v>
      </c>
      <c r="BO660">
        <v>2.855</v>
      </c>
      <c r="BP660" s="26">
        <v>1085689</v>
      </c>
      <c r="BQ660">
        <v>0</v>
      </c>
      <c r="BR660" t="s">
        <v>77</v>
      </c>
      <c r="BS660" t="s">
        <v>77</v>
      </c>
      <c r="BT660" t="s">
        <v>77</v>
      </c>
      <c r="BU660" t="s">
        <v>77</v>
      </c>
    </row>
    <row r="661" spans="1:73">
      <c r="A661">
        <v>58</v>
      </c>
      <c r="B661" t="s">
        <v>767</v>
      </c>
      <c r="C661" s="2">
        <v>44859.662916666668</v>
      </c>
      <c r="D661">
        <v>86</v>
      </c>
      <c r="E661" t="s">
        <v>76</v>
      </c>
      <c r="F661">
        <v>0</v>
      </c>
      <c r="G661">
        <v>6.0309999999999997</v>
      </c>
      <c r="H661" s="26">
        <v>7159</v>
      </c>
      <c r="I661">
        <v>0.01</v>
      </c>
      <c r="J661" t="s">
        <v>77</v>
      </c>
      <c r="K661" t="s">
        <v>77</v>
      </c>
      <c r="L661" t="s">
        <v>77</v>
      </c>
      <c r="M661" t="s">
        <v>77</v>
      </c>
      <c r="O661">
        <v>58</v>
      </c>
      <c r="P661" t="s">
        <v>767</v>
      </c>
      <c r="Q661" s="2">
        <v>44859.662916666668</v>
      </c>
      <c r="R661">
        <v>86</v>
      </c>
      <c r="S661" t="s">
        <v>76</v>
      </c>
      <c r="T661">
        <v>0</v>
      </c>
      <c r="U661" t="s">
        <v>77</v>
      </c>
      <c r="V661" s="26" t="s">
        <v>77</v>
      </c>
      <c r="W661" t="s">
        <v>77</v>
      </c>
      <c r="X661" t="s">
        <v>77</v>
      </c>
      <c r="Y661" t="s">
        <v>77</v>
      </c>
      <c r="Z661" t="s">
        <v>77</v>
      </c>
      <c r="AA661" t="s">
        <v>77</v>
      </c>
      <c r="AC661">
        <v>58</v>
      </c>
      <c r="AD661" t="s">
        <v>767</v>
      </c>
      <c r="AE661" s="2">
        <v>44859.662916666668</v>
      </c>
      <c r="AF661">
        <v>86</v>
      </c>
      <c r="AG661" t="s">
        <v>76</v>
      </c>
      <c r="AH661">
        <v>0</v>
      </c>
      <c r="AI661">
        <v>12.173</v>
      </c>
      <c r="AJ661" s="26">
        <v>16580</v>
      </c>
      <c r="AK661">
        <v>3.44</v>
      </c>
      <c r="AL661" t="s">
        <v>77</v>
      </c>
      <c r="AM661" t="s">
        <v>77</v>
      </c>
      <c r="AN661" t="s">
        <v>77</v>
      </c>
      <c r="AO661" t="s">
        <v>77</v>
      </c>
      <c r="AQ661">
        <v>1</v>
      </c>
      <c r="AS661">
        <v>58</v>
      </c>
      <c r="AT661" s="46">
        <f t="shared" si="98"/>
        <v>11.618860229300001</v>
      </c>
      <c r="AU661" s="47">
        <f t="shared" si="99"/>
        <v>3316.3706438720001</v>
      </c>
      <c r="AW661" s="27">
        <f t="shared" si="102"/>
        <v>16.083184721249999</v>
      </c>
      <c r="AX661" s="28">
        <f t="shared" si="103"/>
        <v>3091.506752972</v>
      </c>
      <c r="AZ661" s="33">
        <f t="shared" si="104"/>
        <v>17.68384526605</v>
      </c>
      <c r="BA661" s="34">
        <f t="shared" si="105"/>
        <v>3161.7681845359998</v>
      </c>
      <c r="BC661" s="46">
        <f t="shared" si="106"/>
        <v>11.618860229300001</v>
      </c>
      <c r="BD661" s="47">
        <f t="shared" si="107"/>
        <v>3316.3706438720001</v>
      </c>
      <c r="BF661" s="48">
        <f t="shared" si="100"/>
        <v>6.9669067711999988</v>
      </c>
      <c r="BG661" s="49">
        <f t="shared" si="101"/>
        <v>1309.8222319999998</v>
      </c>
      <c r="BI661">
        <v>58</v>
      </c>
      <c r="BJ661" t="s">
        <v>767</v>
      </c>
      <c r="BK661" s="2">
        <v>44859.662916666668</v>
      </c>
      <c r="BL661">
        <v>86</v>
      </c>
      <c r="BM661" t="s">
        <v>76</v>
      </c>
      <c r="BN661">
        <v>0</v>
      </c>
      <c r="BO661">
        <v>2.8450000000000002</v>
      </c>
      <c r="BP661" s="26">
        <v>1147020</v>
      </c>
      <c r="BQ661">
        <v>0</v>
      </c>
      <c r="BR661" t="s">
        <v>77</v>
      </c>
      <c r="BS661" t="s">
        <v>77</v>
      </c>
      <c r="BT661" t="s">
        <v>77</v>
      </c>
      <c r="BU661" t="s">
        <v>77</v>
      </c>
    </row>
    <row r="662" spans="1:73">
      <c r="A662">
        <v>59</v>
      </c>
      <c r="B662" t="s">
        <v>768</v>
      </c>
      <c r="C662" s="2">
        <v>44859.68414351852</v>
      </c>
      <c r="D662">
        <v>209</v>
      </c>
      <c r="E662" t="s">
        <v>76</v>
      </c>
      <c r="F662">
        <v>0</v>
      </c>
      <c r="G662">
        <v>6.0330000000000004</v>
      </c>
      <c r="H662" s="26">
        <v>5092</v>
      </c>
      <c r="I662">
        <v>5.0000000000000001E-3</v>
      </c>
      <c r="J662" t="s">
        <v>77</v>
      </c>
      <c r="K662" t="s">
        <v>77</v>
      </c>
      <c r="L662" t="s">
        <v>77</v>
      </c>
      <c r="M662" t="s">
        <v>77</v>
      </c>
      <c r="O662">
        <v>59</v>
      </c>
      <c r="P662" t="s">
        <v>768</v>
      </c>
      <c r="Q662" s="2">
        <v>44859.68414351852</v>
      </c>
      <c r="R662">
        <v>209</v>
      </c>
      <c r="S662" t="s">
        <v>76</v>
      </c>
      <c r="T662">
        <v>0</v>
      </c>
      <c r="U662" t="s">
        <v>77</v>
      </c>
      <c r="V662" s="26" t="s">
        <v>77</v>
      </c>
      <c r="W662" t="s">
        <v>77</v>
      </c>
      <c r="X662" t="s">
        <v>77</v>
      </c>
      <c r="Y662" t="s">
        <v>77</v>
      </c>
      <c r="Z662" t="s">
        <v>77</v>
      </c>
      <c r="AA662" t="s">
        <v>77</v>
      </c>
      <c r="AC662">
        <v>59</v>
      </c>
      <c r="AD662" t="s">
        <v>768</v>
      </c>
      <c r="AE662" s="2">
        <v>44859.68414351852</v>
      </c>
      <c r="AF662">
        <v>209</v>
      </c>
      <c r="AG662" t="s">
        <v>76</v>
      </c>
      <c r="AH662">
        <v>0</v>
      </c>
      <c r="AI662">
        <v>12.162000000000001</v>
      </c>
      <c r="AJ662" s="26">
        <v>26585</v>
      </c>
      <c r="AK662">
        <v>5.5490000000000004</v>
      </c>
      <c r="AL662" t="s">
        <v>77</v>
      </c>
      <c r="AM662" t="s">
        <v>77</v>
      </c>
      <c r="AN662" t="s">
        <v>77</v>
      </c>
      <c r="AO662" t="s">
        <v>77</v>
      </c>
      <c r="AQ662">
        <v>1</v>
      </c>
      <c r="AS662">
        <v>59</v>
      </c>
      <c r="AT662" s="46">
        <f t="shared" si="98"/>
        <v>6.2137166191999995</v>
      </c>
      <c r="AU662" s="47">
        <f t="shared" si="99"/>
        <v>5373.3829280179998</v>
      </c>
      <c r="AW662" s="27">
        <f t="shared" si="102"/>
        <v>9.9538398599999987</v>
      </c>
      <c r="AX662" s="28">
        <f t="shared" si="103"/>
        <v>4919.3255351367507</v>
      </c>
      <c r="AZ662" s="33">
        <f t="shared" si="104"/>
        <v>11.249161511200001</v>
      </c>
      <c r="BA662" s="34">
        <f t="shared" si="105"/>
        <v>5067.7020462215005</v>
      </c>
      <c r="BC662" s="46">
        <f t="shared" si="106"/>
        <v>6.2137166191999995</v>
      </c>
      <c r="BD662" s="47">
        <f t="shared" si="107"/>
        <v>5373.3829280179998</v>
      </c>
      <c r="BF662" s="48">
        <f t="shared" si="100"/>
        <v>3.6164750527999994</v>
      </c>
      <c r="BG662" s="49">
        <f t="shared" si="101"/>
        <v>1655.937203</v>
      </c>
      <c r="BI662">
        <v>59</v>
      </c>
      <c r="BJ662" t="s">
        <v>768</v>
      </c>
      <c r="BK662" s="2">
        <v>44859.68414351852</v>
      </c>
      <c r="BL662">
        <v>209</v>
      </c>
      <c r="BM662" t="s">
        <v>76</v>
      </c>
      <c r="BN662">
        <v>0</v>
      </c>
      <c r="BO662">
        <v>2.839</v>
      </c>
      <c r="BP662" s="26">
        <v>1277955</v>
      </c>
      <c r="BQ662">
        <v>0</v>
      </c>
      <c r="BR662" t="s">
        <v>77</v>
      </c>
      <c r="BS662" t="s">
        <v>77</v>
      </c>
      <c r="BT662" t="s">
        <v>77</v>
      </c>
      <c r="BU662" t="s">
        <v>77</v>
      </c>
    </row>
    <row r="663" spans="1:73">
      <c r="A663">
        <v>60</v>
      </c>
      <c r="B663" t="s">
        <v>769</v>
      </c>
      <c r="C663" s="2">
        <v>44860.401250000003</v>
      </c>
      <c r="D663">
        <v>149</v>
      </c>
      <c r="E663" t="s">
        <v>76</v>
      </c>
      <c r="F663">
        <v>0</v>
      </c>
      <c r="G663">
        <v>6.04</v>
      </c>
      <c r="H663" s="26">
        <v>7401</v>
      </c>
      <c r="I663">
        <v>0.01</v>
      </c>
      <c r="J663" t="s">
        <v>77</v>
      </c>
      <c r="K663" t="s">
        <v>77</v>
      </c>
      <c r="L663" t="s">
        <v>77</v>
      </c>
      <c r="M663" t="s">
        <v>77</v>
      </c>
      <c r="O663">
        <v>60</v>
      </c>
      <c r="P663" t="s">
        <v>769</v>
      </c>
      <c r="Q663" s="2">
        <v>44860.401250000003</v>
      </c>
      <c r="R663">
        <v>149</v>
      </c>
      <c r="S663" t="s">
        <v>76</v>
      </c>
      <c r="T663">
        <v>0</v>
      </c>
      <c r="U663" t="s">
        <v>77</v>
      </c>
      <c r="V663" s="26" t="s">
        <v>77</v>
      </c>
      <c r="W663" t="s">
        <v>77</v>
      </c>
      <c r="X663" t="s">
        <v>77</v>
      </c>
      <c r="Y663" t="s">
        <v>77</v>
      </c>
      <c r="Z663" t="s">
        <v>77</v>
      </c>
      <c r="AA663" t="s">
        <v>77</v>
      </c>
      <c r="AC663">
        <v>60</v>
      </c>
      <c r="AD663" t="s">
        <v>769</v>
      </c>
      <c r="AE663" s="2">
        <v>44860.401250000003</v>
      </c>
      <c r="AF663">
        <v>149</v>
      </c>
      <c r="AG663" t="s">
        <v>76</v>
      </c>
      <c r="AH663">
        <v>0</v>
      </c>
      <c r="AI663">
        <v>12.196999999999999</v>
      </c>
      <c r="AJ663" s="26">
        <v>24928</v>
      </c>
      <c r="AK663">
        <v>5.2</v>
      </c>
      <c r="AL663" t="s">
        <v>77</v>
      </c>
      <c r="AM663" t="s">
        <v>77</v>
      </c>
      <c r="AN663" t="s">
        <v>77</v>
      </c>
      <c r="AO663" t="s">
        <v>77</v>
      </c>
      <c r="AQ663">
        <v>1</v>
      </c>
      <c r="AS663">
        <v>60</v>
      </c>
      <c r="AT663" s="46">
        <f t="shared" si="98"/>
        <v>12.3328734853</v>
      </c>
      <c r="AU663" s="47">
        <f t="shared" si="99"/>
        <v>5033.0593397043194</v>
      </c>
      <c r="AW663" s="27">
        <f t="shared" si="102"/>
        <v>16.812669521250001</v>
      </c>
      <c r="AX663" s="28">
        <f t="shared" si="103"/>
        <v>4617.4755966003204</v>
      </c>
      <c r="AZ663" s="33">
        <f t="shared" si="104"/>
        <v>18.40482328205</v>
      </c>
      <c r="BA663" s="34">
        <f t="shared" si="105"/>
        <v>4752.2715517081606</v>
      </c>
      <c r="BC663" s="46">
        <f t="shared" si="106"/>
        <v>12.3328734853</v>
      </c>
      <c r="BD663" s="47">
        <f t="shared" si="107"/>
        <v>5033.0593397043194</v>
      </c>
      <c r="BF663" s="48">
        <f t="shared" si="100"/>
        <v>7.3676616751999999</v>
      </c>
      <c r="BG663" s="49">
        <f t="shared" si="101"/>
        <v>1622.40674752</v>
      </c>
      <c r="BI663">
        <v>60</v>
      </c>
      <c r="BJ663" t="s">
        <v>769</v>
      </c>
      <c r="BK663" s="2">
        <v>44860.401250000003</v>
      </c>
      <c r="BL663">
        <v>149</v>
      </c>
      <c r="BM663" t="s">
        <v>76</v>
      </c>
      <c r="BN663">
        <v>0</v>
      </c>
      <c r="BO663">
        <v>2.85</v>
      </c>
      <c r="BP663" s="26">
        <v>1145662</v>
      </c>
      <c r="BQ663">
        <v>0</v>
      </c>
      <c r="BR663" t="s">
        <v>77</v>
      </c>
      <c r="BS663" t="s">
        <v>77</v>
      </c>
      <c r="BT663" t="s">
        <v>77</v>
      </c>
      <c r="BU663" t="s">
        <v>77</v>
      </c>
    </row>
    <row r="664" spans="1:73">
      <c r="A664">
        <v>61</v>
      </c>
      <c r="B664" t="s">
        <v>770</v>
      </c>
      <c r="C664" s="2">
        <v>44860.422465277778</v>
      </c>
      <c r="D664">
        <v>188</v>
      </c>
      <c r="E664" t="s">
        <v>76</v>
      </c>
      <c r="F664">
        <v>0</v>
      </c>
      <c r="G664">
        <v>6.0110000000000001</v>
      </c>
      <c r="H664" s="26">
        <v>8003</v>
      </c>
      <c r="I664">
        <v>1.0999999999999999E-2</v>
      </c>
      <c r="J664" t="s">
        <v>77</v>
      </c>
      <c r="K664" t="s">
        <v>77</v>
      </c>
      <c r="L664" t="s">
        <v>77</v>
      </c>
      <c r="M664" t="s">
        <v>77</v>
      </c>
      <c r="O664">
        <v>61</v>
      </c>
      <c r="P664" t="s">
        <v>770</v>
      </c>
      <c r="Q664" s="2">
        <v>44860.422465277778</v>
      </c>
      <c r="R664">
        <v>188</v>
      </c>
      <c r="S664" t="s">
        <v>76</v>
      </c>
      <c r="T664">
        <v>0</v>
      </c>
      <c r="U664" t="s">
        <v>77</v>
      </c>
      <c r="V664" s="26" t="s">
        <v>77</v>
      </c>
      <c r="W664" t="s">
        <v>77</v>
      </c>
      <c r="X664" t="s">
        <v>77</v>
      </c>
      <c r="Y664" t="s">
        <v>77</v>
      </c>
      <c r="Z664" t="s">
        <v>77</v>
      </c>
      <c r="AA664" t="s">
        <v>77</v>
      </c>
      <c r="AC664">
        <v>61</v>
      </c>
      <c r="AD664" t="s">
        <v>770</v>
      </c>
      <c r="AE664" s="2">
        <v>44860.422465277778</v>
      </c>
      <c r="AF664">
        <v>188</v>
      </c>
      <c r="AG664" t="s">
        <v>76</v>
      </c>
      <c r="AH664">
        <v>0</v>
      </c>
      <c r="AI664">
        <v>12.144</v>
      </c>
      <c r="AJ664" s="26">
        <v>30436</v>
      </c>
      <c r="AK664">
        <v>6.3579999999999997</v>
      </c>
      <c r="AL664" t="s">
        <v>77</v>
      </c>
      <c r="AM664" t="s">
        <v>77</v>
      </c>
      <c r="AN664" t="s">
        <v>77</v>
      </c>
      <c r="AO664" t="s">
        <v>77</v>
      </c>
      <c r="AQ664">
        <v>1</v>
      </c>
      <c r="AS664">
        <v>61</v>
      </c>
      <c r="AT664" s="46">
        <f t="shared" si="98"/>
        <v>14.182880407700001</v>
      </c>
      <c r="AU664" s="47">
        <f t="shared" si="99"/>
        <v>6163.7807455500797</v>
      </c>
      <c r="AW664" s="27">
        <f t="shared" si="102"/>
        <v>18.638135191250001</v>
      </c>
      <c r="AX664" s="28">
        <f t="shared" si="103"/>
        <v>5619.5174044740806</v>
      </c>
      <c r="AZ664" s="33">
        <f t="shared" si="104"/>
        <v>20.168886878450003</v>
      </c>
      <c r="BA664" s="34">
        <f t="shared" si="105"/>
        <v>5800.4427474390404</v>
      </c>
      <c r="BC664" s="46">
        <f t="shared" si="106"/>
        <v>14.182880407700001</v>
      </c>
      <c r="BD664" s="47">
        <f t="shared" si="107"/>
        <v>6163.7807455500797</v>
      </c>
      <c r="BF664" s="48">
        <f t="shared" si="100"/>
        <v>8.3723038368000005</v>
      </c>
      <c r="BG664" s="49">
        <f t="shared" si="101"/>
        <v>1697.38120288</v>
      </c>
      <c r="BI664">
        <v>61</v>
      </c>
      <c r="BJ664" t="s">
        <v>770</v>
      </c>
      <c r="BK664" s="2">
        <v>44860.422465277778</v>
      </c>
      <c r="BL664">
        <v>188</v>
      </c>
      <c r="BM664" t="s">
        <v>76</v>
      </c>
      <c r="BN664">
        <v>0</v>
      </c>
      <c r="BO664">
        <v>2.8410000000000002</v>
      </c>
      <c r="BP664" s="26">
        <v>1140310</v>
      </c>
      <c r="BQ664">
        <v>0</v>
      </c>
      <c r="BR664" t="s">
        <v>77</v>
      </c>
      <c r="BS664" t="s">
        <v>77</v>
      </c>
      <c r="BT664" t="s">
        <v>77</v>
      </c>
      <c r="BU664" t="s">
        <v>77</v>
      </c>
    </row>
    <row r="665" spans="1:73">
      <c r="A665">
        <v>62</v>
      </c>
      <c r="B665" t="s">
        <v>771</v>
      </c>
      <c r="C665" s="2">
        <v>44860.443703703706</v>
      </c>
      <c r="D665">
        <v>392</v>
      </c>
      <c r="E665" t="s">
        <v>76</v>
      </c>
      <c r="F665">
        <v>0</v>
      </c>
      <c r="G665">
        <v>6.0119999999999996</v>
      </c>
      <c r="H665" s="26">
        <v>6254</v>
      </c>
      <c r="I665">
        <v>8.0000000000000002E-3</v>
      </c>
      <c r="J665" t="s">
        <v>77</v>
      </c>
      <c r="K665" t="s">
        <v>77</v>
      </c>
      <c r="L665" t="s">
        <v>77</v>
      </c>
      <c r="M665" t="s">
        <v>77</v>
      </c>
      <c r="O665">
        <v>62</v>
      </c>
      <c r="P665" t="s">
        <v>771</v>
      </c>
      <c r="Q665" s="2">
        <v>44860.443703703706</v>
      </c>
      <c r="R665">
        <v>392</v>
      </c>
      <c r="S665" t="s">
        <v>76</v>
      </c>
      <c r="T665">
        <v>0</v>
      </c>
      <c r="U665" t="s">
        <v>77</v>
      </c>
      <c r="V665" s="26" t="s">
        <v>77</v>
      </c>
      <c r="W665" t="s">
        <v>77</v>
      </c>
      <c r="X665" t="s">
        <v>77</v>
      </c>
      <c r="Y665" t="s">
        <v>77</v>
      </c>
      <c r="Z665" t="s">
        <v>77</v>
      </c>
      <c r="AA665" t="s">
        <v>77</v>
      </c>
      <c r="AC665">
        <v>62</v>
      </c>
      <c r="AD665" t="s">
        <v>771</v>
      </c>
      <c r="AE665" s="2">
        <v>44860.443703703706</v>
      </c>
      <c r="AF665">
        <v>392</v>
      </c>
      <c r="AG665" t="s">
        <v>76</v>
      </c>
      <c r="AH665">
        <v>0</v>
      </c>
      <c r="AI665">
        <v>12.162000000000001</v>
      </c>
      <c r="AJ665" s="26">
        <v>16990</v>
      </c>
      <c r="AK665">
        <v>3.5270000000000001</v>
      </c>
      <c r="AL665" t="s">
        <v>77</v>
      </c>
      <c r="AM665" t="s">
        <v>77</v>
      </c>
      <c r="AN665" t="s">
        <v>77</v>
      </c>
      <c r="AO665" t="s">
        <v>77</v>
      </c>
      <c r="AQ665">
        <v>1</v>
      </c>
      <c r="AS665">
        <v>62</v>
      </c>
      <c r="AT665" s="46">
        <f t="shared" si="98"/>
        <v>9.099513174800002</v>
      </c>
      <c r="AU665" s="47">
        <f t="shared" si="99"/>
        <v>3400.7663942480003</v>
      </c>
      <c r="AW665" s="27">
        <f t="shared" si="102"/>
        <v>13.377210964999998</v>
      </c>
      <c r="AX665" s="28">
        <f t="shared" si="103"/>
        <v>3166.6568055230005</v>
      </c>
      <c r="AZ665" s="33">
        <f t="shared" si="104"/>
        <v>14.927471697799998</v>
      </c>
      <c r="BA665" s="34">
        <f t="shared" si="105"/>
        <v>3239.9363867740003</v>
      </c>
      <c r="BC665" s="46">
        <f t="shared" si="106"/>
        <v>9.099513174800002</v>
      </c>
      <c r="BD665" s="47">
        <f t="shared" si="107"/>
        <v>3400.7663942480003</v>
      </c>
      <c r="BF665" s="48">
        <f t="shared" si="100"/>
        <v>5.4839940432000001</v>
      </c>
      <c r="BG665" s="49">
        <f t="shared" si="101"/>
        <v>1330.772248</v>
      </c>
      <c r="BI665">
        <v>62</v>
      </c>
      <c r="BJ665" t="s">
        <v>771</v>
      </c>
      <c r="BK665" s="2">
        <v>44860.443703703706</v>
      </c>
      <c r="BL665">
        <v>392</v>
      </c>
      <c r="BM665" t="s">
        <v>76</v>
      </c>
      <c r="BN665">
        <v>0</v>
      </c>
      <c r="BO665">
        <v>2.843</v>
      </c>
      <c r="BP665" s="26">
        <v>1110601</v>
      </c>
      <c r="BQ665">
        <v>0</v>
      </c>
      <c r="BR665" t="s">
        <v>77</v>
      </c>
      <c r="BS665" t="s">
        <v>77</v>
      </c>
      <c r="BT665" t="s">
        <v>77</v>
      </c>
      <c r="BU665" t="s">
        <v>77</v>
      </c>
    </row>
    <row r="666" spans="1:73">
      <c r="A666">
        <v>63</v>
      </c>
      <c r="B666" t="s">
        <v>772</v>
      </c>
      <c r="C666" s="2">
        <v>44860.464930555558</v>
      </c>
      <c r="D666">
        <v>364</v>
      </c>
      <c r="E666" t="s">
        <v>76</v>
      </c>
      <c r="F666">
        <v>0</v>
      </c>
      <c r="G666">
        <v>6.0209999999999999</v>
      </c>
      <c r="H666" s="26">
        <v>7765</v>
      </c>
      <c r="I666">
        <v>1.0999999999999999E-2</v>
      </c>
      <c r="J666" t="s">
        <v>77</v>
      </c>
      <c r="K666" t="s">
        <v>77</v>
      </c>
      <c r="L666" t="s">
        <v>77</v>
      </c>
      <c r="M666" t="s">
        <v>77</v>
      </c>
      <c r="O666">
        <v>63</v>
      </c>
      <c r="P666" t="s">
        <v>772</v>
      </c>
      <c r="Q666" s="2">
        <v>44860.464930555558</v>
      </c>
      <c r="R666">
        <v>364</v>
      </c>
      <c r="S666" t="s">
        <v>76</v>
      </c>
      <c r="T666">
        <v>0</v>
      </c>
      <c r="U666" t="s">
        <v>77</v>
      </c>
      <c r="V666" t="s">
        <v>77</v>
      </c>
      <c r="W666" t="s">
        <v>77</v>
      </c>
      <c r="X666" t="s">
        <v>77</v>
      </c>
      <c r="Y666" t="s">
        <v>77</v>
      </c>
      <c r="Z666" t="s">
        <v>77</v>
      </c>
      <c r="AA666" t="s">
        <v>77</v>
      </c>
      <c r="AC666">
        <v>63</v>
      </c>
      <c r="AD666" t="s">
        <v>772</v>
      </c>
      <c r="AE666" s="2">
        <v>44860.464930555558</v>
      </c>
      <c r="AF666">
        <v>364</v>
      </c>
      <c r="AG666" t="s">
        <v>76</v>
      </c>
      <c r="AH666">
        <v>0</v>
      </c>
      <c r="AI666">
        <v>12.145</v>
      </c>
      <c r="AJ666" s="26">
        <v>24826</v>
      </c>
      <c r="AK666">
        <v>5.1790000000000003</v>
      </c>
      <c r="AL666" t="s">
        <v>77</v>
      </c>
      <c r="AM666" t="s">
        <v>77</v>
      </c>
      <c r="AN666" t="s">
        <v>77</v>
      </c>
      <c r="AO666" t="s">
        <v>77</v>
      </c>
      <c r="AQ666">
        <v>1</v>
      </c>
      <c r="AS666">
        <v>63</v>
      </c>
      <c r="AT666" s="46">
        <f t="shared" si="98"/>
        <v>13.4388946925</v>
      </c>
      <c r="AU666" s="47">
        <f t="shared" si="99"/>
        <v>5012.1054513564804</v>
      </c>
      <c r="AW666" s="27">
        <f t="shared" si="102"/>
        <v>17.91459853125</v>
      </c>
      <c r="AX666" s="28">
        <f t="shared" si="103"/>
        <v>4598.8833485754803</v>
      </c>
      <c r="AZ666" s="33">
        <f t="shared" si="104"/>
        <v>19.476486711250001</v>
      </c>
      <c r="BA666" s="34">
        <f t="shared" si="105"/>
        <v>4732.8516697122404</v>
      </c>
      <c r="BC666" s="46">
        <f t="shared" si="106"/>
        <v>13.4388946925</v>
      </c>
      <c r="BD666" s="47">
        <f t="shared" si="107"/>
        <v>5012.1054513564804</v>
      </c>
      <c r="BF666" s="48">
        <f t="shared" si="100"/>
        <v>7.973802919999998</v>
      </c>
      <c r="BG666" s="49">
        <f t="shared" si="101"/>
        <v>1620.0341132799999</v>
      </c>
      <c r="BI666">
        <v>63</v>
      </c>
      <c r="BJ666" t="s">
        <v>772</v>
      </c>
      <c r="BK666" s="2">
        <v>44860.464930555558</v>
      </c>
      <c r="BL666">
        <v>364</v>
      </c>
      <c r="BM666" t="s">
        <v>76</v>
      </c>
      <c r="BN666">
        <v>0</v>
      </c>
      <c r="BO666">
        <v>2.8439999999999999</v>
      </c>
      <c r="BP666" s="26">
        <v>1177109</v>
      </c>
      <c r="BQ666">
        <v>0</v>
      </c>
      <c r="BR666" t="s">
        <v>77</v>
      </c>
      <c r="BS666" t="s">
        <v>77</v>
      </c>
      <c r="BT666" t="s">
        <v>77</v>
      </c>
      <c r="BU666" t="s">
        <v>77</v>
      </c>
    </row>
    <row r="667" spans="1:73">
      <c r="A667">
        <v>64</v>
      </c>
      <c r="B667" t="s">
        <v>773</v>
      </c>
      <c r="C667" s="2">
        <v>44860.486145833333</v>
      </c>
      <c r="D667">
        <v>171</v>
      </c>
      <c r="E667" t="s">
        <v>76</v>
      </c>
      <c r="F667">
        <v>0</v>
      </c>
      <c r="G667">
        <v>6.0229999999999997</v>
      </c>
      <c r="H667" s="26">
        <v>9135</v>
      </c>
      <c r="I667">
        <v>1.4E-2</v>
      </c>
      <c r="J667" t="s">
        <v>77</v>
      </c>
      <c r="K667" t="s">
        <v>77</v>
      </c>
      <c r="L667" t="s">
        <v>77</v>
      </c>
      <c r="M667" t="s">
        <v>77</v>
      </c>
      <c r="O667">
        <v>64</v>
      </c>
      <c r="P667" t="s">
        <v>773</v>
      </c>
      <c r="Q667" s="2">
        <v>44860.486145833333</v>
      </c>
      <c r="R667">
        <v>171</v>
      </c>
      <c r="S667" t="s">
        <v>76</v>
      </c>
      <c r="T667">
        <v>0</v>
      </c>
      <c r="U667" t="s">
        <v>77</v>
      </c>
      <c r="V667" s="26" t="s">
        <v>77</v>
      </c>
      <c r="W667" t="s">
        <v>77</v>
      </c>
      <c r="X667" t="s">
        <v>77</v>
      </c>
      <c r="Y667" t="s">
        <v>77</v>
      </c>
      <c r="Z667" t="s">
        <v>77</v>
      </c>
      <c r="AA667" t="s">
        <v>77</v>
      </c>
      <c r="AC667">
        <v>64</v>
      </c>
      <c r="AD667" t="s">
        <v>773</v>
      </c>
      <c r="AE667" s="2">
        <v>44860.486145833333</v>
      </c>
      <c r="AF667">
        <v>171</v>
      </c>
      <c r="AG667" t="s">
        <v>76</v>
      </c>
      <c r="AH667">
        <v>0</v>
      </c>
      <c r="AI667">
        <v>12.144</v>
      </c>
      <c r="AJ667" s="26">
        <v>33059</v>
      </c>
      <c r="AK667">
        <v>6.9080000000000004</v>
      </c>
      <c r="AL667" t="s">
        <v>77</v>
      </c>
      <c r="AM667" t="s">
        <v>77</v>
      </c>
      <c r="AN667" t="s">
        <v>77</v>
      </c>
      <c r="AO667" t="s">
        <v>77</v>
      </c>
      <c r="AQ667">
        <v>1</v>
      </c>
      <c r="AS667">
        <v>64</v>
      </c>
      <c r="AT667" s="46">
        <f t="shared" si="98"/>
        <v>17.946838592500001</v>
      </c>
      <c r="AU667" s="47">
        <f t="shared" si="99"/>
        <v>6701.7045562848798</v>
      </c>
      <c r="AW667" s="27">
        <f t="shared" si="102"/>
        <v>22.11244978125</v>
      </c>
      <c r="AX667" s="28">
        <f t="shared" si="103"/>
        <v>6095.3674251176299</v>
      </c>
      <c r="AZ667" s="33">
        <f t="shared" si="104"/>
        <v>23.372280361249999</v>
      </c>
      <c r="BA667" s="34">
        <f t="shared" si="105"/>
        <v>6299.2522869589393</v>
      </c>
      <c r="BC667" s="46">
        <f t="shared" si="106"/>
        <v>17.946838592500001</v>
      </c>
      <c r="BD667" s="47">
        <f t="shared" si="107"/>
        <v>6701.7045562848798</v>
      </c>
      <c r="BF667" s="48">
        <f t="shared" si="100"/>
        <v>10.291267520000002</v>
      </c>
      <c r="BG667" s="49">
        <f t="shared" si="101"/>
        <v>1696.4017746800002</v>
      </c>
      <c r="BI667">
        <v>64</v>
      </c>
      <c r="BJ667" t="s">
        <v>773</v>
      </c>
      <c r="BK667" s="2">
        <v>44860.486145833333</v>
      </c>
      <c r="BL667">
        <v>171</v>
      </c>
      <c r="BM667" t="s">
        <v>76</v>
      </c>
      <c r="BN667">
        <v>0</v>
      </c>
      <c r="BO667">
        <v>2.8370000000000002</v>
      </c>
      <c r="BP667" s="26">
        <v>1333007</v>
      </c>
      <c r="BQ667">
        <v>0</v>
      </c>
      <c r="BR667" t="s">
        <v>77</v>
      </c>
      <c r="BS667" t="s">
        <v>77</v>
      </c>
      <c r="BT667" t="s">
        <v>77</v>
      </c>
      <c r="BU667" t="s">
        <v>77</v>
      </c>
    </row>
    <row r="668" spans="1:73">
      <c r="A668">
        <v>65</v>
      </c>
      <c r="B668" t="s">
        <v>774</v>
      </c>
      <c r="C668" s="2">
        <v>44860.507361111115</v>
      </c>
      <c r="D668">
        <v>30</v>
      </c>
      <c r="E668" t="s">
        <v>76</v>
      </c>
      <c r="F668">
        <v>0</v>
      </c>
      <c r="G668">
        <v>6.02</v>
      </c>
      <c r="H668" s="26">
        <v>12303</v>
      </c>
      <c r="I668">
        <v>0.02</v>
      </c>
      <c r="J668" t="s">
        <v>77</v>
      </c>
      <c r="K668" t="s">
        <v>77</v>
      </c>
      <c r="L668" t="s">
        <v>77</v>
      </c>
      <c r="M668" t="s">
        <v>77</v>
      </c>
      <c r="O668">
        <v>65</v>
      </c>
      <c r="P668" t="s">
        <v>774</v>
      </c>
      <c r="Q668" s="2">
        <v>44860.507361111115</v>
      </c>
      <c r="R668">
        <v>30</v>
      </c>
      <c r="S668" t="s">
        <v>76</v>
      </c>
      <c r="T668">
        <v>0</v>
      </c>
      <c r="U668" t="s">
        <v>77</v>
      </c>
      <c r="V668" s="26" t="s">
        <v>77</v>
      </c>
      <c r="W668" t="s">
        <v>77</v>
      </c>
      <c r="X668" t="s">
        <v>77</v>
      </c>
      <c r="Y668" t="s">
        <v>77</v>
      </c>
      <c r="Z668" t="s">
        <v>77</v>
      </c>
      <c r="AA668" t="s">
        <v>77</v>
      </c>
      <c r="AC668">
        <v>65</v>
      </c>
      <c r="AD668" t="s">
        <v>774</v>
      </c>
      <c r="AE668" s="2">
        <v>44860.507361111115</v>
      </c>
      <c r="AF668">
        <v>30</v>
      </c>
      <c r="AG668" t="s">
        <v>76</v>
      </c>
      <c r="AH668">
        <v>0</v>
      </c>
      <c r="AI668">
        <v>12.164</v>
      </c>
      <c r="AJ668" s="26">
        <v>12196</v>
      </c>
      <c r="AK668">
        <v>2.5129999999999999</v>
      </c>
      <c r="AL668" t="s">
        <v>77</v>
      </c>
      <c r="AM668" t="s">
        <v>77</v>
      </c>
      <c r="AN668" t="s">
        <v>77</v>
      </c>
      <c r="AO668" t="s">
        <v>77</v>
      </c>
      <c r="AQ668">
        <v>1</v>
      </c>
      <c r="AS668">
        <v>65</v>
      </c>
      <c r="AT668" s="46">
        <f t="shared" si="98"/>
        <v>26.40525315882314</v>
      </c>
      <c r="AU668" s="47">
        <f t="shared" si="99"/>
        <v>2413.41729354368</v>
      </c>
      <c r="AW668" s="27">
        <f t="shared" si="102"/>
        <v>32.125095941249995</v>
      </c>
      <c r="AX668" s="28">
        <f t="shared" si="103"/>
        <v>2286.6318385476802</v>
      </c>
      <c r="AZ668" s="33">
        <f t="shared" si="104"/>
        <v>31.989005115491896</v>
      </c>
      <c r="BA668" s="34">
        <f t="shared" si="105"/>
        <v>2325.5986483158399</v>
      </c>
      <c r="BC668" s="46">
        <f t="shared" si="106"/>
        <v>26.40525315882314</v>
      </c>
      <c r="BD668" s="47">
        <f t="shared" si="107"/>
        <v>2413.41729354368</v>
      </c>
      <c r="BF668" s="48">
        <f t="shared" si="100"/>
        <v>15.868713996799997</v>
      </c>
      <c r="BG668" s="49">
        <f t="shared" si="101"/>
        <v>1049.6612924799999</v>
      </c>
      <c r="BI668">
        <v>65</v>
      </c>
      <c r="BJ668" t="s">
        <v>774</v>
      </c>
      <c r="BK668" s="2">
        <v>44860.507361111115</v>
      </c>
      <c r="BL668">
        <v>30</v>
      </c>
      <c r="BM668" t="s">
        <v>76</v>
      </c>
      <c r="BN668">
        <v>0</v>
      </c>
      <c r="BO668">
        <v>2.8460000000000001</v>
      </c>
      <c r="BP668" s="26">
        <v>1166001</v>
      </c>
      <c r="BQ668">
        <v>0</v>
      </c>
      <c r="BR668" t="s">
        <v>77</v>
      </c>
      <c r="BS668" t="s">
        <v>77</v>
      </c>
      <c r="BT668" t="s">
        <v>77</v>
      </c>
      <c r="BU668" t="s">
        <v>77</v>
      </c>
    </row>
    <row r="669" spans="1:73">
      <c r="A669">
        <v>66</v>
      </c>
      <c r="B669" t="s">
        <v>775</v>
      </c>
      <c r="C669" s="2">
        <v>44860.528611111113</v>
      </c>
      <c r="D669">
        <v>169</v>
      </c>
      <c r="E669" t="s">
        <v>76</v>
      </c>
      <c r="F669">
        <v>0</v>
      </c>
      <c r="G669">
        <v>6.0289999999999999</v>
      </c>
      <c r="H669" s="26">
        <v>5917</v>
      </c>
      <c r="I669">
        <v>7.0000000000000001E-3</v>
      </c>
      <c r="J669" t="s">
        <v>77</v>
      </c>
      <c r="K669" t="s">
        <v>77</v>
      </c>
      <c r="L669" t="s">
        <v>77</v>
      </c>
      <c r="M669" t="s">
        <v>77</v>
      </c>
      <c r="O669">
        <v>66</v>
      </c>
      <c r="P669" t="s">
        <v>775</v>
      </c>
      <c r="Q669" s="2">
        <v>44860.528611111113</v>
      </c>
      <c r="R669">
        <v>169</v>
      </c>
      <c r="S669" t="s">
        <v>76</v>
      </c>
      <c r="T669">
        <v>0</v>
      </c>
      <c r="U669" t="s">
        <v>77</v>
      </c>
      <c r="V669" s="26" t="s">
        <v>77</v>
      </c>
      <c r="W669" t="s">
        <v>77</v>
      </c>
      <c r="X669" t="s">
        <v>77</v>
      </c>
      <c r="Y669" t="s">
        <v>77</v>
      </c>
      <c r="Z669" t="s">
        <v>77</v>
      </c>
      <c r="AA669" t="s">
        <v>77</v>
      </c>
      <c r="AC669">
        <v>66</v>
      </c>
      <c r="AD669" t="s">
        <v>775</v>
      </c>
      <c r="AE669" s="2">
        <v>44860.528611111113</v>
      </c>
      <c r="AF669">
        <v>169</v>
      </c>
      <c r="AG669" t="s">
        <v>76</v>
      </c>
      <c r="AH669">
        <v>0</v>
      </c>
      <c r="AI669">
        <v>12.135</v>
      </c>
      <c r="AJ669" s="26">
        <v>27568</v>
      </c>
      <c r="AK669">
        <v>5.7549999999999999</v>
      </c>
      <c r="AL669" t="s">
        <v>77</v>
      </c>
      <c r="AM669" t="s">
        <v>77</v>
      </c>
      <c r="AN669" t="s">
        <v>77</v>
      </c>
      <c r="AO669" t="s">
        <v>77</v>
      </c>
      <c r="AQ669">
        <v>1</v>
      </c>
      <c r="AS669">
        <v>66</v>
      </c>
      <c r="AT669" s="46">
        <f t="shared" si="98"/>
        <v>8.2221854717000014</v>
      </c>
      <c r="AU669" s="47">
        <f t="shared" si="99"/>
        <v>5575.2105371955195</v>
      </c>
      <c r="AW669" s="27">
        <f t="shared" si="102"/>
        <v>12.378466391249999</v>
      </c>
      <c r="AX669" s="28">
        <f t="shared" si="103"/>
        <v>5098.2323374515199</v>
      </c>
      <c r="AZ669" s="33">
        <f t="shared" si="104"/>
        <v>13.876809982450002</v>
      </c>
      <c r="BA669" s="34">
        <f t="shared" si="105"/>
        <v>5254.7860874137605</v>
      </c>
      <c r="BC669" s="46">
        <f t="shared" si="106"/>
        <v>8.2221854717000014</v>
      </c>
      <c r="BD669" s="47">
        <f t="shared" si="107"/>
        <v>5575.2105371955195</v>
      </c>
      <c r="BF669" s="48">
        <f t="shared" si="100"/>
        <v>4.9381554127999996</v>
      </c>
      <c r="BG669" s="49">
        <f t="shared" si="101"/>
        <v>1671.3652307199998</v>
      </c>
      <c r="BI669">
        <v>66</v>
      </c>
      <c r="BJ669" t="s">
        <v>775</v>
      </c>
      <c r="BK669" s="2">
        <v>44860.528611111113</v>
      </c>
      <c r="BL669">
        <v>169</v>
      </c>
      <c r="BM669" t="s">
        <v>76</v>
      </c>
      <c r="BN669">
        <v>0</v>
      </c>
      <c r="BO669">
        <v>2.8359999999999999</v>
      </c>
      <c r="BP669" s="26">
        <v>1351416</v>
      </c>
      <c r="BQ669">
        <v>0</v>
      </c>
      <c r="BR669" t="s">
        <v>77</v>
      </c>
      <c r="BS669" t="s">
        <v>77</v>
      </c>
      <c r="BT669" t="s">
        <v>77</v>
      </c>
      <c r="BU669" t="s">
        <v>77</v>
      </c>
    </row>
    <row r="670" spans="1:73">
      <c r="A670">
        <v>67</v>
      </c>
      <c r="B670" t="s">
        <v>776</v>
      </c>
      <c r="C670" s="2">
        <v>44860.549861111111</v>
      </c>
      <c r="D670">
        <v>278</v>
      </c>
      <c r="E670" t="s">
        <v>76</v>
      </c>
      <c r="F670">
        <v>0</v>
      </c>
      <c r="G670">
        <v>6.0119999999999996</v>
      </c>
      <c r="H670" s="26">
        <v>14895</v>
      </c>
      <c r="I670">
        <v>2.5000000000000001E-2</v>
      </c>
      <c r="J670" t="s">
        <v>77</v>
      </c>
      <c r="K670" t="s">
        <v>77</v>
      </c>
      <c r="L670" t="s">
        <v>77</v>
      </c>
      <c r="M670" t="s">
        <v>77</v>
      </c>
      <c r="O670">
        <v>67</v>
      </c>
      <c r="P670" t="s">
        <v>776</v>
      </c>
      <c r="Q670" s="2">
        <v>44860.549861111111</v>
      </c>
      <c r="R670">
        <v>278</v>
      </c>
      <c r="S670" t="s">
        <v>76</v>
      </c>
      <c r="T670">
        <v>0</v>
      </c>
      <c r="U670" t="s">
        <v>77</v>
      </c>
      <c r="V670" s="26" t="s">
        <v>77</v>
      </c>
      <c r="W670" t="s">
        <v>77</v>
      </c>
      <c r="X670" t="s">
        <v>77</v>
      </c>
      <c r="Y670" t="s">
        <v>77</v>
      </c>
      <c r="Z670" t="s">
        <v>77</v>
      </c>
      <c r="AA670" t="s">
        <v>77</v>
      </c>
      <c r="AC670">
        <v>67</v>
      </c>
      <c r="AD670" t="s">
        <v>776</v>
      </c>
      <c r="AE670" s="2">
        <v>44860.549861111111</v>
      </c>
      <c r="AF670">
        <v>278</v>
      </c>
      <c r="AG670" t="s">
        <v>76</v>
      </c>
      <c r="AH670">
        <v>0</v>
      </c>
      <c r="AI670">
        <v>12.14</v>
      </c>
      <c r="AJ670" s="26">
        <v>31394</v>
      </c>
      <c r="AK670">
        <v>6.5590000000000002</v>
      </c>
      <c r="AL670" t="s">
        <v>77</v>
      </c>
      <c r="AM670" t="s">
        <v>77</v>
      </c>
      <c r="AN670" t="s">
        <v>77</v>
      </c>
      <c r="AO670" t="s">
        <v>77</v>
      </c>
      <c r="AQ670">
        <v>1</v>
      </c>
      <c r="AS670">
        <v>67</v>
      </c>
      <c r="AT670" s="46">
        <f t="shared" si="98"/>
        <v>32.485591313046498</v>
      </c>
      <c r="AU670" s="47">
        <f t="shared" si="99"/>
        <v>6360.2877158172805</v>
      </c>
      <c r="AW670" s="27">
        <f t="shared" si="102"/>
        <v>40.634521781249994</v>
      </c>
      <c r="AX670" s="28">
        <f t="shared" si="103"/>
        <v>5793.4125402762802</v>
      </c>
      <c r="AZ670" s="33">
        <f t="shared" si="104"/>
        <v>38.810402002077502</v>
      </c>
      <c r="BA670" s="34">
        <f t="shared" si="105"/>
        <v>5982.6492165826394</v>
      </c>
      <c r="BC670" s="46">
        <f t="shared" si="106"/>
        <v>32.485591313046498</v>
      </c>
      <c r="BD670" s="47">
        <f t="shared" si="107"/>
        <v>6360.2877158172805</v>
      </c>
      <c r="BF670" s="48">
        <f t="shared" si="100"/>
        <v>20.659014079999995</v>
      </c>
      <c r="BG670" s="49">
        <f t="shared" si="101"/>
        <v>1699.7670060800001</v>
      </c>
      <c r="BI670">
        <v>67</v>
      </c>
      <c r="BJ670" t="s">
        <v>776</v>
      </c>
      <c r="BK670" s="2">
        <v>44860.549861111111</v>
      </c>
      <c r="BL670">
        <v>278</v>
      </c>
      <c r="BM670" t="s">
        <v>76</v>
      </c>
      <c r="BN670">
        <v>0</v>
      </c>
      <c r="BO670">
        <v>2.843</v>
      </c>
      <c r="BP670" s="26">
        <v>1092809</v>
      </c>
      <c r="BQ670">
        <v>0</v>
      </c>
      <c r="BR670" t="s">
        <v>77</v>
      </c>
      <c r="BS670" t="s">
        <v>77</v>
      </c>
      <c r="BT670" t="s">
        <v>77</v>
      </c>
      <c r="BU670" t="s">
        <v>77</v>
      </c>
    </row>
    <row r="671" spans="1:73">
      <c r="A671">
        <v>68</v>
      </c>
      <c r="B671" t="s">
        <v>777</v>
      </c>
      <c r="C671" s="2">
        <v>44860.571076388886</v>
      </c>
      <c r="D671">
        <v>10</v>
      </c>
      <c r="E671" t="s">
        <v>76</v>
      </c>
      <c r="F671">
        <v>0</v>
      </c>
      <c r="G671">
        <v>6.0289999999999999</v>
      </c>
      <c r="H671" s="26">
        <v>5249</v>
      </c>
      <c r="I671">
        <v>6.0000000000000001E-3</v>
      </c>
      <c r="J671" t="s">
        <v>77</v>
      </c>
      <c r="K671" t="s">
        <v>77</v>
      </c>
      <c r="L671" t="s">
        <v>77</v>
      </c>
      <c r="M671" t="s">
        <v>77</v>
      </c>
      <c r="O671">
        <v>68</v>
      </c>
      <c r="P671" t="s">
        <v>777</v>
      </c>
      <c r="Q671" s="2">
        <v>44860.571076388886</v>
      </c>
      <c r="R671">
        <v>10</v>
      </c>
      <c r="S671" t="s">
        <v>76</v>
      </c>
      <c r="T671">
        <v>0</v>
      </c>
      <c r="U671" t="s">
        <v>77</v>
      </c>
      <c r="V671" s="26" t="s">
        <v>77</v>
      </c>
      <c r="W671" t="s">
        <v>77</v>
      </c>
      <c r="X671" t="s">
        <v>77</v>
      </c>
      <c r="Y671" t="s">
        <v>77</v>
      </c>
      <c r="Z671" t="s">
        <v>77</v>
      </c>
      <c r="AA671" t="s">
        <v>77</v>
      </c>
      <c r="AC671">
        <v>68</v>
      </c>
      <c r="AD671" t="s">
        <v>777</v>
      </c>
      <c r="AE671" s="2">
        <v>44860.571076388886</v>
      </c>
      <c r="AF671">
        <v>10</v>
      </c>
      <c r="AG671" t="s">
        <v>76</v>
      </c>
      <c r="AH671">
        <v>0</v>
      </c>
      <c r="AI671">
        <v>12.157</v>
      </c>
      <c r="AJ671" s="26">
        <v>25262</v>
      </c>
      <c r="AK671">
        <v>5.27</v>
      </c>
      <c r="AL671" t="s">
        <v>77</v>
      </c>
      <c r="AM671" t="s">
        <v>77</v>
      </c>
      <c r="AN671" t="s">
        <v>77</v>
      </c>
      <c r="AO671" t="s">
        <v>77</v>
      </c>
      <c r="AQ671">
        <v>1</v>
      </c>
      <c r="AS671">
        <v>68</v>
      </c>
      <c r="AT671" s="46">
        <f t="shared" si="98"/>
        <v>6.5806958452999993</v>
      </c>
      <c r="AU671" s="47">
        <f t="shared" si="99"/>
        <v>5101.6693362051201</v>
      </c>
      <c r="AW671" s="27">
        <f t="shared" si="102"/>
        <v>10.413025021249998</v>
      </c>
      <c r="AX671" s="28">
        <f t="shared" si="103"/>
        <v>4678.3469542161201</v>
      </c>
      <c r="AZ671" s="33">
        <f t="shared" si="104"/>
        <v>11.75528854205</v>
      </c>
      <c r="BA671" s="34">
        <f t="shared" si="105"/>
        <v>4815.85977784856</v>
      </c>
      <c r="BC671" s="46">
        <f t="shared" si="106"/>
        <v>6.5806958452999993</v>
      </c>
      <c r="BD671" s="47">
        <f t="shared" si="107"/>
        <v>5101.6693362051201</v>
      </c>
      <c r="BF671" s="48">
        <f t="shared" si="100"/>
        <v>3.8664007152000002</v>
      </c>
      <c r="BG671" s="49">
        <f t="shared" si="101"/>
        <v>1629.9254883199999</v>
      </c>
      <c r="BI671">
        <v>68</v>
      </c>
      <c r="BJ671" t="s">
        <v>777</v>
      </c>
      <c r="BK671" s="2">
        <v>44860.571076388886</v>
      </c>
      <c r="BL671">
        <v>10</v>
      </c>
      <c r="BM671" t="s">
        <v>76</v>
      </c>
      <c r="BN671">
        <v>0</v>
      </c>
      <c r="BO671">
        <v>2.8460000000000001</v>
      </c>
      <c r="BP671" s="26">
        <v>1176684</v>
      </c>
      <c r="BQ671">
        <v>0</v>
      </c>
      <c r="BR671" t="s">
        <v>77</v>
      </c>
      <c r="BS671" t="s">
        <v>77</v>
      </c>
      <c r="BT671" t="s">
        <v>77</v>
      </c>
      <c r="BU671" t="s">
        <v>77</v>
      </c>
    </row>
    <row r="672" spans="1:73">
      <c r="A672">
        <v>69</v>
      </c>
      <c r="B672" t="s">
        <v>778</v>
      </c>
      <c r="C672" s="2">
        <v>44860.592291666668</v>
      </c>
      <c r="D672">
        <v>365</v>
      </c>
      <c r="E672" t="s">
        <v>76</v>
      </c>
      <c r="F672">
        <v>0</v>
      </c>
      <c r="G672">
        <v>6.0279999999999996</v>
      </c>
      <c r="H672" s="26">
        <v>5995</v>
      </c>
      <c r="I672">
        <v>7.0000000000000001E-3</v>
      </c>
      <c r="J672" t="s">
        <v>77</v>
      </c>
      <c r="K672" t="s">
        <v>77</v>
      </c>
      <c r="L672" t="s">
        <v>77</v>
      </c>
      <c r="M672" t="s">
        <v>77</v>
      </c>
      <c r="O672">
        <v>69</v>
      </c>
      <c r="P672" t="s">
        <v>778</v>
      </c>
      <c r="Q672" s="2">
        <v>44860.592291666668</v>
      </c>
      <c r="R672">
        <v>365</v>
      </c>
      <c r="S672" t="s">
        <v>76</v>
      </c>
      <c r="T672">
        <v>0</v>
      </c>
      <c r="U672" t="s">
        <v>77</v>
      </c>
      <c r="V672" s="26" t="s">
        <v>77</v>
      </c>
      <c r="W672" t="s">
        <v>77</v>
      </c>
      <c r="X672" t="s">
        <v>77</v>
      </c>
      <c r="Y672" t="s">
        <v>77</v>
      </c>
      <c r="Z672" t="s">
        <v>77</v>
      </c>
      <c r="AA672" t="s">
        <v>77</v>
      </c>
      <c r="AC672">
        <v>69</v>
      </c>
      <c r="AD672" t="s">
        <v>778</v>
      </c>
      <c r="AE672" s="2">
        <v>44860.592291666668</v>
      </c>
      <c r="AF672">
        <v>365</v>
      </c>
      <c r="AG672" t="s">
        <v>76</v>
      </c>
      <c r="AH672">
        <v>0</v>
      </c>
      <c r="AI672">
        <v>12.161</v>
      </c>
      <c r="AJ672" s="26">
        <v>24511</v>
      </c>
      <c r="AK672">
        <v>5.1130000000000004</v>
      </c>
      <c r="AL672" t="s">
        <v>77</v>
      </c>
      <c r="AM672" t="s">
        <v>77</v>
      </c>
      <c r="AN672" t="s">
        <v>77</v>
      </c>
      <c r="AO672" t="s">
        <v>77</v>
      </c>
      <c r="AQ672">
        <v>1</v>
      </c>
      <c r="AS672">
        <v>69</v>
      </c>
      <c r="AT672" s="46">
        <f t="shared" si="98"/>
        <v>8.4223111325000009</v>
      </c>
      <c r="AU672" s="47">
        <f t="shared" si="99"/>
        <v>4947.3915616320801</v>
      </c>
      <c r="AW672" s="27">
        <f t="shared" si="102"/>
        <v>12.609200531249998</v>
      </c>
      <c r="AX672" s="28">
        <f t="shared" si="103"/>
        <v>4541.45786687483</v>
      </c>
      <c r="AZ672" s="33">
        <f t="shared" si="104"/>
        <v>14.12116055125</v>
      </c>
      <c r="BA672" s="34">
        <f t="shared" si="105"/>
        <v>4672.8763688925401</v>
      </c>
      <c r="BC672" s="46">
        <f t="shared" si="106"/>
        <v>8.4223111325000009</v>
      </c>
      <c r="BD672" s="47">
        <f t="shared" si="107"/>
        <v>4947.3915616320801</v>
      </c>
      <c r="BF672" s="48">
        <f t="shared" si="100"/>
        <v>5.06418488</v>
      </c>
      <c r="BG672" s="49">
        <f t="shared" si="101"/>
        <v>1612.4809298800001</v>
      </c>
      <c r="BI672">
        <v>69</v>
      </c>
      <c r="BJ672" t="s">
        <v>778</v>
      </c>
      <c r="BK672" s="2">
        <v>44860.592291666668</v>
      </c>
      <c r="BL672">
        <v>365</v>
      </c>
      <c r="BM672" t="s">
        <v>76</v>
      </c>
      <c r="BN672">
        <v>0</v>
      </c>
      <c r="BO672">
        <v>2.8450000000000002</v>
      </c>
      <c r="BP672" s="26">
        <v>1214727</v>
      </c>
      <c r="BQ672">
        <v>0</v>
      </c>
      <c r="BR672" t="s">
        <v>77</v>
      </c>
      <c r="BS672" t="s">
        <v>77</v>
      </c>
      <c r="BT672" t="s">
        <v>77</v>
      </c>
      <c r="BU672" t="s">
        <v>77</v>
      </c>
    </row>
    <row r="673" spans="1:73">
      <c r="A673">
        <v>70</v>
      </c>
      <c r="B673" t="s">
        <v>779</v>
      </c>
      <c r="C673" s="2">
        <v>44860.613530092596</v>
      </c>
      <c r="D673">
        <v>131</v>
      </c>
      <c r="E673" t="s">
        <v>76</v>
      </c>
      <c r="F673">
        <v>0</v>
      </c>
      <c r="G673">
        <v>6.0140000000000002</v>
      </c>
      <c r="H673" s="26">
        <v>54371</v>
      </c>
      <c r="I673">
        <v>0.105</v>
      </c>
      <c r="J673" t="s">
        <v>77</v>
      </c>
      <c r="K673" t="s">
        <v>77</v>
      </c>
      <c r="L673" t="s">
        <v>77</v>
      </c>
      <c r="M673" t="s">
        <v>77</v>
      </c>
      <c r="O673">
        <v>70</v>
      </c>
      <c r="P673" t="s">
        <v>779</v>
      </c>
      <c r="Q673" s="2">
        <v>44860.613530092596</v>
      </c>
      <c r="R673">
        <v>131</v>
      </c>
      <c r="S673" t="s">
        <v>76</v>
      </c>
      <c r="T673">
        <v>0</v>
      </c>
      <c r="U673" t="s">
        <v>77</v>
      </c>
      <c r="V673" s="26" t="s">
        <v>77</v>
      </c>
      <c r="W673" t="s">
        <v>77</v>
      </c>
      <c r="X673" t="s">
        <v>77</v>
      </c>
      <c r="Y673" t="s">
        <v>77</v>
      </c>
      <c r="Z673" t="s">
        <v>77</v>
      </c>
      <c r="AA673" t="s">
        <v>77</v>
      </c>
      <c r="AC673">
        <v>70</v>
      </c>
      <c r="AD673" t="s">
        <v>779</v>
      </c>
      <c r="AE673" s="2">
        <v>44860.613530092596</v>
      </c>
      <c r="AF673">
        <v>131</v>
      </c>
      <c r="AG673" t="s">
        <v>76</v>
      </c>
      <c r="AH673">
        <v>0</v>
      </c>
      <c r="AI673">
        <v>12.141999999999999</v>
      </c>
      <c r="AJ673" s="26">
        <v>30803</v>
      </c>
      <c r="AK673">
        <v>6.4349999999999996</v>
      </c>
      <c r="AL673" t="s">
        <v>77</v>
      </c>
      <c r="AM673" t="s">
        <v>77</v>
      </c>
      <c r="AN673" t="s">
        <v>77</v>
      </c>
      <c r="AO673" t="s">
        <v>77</v>
      </c>
      <c r="AQ673">
        <v>1</v>
      </c>
      <c r="AS673">
        <v>70</v>
      </c>
      <c r="AT673" s="46">
        <f t="shared" si="98"/>
        <v>124.95501519767386</v>
      </c>
      <c r="AU673" s="47">
        <f t="shared" si="99"/>
        <v>6239.0660908743203</v>
      </c>
      <c r="AW673" s="27">
        <f t="shared" si="102"/>
        <v>168.83665595581581</v>
      </c>
      <c r="AX673" s="28">
        <f t="shared" si="103"/>
        <v>5686.1484667390705</v>
      </c>
      <c r="AZ673" s="33">
        <f t="shared" si="104"/>
        <v>142.4990797380031</v>
      </c>
      <c r="BA673" s="34">
        <f t="shared" si="105"/>
        <v>5870.2477086056606</v>
      </c>
      <c r="BC673" s="46">
        <f t="shared" si="106"/>
        <v>124.95501519767386</v>
      </c>
      <c r="BD673" s="47">
        <f t="shared" si="107"/>
        <v>6239.0660908743203</v>
      </c>
      <c r="BF673" s="48">
        <f t="shared" si="100"/>
        <v>118.8572694432</v>
      </c>
      <c r="BG673" s="49">
        <f t="shared" si="101"/>
        <v>1698.6682425200001</v>
      </c>
      <c r="BI673">
        <v>70</v>
      </c>
      <c r="BJ673" t="s">
        <v>779</v>
      </c>
      <c r="BK673" s="2">
        <v>44860.613530092596</v>
      </c>
      <c r="BL673">
        <v>131</v>
      </c>
      <c r="BM673" t="s">
        <v>76</v>
      </c>
      <c r="BN673">
        <v>0</v>
      </c>
      <c r="BO673">
        <v>2.8319999999999999</v>
      </c>
      <c r="BP673" s="26">
        <v>1429838</v>
      </c>
      <c r="BQ673">
        <v>0</v>
      </c>
      <c r="BR673" t="s">
        <v>77</v>
      </c>
      <c r="BS673" t="s">
        <v>77</v>
      </c>
      <c r="BT673" t="s">
        <v>77</v>
      </c>
      <c r="BU673" t="s">
        <v>77</v>
      </c>
    </row>
    <row r="674" spans="1:73">
      <c r="A674">
        <v>71</v>
      </c>
      <c r="B674" t="s">
        <v>780</v>
      </c>
      <c r="C674" s="2">
        <v>44860.634756944448</v>
      </c>
      <c r="D674" t="s">
        <v>781</v>
      </c>
      <c r="E674" t="s">
        <v>76</v>
      </c>
      <c r="F674">
        <v>0</v>
      </c>
      <c r="G674">
        <v>6.06</v>
      </c>
      <c r="H674" s="26">
        <v>2413</v>
      </c>
      <c r="I674">
        <v>0</v>
      </c>
      <c r="J674" t="s">
        <v>77</v>
      </c>
      <c r="K674" t="s">
        <v>77</v>
      </c>
      <c r="L674" t="s">
        <v>77</v>
      </c>
      <c r="M674" t="s">
        <v>77</v>
      </c>
      <c r="O674">
        <v>71</v>
      </c>
      <c r="P674" t="s">
        <v>780</v>
      </c>
      <c r="Q674" s="2">
        <v>44860.634756944448</v>
      </c>
      <c r="R674" t="s">
        <v>781</v>
      </c>
      <c r="S674" t="s">
        <v>76</v>
      </c>
      <c r="T674">
        <v>0</v>
      </c>
      <c r="U674" t="s">
        <v>77</v>
      </c>
      <c r="V674" s="26" t="s">
        <v>77</v>
      </c>
      <c r="W674" t="s">
        <v>77</v>
      </c>
      <c r="X674" t="s">
        <v>77</v>
      </c>
      <c r="Y674" t="s">
        <v>77</v>
      </c>
      <c r="Z674" t="s">
        <v>77</v>
      </c>
      <c r="AA674" t="s">
        <v>77</v>
      </c>
      <c r="AC674">
        <v>71</v>
      </c>
      <c r="AD674" t="s">
        <v>780</v>
      </c>
      <c r="AE674" s="2">
        <v>44860.634756944448</v>
      </c>
      <c r="AF674" t="s">
        <v>781</v>
      </c>
      <c r="AG674" t="s">
        <v>76</v>
      </c>
      <c r="AH674">
        <v>0</v>
      </c>
      <c r="AI674">
        <v>12.175000000000001</v>
      </c>
      <c r="AJ674" s="26">
        <v>3183</v>
      </c>
      <c r="AK674">
        <v>0.59899999999999998</v>
      </c>
      <c r="AL674" t="s">
        <v>77</v>
      </c>
      <c r="AM674" t="s">
        <v>77</v>
      </c>
      <c r="AN674" t="s">
        <v>77</v>
      </c>
      <c r="AO674" t="s">
        <v>77</v>
      </c>
      <c r="AQ674">
        <v>3</v>
      </c>
      <c r="AR674" t="s">
        <v>782</v>
      </c>
      <c r="AS674">
        <v>71</v>
      </c>
      <c r="AT674" s="46">
        <f t="shared" si="98"/>
        <v>1.0556329756999998</v>
      </c>
      <c r="AU674" s="47">
        <f t="shared" si="99"/>
        <v>553.96754440071993</v>
      </c>
      <c r="AW674" s="27">
        <f t="shared" si="102"/>
        <v>2.2798945912499997</v>
      </c>
      <c r="AX674" s="28">
        <f t="shared" si="103"/>
        <v>624.32224643546999</v>
      </c>
      <c r="AZ674" s="33">
        <f t="shared" si="104"/>
        <v>2.1724811264500001</v>
      </c>
      <c r="BA674" s="34">
        <f t="shared" si="105"/>
        <v>604.56686198886007</v>
      </c>
      <c r="BC674" s="46">
        <f t="shared" si="106"/>
        <v>1.0556329756999998</v>
      </c>
      <c r="BD674" s="47">
        <f t="shared" si="107"/>
        <v>553.96754440071993</v>
      </c>
      <c r="BF674" s="48">
        <f t="shared" si="100"/>
        <v>-0.53269585120000018</v>
      </c>
      <c r="BG674" s="49">
        <f t="shared" si="101"/>
        <v>307.11519292000003</v>
      </c>
      <c r="BI674">
        <v>71</v>
      </c>
      <c r="BJ674" t="s">
        <v>780</v>
      </c>
      <c r="BK674" s="2">
        <v>44860.634756944448</v>
      </c>
      <c r="BL674" t="s">
        <v>781</v>
      </c>
      <c r="BM674" t="s">
        <v>76</v>
      </c>
      <c r="BN674">
        <v>0</v>
      </c>
      <c r="BO674">
        <v>2.7120000000000002</v>
      </c>
      <c r="BP674" s="26">
        <v>5114439</v>
      </c>
      <c r="BQ674">
        <v>958.149</v>
      </c>
      <c r="BR674" t="s">
        <v>77</v>
      </c>
      <c r="BS674" t="s">
        <v>77</v>
      </c>
      <c r="BT674" t="s">
        <v>77</v>
      </c>
      <c r="BU674" t="s">
        <v>77</v>
      </c>
    </row>
    <row r="675" spans="1:73">
      <c r="A675">
        <v>72</v>
      </c>
      <c r="B675" t="s">
        <v>783</v>
      </c>
      <c r="C675" s="2">
        <v>44860.6559837963</v>
      </c>
      <c r="D675" t="s">
        <v>784</v>
      </c>
      <c r="E675" t="s">
        <v>76</v>
      </c>
      <c r="F675">
        <v>0</v>
      </c>
      <c r="G675">
        <v>6.02</v>
      </c>
      <c r="H675" s="26">
        <v>12898</v>
      </c>
      <c r="I675">
        <v>2.1000000000000001E-2</v>
      </c>
      <c r="J675" t="s">
        <v>77</v>
      </c>
      <c r="K675" t="s">
        <v>77</v>
      </c>
      <c r="L675" t="s">
        <v>77</v>
      </c>
      <c r="M675" t="s">
        <v>77</v>
      </c>
      <c r="O675">
        <v>72</v>
      </c>
      <c r="P675" t="s">
        <v>783</v>
      </c>
      <c r="Q675" s="2">
        <v>44860.6559837963</v>
      </c>
      <c r="R675" t="s">
        <v>784</v>
      </c>
      <c r="S675" t="s">
        <v>76</v>
      </c>
      <c r="T675">
        <v>0</v>
      </c>
      <c r="U675" t="s">
        <v>77</v>
      </c>
      <c r="V675" t="s">
        <v>77</v>
      </c>
      <c r="W675" t="s">
        <v>77</v>
      </c>
      <c r="X675" t="s">
        <v>77</v>
      </c>
      <c r="Y675" t="s">
        <v>77</v>
      </c>
      <c r="Z675" t="s">
        <v>77</v>
      </c>
      <c r="AA675" t="s">
        <v>77</v>
      </c>
      <c r="AC675">
        <v>72</v>
      </c>
      <c r="AD675" t="s">
        <v>783</v>
      </c>
      <c r="AE675" s="2">
        <v>44860.6559837963</v>
      </c>
      <c r="AF675" t="s">
        <v>784</v>
      </c>
      <c r="AG675" t="s">
        <v>76</v>
      </c>
      <c r="AH675">
        <v>0</v>
      </c>
      <c r="AI675">
        <v>12.167</v>
      </c>
      <c r="AJ675" s="26">
        <v>13593</v>
      </c>
      <c r="AK675">
        <v>2.8079999999999998</v>
      </c>
      <c r="AL675" t="s">
        <v>77</v>
      </c>
      <c r="AM675" t="s">
        <v>77</v>
      </c>
      <c r="AN675" t="s">
        <v>77</v>
      </c>
      <c r="AO675" t="s">
        <v>77</v>
      </c>
      <c r="AQ675">
        <v>1</v>
      </c>
      <c r="AS675">
        <v>72</v>
      </c>
      <c r="AT675" s="46">
        <f t="shared" si="98"/>
        <v>27.80110549414184</v>
      </c>
      <c r="AU675" s="47">
        <f t="shared" si="99"/>
        <v>2701.2577785575199</v>
      </c>
      <c r="AW675" s="27">
        <f t="shared" si="102"/>
        <v>34.053206084999992</v>
      </c>
      <c r="AX675" s="28">
        <f t="shared" si="103"/>
        <v>2543.3742091322702</v>
      </c>
      <c r="AZ675" s="33">
        <f t="shared" si="104"/>
        <v>33.555017268956405</v>
      </c>
      <c r="BA675" s="34">
        <f t="shared" si="105"/>
        <v>2592.1192455072601</v>
      </c>
      <c r="BC675" s="46">
        <f t="shared" si="106"/>
        <v>27.80110549414184</v>
      </c>
      <c r="BD675" s="47">
        <f t="shared" si="107"/>
        <v>2701.2577785575199</v>
      </c>
      <c r="BF675" s="48">
        <f t="shared" si="100"/>
        <v>16.950278340799997</v>
      </c>
      <c r="BG675" s="49">
        <f t="shared" si="101"/>
        <v>1139.7411377199999</v>
      </c>
      <c r="BI675">
        <v>72</v>
      </c>
      <c r="BJ675" t="s">
        <v>783</v>
      </c>
      <c r="BK675" s="2">
        <v>44860.6559837963</v>
      </c>
      <c r="BL675" t="s">
        <v>784</v>
      </c>
      <c r="BM675" t="s">
        <v>76</v>
      </c>
      <c r="BN675">
        <v>0</v>
      </c>
      <c r="BO675">
        <v>2.8410000000000002</v>
      </c>
      <c r="BP675" s="26">
        <v>1259431</v>
      </c>
      <c r="BQ675">
        <v>0</v>
      </c>
      <c r="BR675" t="s">
        <v>77</v>
      </c>
      <c r="BS675" t="s">
        <v>77</v>
      </c>
      <c r="BT675" t="s">
        <v>77</v>
      </c>
      <c r="BU675" t="s">
        <v>77</v>
      </c>
    </row>
    <row r="676" spans="1:73">
      <c r="A676">
        <v>74</v>
      </c>
      <c r="B676" t="s">
        <v>785</v>
      </c>
      <c r="C676" s="2">
        <v>44861.390173611115</v>
      </c>
      <c r="D676" t="s">
        <v>786</v>
      </c>
      <c r="E676" t="s">
        <v>76</v>
      </c>
      <c r="F676">
        <v>0</v>
      </c>
      <c r="G676">
        <v>6.0359999999999996</v>
      </c>
      <c r="H676" s="26">
        <v>9437</v>
      </c>
      <c r="I676">
        <v>1.4E-2</v>
      </c>
      <c r="J676" t="s">
        <v>77</v>
      </c>
      <c r="K676" t="s">
        <v>77</v>
      </c>
      <c r="L676" t="s">
        <v>77</v>
      </c>
      <c r="M676" t="s">
        <v>77</v>
      </c>
      <c r="O676">
        <v>74</v>
      </c>
      <c r="P676" t="s">
        <v>785</v>
      </c>
      <c r="Q676" s="2">
        <v>44861.390173611115</v>
      </c>
      <c r="R676" t="s">
        <v>786</v>
      </c>
      <c r="S676" t="s">
        <v>76</v>
      </c>
      <c r="T676">
        <v>0</v>
      </c>
      <c r="U676" t="s">
        <v>77</v>
      </c>
      <c r="V676" t="s">
        <v>77</v>
      </c>
      <c r="W676" t="s">
        <v>77</v>
      </c>
      <c r="X676" t="s">
        <v>77</v>
      </c>
      <c r="Y676" t="s">
        <v>77</v>
      </c>
      <c r="Z676" t="s">
        <v>77</v>
      </c>
      <c r="AA676" t="s">
        <v>77</v>
      </c>
      <c r="AC676">
        <v>74</v>
      </c>
      <c r="AD676" t="s">
        <v>785</v>
      </c>
      <c r="AE676" s="2">
        <v>44861.390173611115</v>
      </c>
      <c r="AF676" t="s">
        <v>786</v>
      </c>
      <c r="AG676" t="s">
        <v>76</v>
      </c>
      <c r="AH676">
        <v>0</v>
      </c>
      <c r="AI676">
        <v>12.211</v>
      </c>
      <c r="AJ676" s="26">
        <v>16788</v>
      </c>
      <c r="AK676">
        <v>3.484</v>
      </c>
      <c r="AL676" t="s">
        <v>77</v>
      </c>
      <c r="AM676" t="s">
        <v>77</v>
      </c>
      <c r="AN676" t="s">
        <v>77</v>
      </c>
      <c r="AO676" t="s">
        <v>77</v>
      </c>
      <c r="AQ676">
        <v>2</v>
      </c>
      <c r="AR676" t="s">
        <v>787</v>
      </c>
      <c r="AS676">
        <v>74</v>
      </c>
      <c r="AT676" s="46">
        <f t="shared" si="98"/>
        <v>19.013928895700001</v>
      </c>
      <c r="AU676" s="47">
        <f t="shared" si="99"/>
        <v>3359.1871211891203</v>
      </c>
      <c r="AW676" s="27">
        <f t="shared" si="102"/>
        <v>23.048545591249997</v>
      </c>
      <c r="AX676" s="28">
        <f t="shared" si="103"/>
        <v>3129.6342950251201</v>
      </c>
      <c r="AZ676" s="33">
        <f t="shared" si="104"/>
        <v>24.201799646450002</v>
      </c>
      <c r="BA676" s="34">
        <f t="shared" si="105"/>
        <v>3201.4249312905599</v>
      </c>
      <c r="BC676" s="46">
        <f t="shared" si="106"/>
        <v>19.013928895700001</v>
      </c>
      <c r="BD676" s="47">
        <f t="shared" si="107"/>
        <v>3359.1871211891203</v>
      </c>
      <c r="BF676" s="48">
        <f t="shared" si="100"/>
        <v>10.809799828799999</v>
      </c>
      <c r="BG676" s="49">
        <f t="shared" si="101"/>
        <v>1320.52280032</v>
      </c>
      <c r="BI676">
        <v>74</v>
      </c>
      <c r="BJ676" t="s">
        <v>785</v>
      </c>
      <c r="BK676" s="2">
        <v>44861.390173611115</v>
      </c>
      <c r="BL676" t="s">
        <v>786</v>
      </c>
      <c r="BM676" t="s">
        <v>76</v>
      </c>
      <c r="BN676">
        <v>0</v>
      </c>
      <c r="BO676">
        <v>2.8069999999999999</v>
      </c>
      <c r="BP676" s="26">
        <v>1988020</v>
      </c>
      <c r="BQ676">
        <v>0</v>
      </c>
      <c r="BR676" t="s">
        <v>77</v>
      </c>
      <c r="BS676" t="s">
        <v>77</v>
      </c>
      <c r="BT676" t="s">
        <v>77</v>
      </c>
      <c r="BU676" t="s">
        <v>77</v>
      </c>
    </row>
    <row r="677" spans="1:73">
      <c r="A677">
        <v>49</v>
      </c>
      <c r="B677" t="s">
        <v>788</v>
      </c>
      <c r="C677" s="2">
        <v>44792.435856481483</v>
      </c>
      <c r="D677" t="s">
        <v>75</v>
      </c>
      <c r="E677" t="s">
        <v>76</v>
      </c>
      <c r="F677">
        <v>0</v>
      </c>
      <c r="G677">
        <v>6.0780000000000003</v>
      </c>
      <c r="H677" s="26">
        <v>1379</v>
      </c>
      <c r="I677">
        <v>-2E-3</v>
      </c>
      <c r="J677" t="s">
        <v>77</v>
      </c>
      <c r="K677" t="s">
        <v>77</v>
      </c>
      <c r="L677" t="s">
        <v>77</v>
      </c>
      <c r="M677" t="s">
        <v>77</v>
      </c>
      <c r="O677">
        <v>49</v>
      </c>
      <c r="P677" t="s">
        <v>788</v>
      </c>
      <c r="Q677" s="2">
        <v>44792.435856481483</v>
      </c>
      <c r="R677" t="s">
        <v>75</v>
      </c>
      <c r="S677" t="s">
        <v>76</v>
      </c>
      <c r="T677">
        <v>0</v>
      </c>
      <c r="U677" t="s">
        <v>77</v>
      </c>
      <c r="V677" t="s">
        <v>77</v>
      </c>
      <c r="W677" t="s">
        <v>77</v>
      </c>
      <c r="X677" t="s">
        <v>77</v>
      </c>
      <c r="Y677" t="s">
        <v>77</v>
      </c>
      <c r="Z677" t="s">
        <v>77</v>
      </c>
      <c r="AA677" t="s">
        <v>77</v>
      </c>
      <c r="AC677">
        <v>49</v>
      </c>
      <c r="AD677" t="s">
        <v>788</v>
      </c>
      <c r="AE677" s="2">
        <v>44792.435856481483</v>
      </c>
      <c r="AF677" t="s">
        <v>75</v>
      </c>
      <c r="AG677" t="s">
        <v>76</v>
      </c>
      <c r="AH677">
        <v>0</v>
      </c>
      <c r="AI677">
        <v>12.252000000000001</v>
      </c>
      <c r="AJ677" s="26">
        <v>3914</v>
      </c>
      <c r="AK677">
        <v>0.755</v>
      </c>
      <c r="AL677" t="s">
        <v>77</v>
      </c>
      <c r="AM677" t="s">
        <v>77</v>
      </c>
      <c r="AN677" t="s">
        <v>77</v>
      </c>
      <c r="AO677" t="s">
        <v>77</v>
      </c>
      <c r="AQ677">
        <v>1</v>
      </c>
      <c r="AS677">
        <v>83</v>
      </c>
      <c r="AT677" s="46">
        <f t="shared" ref="AT677:AT707" si="108">IF(H677&lt;10000,((0.0000001453*H677^2)+(0.0008349*H677)+(-1.805)),(IF(H677&lt;700000,((-0.00000000008054*H677^2)+(0.002348*H677)+(-2.47)), ((-0.00000001938*V677^2)+(0.2471*V677)+(226.8)))))</f>
        <v>-0.3773644626999999</v>
      </c>
      <c r="AU677" s="47">
        <f t="shared" ref="AU677:AU707" si="109">(-0.00000002552*AJ677^2)+(0.2067*AJ677)+(-103.7)</f>
        <v>704.93284901407992</v>
      </c>
      <c r="AW677" s="27">
        <f t="shared" si="102"/>
        <v>-0.60039512875000067</v>
      </c>
      <c r="AX677" s="28">
        <f t="shared" si="103"/>
        <v>759.52400151308007</v>
      </c>
      <c r="AZ677" s="33">
        <f t="shared" si="104"/>
        <v>-1.5532830959499995</v>
      </c>
      <c r="BA677" s="34">
        <f t="shared" si="105"/>
        <v>744.2497066210401</v>
      </c>
      <c r="BC677" s="46">
        <f t="shared" si="106"/>
        <v>-0.3773644626999999</v>
      </c>
      <c r="BD677" s="47">
        <f t="shared" si="107"/>
        <v>704.93284901407992</v>
      </c>
      <c r="BF677" s="48">
        <f t="shared" si="100"/>
        <v>-2.0757737567999999</v>
      </c>
      <c r="BG677" s="49">
        <f t="shared" si="101"/>
        <v>377.75257088000001</v>
      </c>
      <c r="BI677">
        <v>49</v>
      </c>
      <c r="BJ677" t="s">
        <v>788</v>
      </c>
      <c r="BK677" s="2">
        <v>44792.435856481483</v>
      </c>
      <c r="BL677" t="s">
        <v>75</v>
      </c>
      <c r="BM677" t="s">
        <v>76</v>
      </c>
      <c r="BN677">
        <v>0</v>
      </c>
      <c r="BO677">
        <v>2.7240000000000002</v>
      </c>
      <c r="BP677" s="26">
        <v>5097982</v>
      </c>
      <c r="BQ677">
        <v>958.01700000000005</v>
      </c>
      <c r="BR677" t="s">
        <v>77</v>
      </c>
      <c r="BS677" t="s">
        <v>77</v>
      </c>
      <c r="BT677" t="s">
        <v>77</v>
      </c>
      <c r="BU677" t="s">
        <v>77</v>
      </c>
    </row>
    <row r="678" spans="1:73">
      <c r="A678">
        <v>50</v>
      </c>
      <c r="B678" t="s">
        <v>789</v>
      </c>
      <c r="C678" s="2">
        <v>44792.457175925927</v>
      </c>
      <c r="D678" t="s">
        <v>79</v>
      </c>
      <c r="E678" t="s">
        <v>76</v>
      </c>
      <c r="F678">
        <v>0</v>
      </c>
      <c r="G678">
        <v>6.0179999999999998</v>
      </c>
      <c r="H678" s="26">
        <v>932049</v>
      </c>
      <c r="I678">
        <v>1.88</v>
      </c>
      <c r="J678" t="s">
        <v>77</v>
      </c>
      <c r="K678" t="s">
        <v>77</v>
      </c>
      <c r="L678" t="s">
        <v>77</v>
      </c>
      <c r="M678" t="s">
        <v>77</v>
      </c>
      <c r="O678">
        <v>50</v>
      </c>
      <c r="P678" t="s">
        <v>789</v>
      </c>
      <c r="Q678" s="2">
        <v>44792.457175925927</v>
      </c>
      <c r="R678" t="s">
        <v>79</v>
      </c>
      <c r="S678" t="s">
        <v>76</v>
      </c>
      <c r="T678">
        <v>0</v>
      </c>
      <c r="U678">
        <v>5.97</v>
      </c>
      <c r="V678" s="26">
        <v>7760</v>
      </c>
      <c r="W678">
        <v>2.0539999999999998</v>
      </c>
      <c r="X678" t="s">
        <v>77</v>
      </c>
      <c r="Y678" t="s">
        <v>77</v>
      </c>
      <c r="Z678" t="s">
        <v>77</v>
      </c>
      <c r="AA678" t="s">
        <v>77</v>
      </c>
      <c r="AC678">
        <v>50</v>
      </c>
      <c r="AD678" t="s">
        <v>789</v>
      </c>
      <c r="AE678" s="2">
        <v>44792.457175925927</v>
      </c>
      <c r="AF678" t="s">
        <v>79</v>
      </c>
      <c r="AG678" t="s">
        <v>76</v>
      </c>
      <c r="AH678">
        <v>0</v>
      </c>
      <c r="AI678">
        <v>12.21</v>
      </c>
      <c r="AJ678" s="26">
        <v>7494</v>
      </c>
      <c r="AK678">
        <v>1.516</v>
      </c>
      <c r="AL678" t="s">
        <v>77</v>
      </c>
      <c r="AM678" t="s">
        <v>77</v>
      </c>
      <c r="AN678" t="s">
        <v>77</v>
      </c>
      <c r="AO678" t="s">
        <v>77</v>
      </c>
      <c r="AQ678">
        <v>1</v>
      </c>
      <c r="AS678">
        <v>84</v>
      </c>
      <c r="AT678" s="46">
        <f t="shared" si="108"/>
        <v>2143.1289829120001</v>
      </c>
      <c r="AU678" s="47">
        <f t="shared" si="109"/>
        <v>1443.8765958812801</v>
      </c>
      <c r="AW678" s="27">
        <f t="shared" si="102"/>
        <v>2033.3218148159999</v>
      </c>
      <c r="AX678" s="28">
        <f t="shared" si="103"/>
        <v>1420.6924345402799</v>
      </c>
      <c r="AZ678" s="33">
        <f t="shared" si="104"/>
        <v>2274.5554327680002</v>
      </c>
      <c r="BA678" s="34">
        <f t="shared" si="105"/>
        <v>1428.0816378146401</v>
      </c>
      <c r="BC678" s="46">
        <f t="shared" si="106"/>
        <v>2143.1289829120001</v>
      </c>
      <c r="BD678" s="47">
        <f t="shared" si="107"/>
        <v>1443.8765958812801</v>
      </c>
      <c r="BF678" s="48">
        <f t="shared" si="100"/>
        <v>955.19528000000003</v>
      </c>
      <c r="BG678" s="49">
        <f t="shared" si="101"/>
        <v>697.14671008000005</v>
      </c>
      <c r="BI678">
        <v>50</v>
      </c>
      <c r="BJ678" t="s">
        <v>789</v>
      </c>
      <c r="BK678" s="2">
        <v>44792.457175925927</v>
      </c>
      <c r="BL678" t="s">
        <v>79</v>
      </c>
      <c r="BM678" t="s">
        <v>76</v>
      </c>
      <c r="BN678">
        <v>0</v>
      </c>
      <c r="BO678">
        <v>2.7189999999999999</v>
      </c>
      <c r="BP678" s="26">
        <v>5071480</v>
      </c>
      <c r="BQ678">
        <v>957.798</v>
      </c>
      <c r="BR678" t="s">
        <v>77</v>
      </c>
      <c r="BS678" t="s">
        <v>77</v>
      </c>
      <c r="BT678" t="s">
        <v>77</v>
      </c>
      <c r="BU678" t="s">
        <v>77</v>
      </c>
    </row>
    <row r="679" spans="1:73">
      <c r="A679">
        <v>51</v>
      </c>
      <c r="B679" t="s">
        <v>790</v>
      </c>
      <c r="C679" s="2">
        <v>44792.478495370371</v>
      </c>
      <c r="D679" t="s">
        <v>507</v>
      </c>
      <c r="E679" t="s">
        <v>76</v>
      </c>
      <c r="F679">
        <v>0</v>
      </c>
      <c r="G679">
        <v>6.0410000000000004</v>
      </c>
      <c r="H679" s="26">
        <v>3023</v>
      </c>
      <c r="I679">
        <v>1E-3</v>
      </c>
      <c r="J679" t="s">
        <v>77</v>
      </c>
      <c r="K679" t="s">
        <v>77</v>
      </c>
      <c r="L679" t="s">
        <v>77</v>
      </c>
      <c r="M679" t="s">
        <v>77</v>
      </c>
      <c r="O679">
        <v>51</v>
      </c>
      <c r="P679" t="s">
        <v>790</v>
      </c>
      <c r="Q679" s="2">
        <v>44792.478495370371</v>
      </c>
      <c r="R679" t="s">
        <v>507</v>
      </c>
      <c r="S679" t="s">
        <v>76</v>
      </c>
      <c r="T679">
        <v>0</v>
      </c>
      <c r="U679" t="s">
        <v>77</v>
      </c>
      <c r="V679" t="s">
        <v>77</v>
      </c>
      <c r="W679" t="s">
        <v>77</v>
      </c>
      <c r="X679" t="s">
        <v>77</v>
      </c>
      <c r="Y679" t="s">
        <v>77</v>
      </c>
      <c r="Z679" t="s">
        <v>77</v>
      </c>
      <c r="AA679" t="s">
        <v>77</v>
      </c>
      <c r="AC679">
        <v>51</v>
      </c>
      <c r="AD679" t="s">
        <v>790</v>
      </c>
      <c r="AE679" s="2">
        <v>44792.478495370371</v>
      </c>
      <c r="AF679" t="s">
        <v>507</v>
      </c>
      <c r="AG679" t="s">
        <v>76</v>
      </c>
      <c r="AH679">
        <v>0</v>
      </c>
      <c r="AI679">
        <v>12.227</v>
      </c>
      <c r="AJ679" s="26">
        <v>1694</v>
      </c>
      <c r="AK679">
        <v>0.28199999999999997</v>
      </c>
      <c r="AL679" t="s">
        <v>77</v>
      </c>
      <c r="AM679" t="s">
        <v>77</v>
      </c>
      <c r="AN679" t="s">
        <v>77</v>
      </c>
      <c r="AO679" t="s">
        <v>77</v>
      </c>
      <c r="AQ679">
        <v>1</v>
      </c>
      <c r="AS679">
        <v>85</v>
      </c>
      <c r="AT679" s="46">
        <f t="shared" si="108"/>
        <v>2.0467309637</v>
      </c>
      <c r="AU679" s="47">
        <f t="shared" si="109"/>
        <v>246.37656688927996</v>
      </c>
      <c r="AW679" s="27">
        <f t="shared" si="102"/>
        <v>4.0004087412500002</v>
      </c>
      <c r="AX679" s="28">
        <f t="shared" si="103"/>
        <v>348.71747294828003</v>
      </c>
      <c r="AZ679" s="33">
        <f t="shared" si="104"/>
        <v>4.3123512444500012</v>
      </c>
      <c r="BA679" s="34">
        <f t="shared" si="105"/>
        <v>319.98813971864001</v>
      </c>
      <c r="BC679" s="46">
        <f t="shared" si="106"/>
        <v>2.0467309637</v>
      </c>
      <c r="BD679" s="47">
        <f t="shared" si="107"/>
        <v>246.37656688927996</v>
      </c>
      <c r="BF679" s="48">
        <f t="shared" si="100"/>
        <v>0.39287374079999982</v>
      </c>
      <c r="BG679" s="49">
        <f t="shared" si="101"/>
        <v>157.54579808</v>
      </c>
      <c r="BI679">
        <v>51</v>
      </c>
      <c r="BJ679" t="s">
        <v>790</v>
      </c>
      <c r="BK679" s="2">
        <v>44792.478495370371</v>
      </c>
      <c r="BL679" t="s">
        <v>507</v>
      </c>
      <c r="BM679" t="s">
        <v>76</v>
      </c>
      <c r="BN679">
        <v>0</v>
      </c>
      <c r="BO679">
        <v>2.718</v>
      </c>
      <c r="BP679" s="26">
        <v>5154168</v>
      </c>
      <c r="BQ679">
        <v>958.46199999999999</v>
      </c>
      <c r="BR679" t="s">
        <v>77</v>
      </c>
      <c r="BS679" t="s">
        <v>77</v>
      </c>
      <c r="BT679" t="s">
        <v>77</v>
      </c>
      <c r="BU679" t="s">
        <v>77</v>
      </c>
    </row>
    <row r="680" spans="1:73">
      <c r="A680">
        <v>52</v>
      </c>
      <c r="B680" t="s">
        <v>791</v>
      </c>
      <c r="C680" s="2">
        <v>44792.499814814815</v>
      </c>
      <c r="D680" t="s">
        <v>507</v>
      </c>
      <c r="E680" t="s">
        <v>76</v>
      </c>
      <c r="F680">
        <v>0</v>
      </c>
      <c r="G680">
        <v>6.0439999999999996</v>
      </c>
      <c r="H680" s="26">
        <v>2973</v>
      </c>
      <c r="I680">
        <v>1E-3</v>
      </c>
      <c r="J680" t="s">
        <v>77</v>
      </c>
      <c r="K680" t="s">
        <v>77</v>
      </c>
      <c r="L680" t="s">
        <v>77</v>
      </c>
      <c r="M680" t="s">
        <v>77</v>
      </c>
      <c r="O680">
        <v>52</v>
      </c>
      <c r="P680" t="s">
        <v>791</v>
      </c>
      <c r="Q680" s="2">
        <v>44792.499814814815</v>
      </c>
      <c r="R680" t="s">
        <v>507</v>
      </c>
      <c r="S680" t="s">
        <v>76</v>
      </c>
      <c r="T680">
        <v>0</v>
      </c>
      <c r="U680" t="s">
        <v>77</v>
      </c>
      <c r="V680" s="26" t="s">
        <v>77</v>
      </c>
      <c r="W680" t="s">
        <v>77</v>
      </c>
      <c r="X680" t="s">
        <v>77</v>
      </c>
      <c r="Y680" t="s">
        <v>77</v>
      </c>
      <c r="Z680" t="s">
        <v>77</v>
      </c>
      <c r="AA680" t="s">
        <v>77</v>
      </c>
      <c r="AC680">
        <v>52</v>
      </c>
      <c r="AD680" t="s">
        <v>791</v>
      </c>
      <c r="AE680" s="2">
        <v>44792.499814814815</v>
      </c>
      <c r="AF680" t="s">
        <v>507</v>
      </c>
      <c r="AG680" t="s">
        <v>76</v>
      </c>
      <c r="AH680">
        <v>0</v>
      </c>
      <c r="AI680">
        <v>12.23</v>
      </c>
      <c r="AJ680" s="26">
        <v>1771</v>
      </c>
      <c r="AK680">
        <v>0.29899999999999999</v>
      </c>
      <c r="AL680" t="s">
        <v>77</v>
      </c>
      <c r="AM680" t="s">
        <v>77</v>
      </c>
      <c r="AN680" t="s">
        <v>77</v>
      </c>
      <c r="AO680" t="s">
        <v>77</v>
      </c>
      <c r="AQ680">
        <v>1</v>
      </c>
      <c r="AS680">
        <v>86</v>
      </c>
      <c r="AT680" s="46">
        <f t="shared" si="108"/>
        <v>1.9614250237000002</v>
      </c>
      <c r="AU680" s="47">
        <f t="shared" si="109"/>
        <v>262.28565802567999</v>
      </c>
      <c r="AW680" s="27">
        <f t="shared" si="102"/>
        <v>3.8587879912499989</v>
      </c>
      <c r="AX680" s="28">
        <f t="shared" si="103"/>
        <v>362.97652559842999</v>
      </c>
      <c r="AZ680" s="33">
        <f t="shared" si="104"/>
        <v>4.1385746544500002</v>
      </c>
      <c r="BA680" s="34">
        <f t="shared" si="105"/>
        <v>334.70620146933999</v>
      </c>
      <c r="BC680" s="46">
        <f t="shared" si="106"/>
        <v>1.9614250237000002</v>
      </c>
      <c r="BD680" s="47">
        <f t="shared" si="107"/>
        <v>262.28565802567999</v>
      </c>
      <c r="BF680" s="48">
        <f t="shared" si="100"/>
        <v>0.31658178079999999</v>
      </c>
      <c r="BG680" s="49">
        <f t="shared" si="101"/>
        <v>165.46741947999999</v>
      </c>
      <c r="BI680">
        <v>52</v>
      </c>
      <c r="BJ680" t="s">
        <v>791</v>
      </c>
      <c r="BK680" s="2">
        <v>44792.499814814815</v>
      </c>
      <c r="BL680" t="s">
        <v>507</v>
      </c>
      <c r="BM680" t="s">
        <v>76</v>
      </c>
      <c r="BN680">
        <v>0</v>
      </c>
      <c r="BO680">
        <v>2.7170000000000001</v>
      </c>
      <c r="BP680" s="26">
        <v>5164735</v>
      </c>
      <c r="BQ680">
        <v>958.54399999999998</v>
      </c>
      <c r="BR680" t="s">
        <v>77</v>
      </c>
      <c r="BS680" t="s">
        <v>77</v>
      </c>
      <c r="BT680" t="s">
        <v>77</v>
      </c>
      <c r="BU680" t="s">
        <v>77</v>
      </c>
    </row>
    <row r="681" spans="1:73">
      <c r="A681">
        <v>53</v>
      </c>
      <c r="B681" t="s">
        <v>792</v>
      </c>
      <c r="C681" s="2">
        <v>44792.521145833336</v>
      </c>
      <c r="D681">
        <v>240</v>
      </c>
      <c r="E681" t="s">
        <v>76</v>
      </c>
      <c r="F681">
        <v>0</v>
      </c>
      <c r="G681">
        <v>6.0279999999999996</v>
      </c>
      <c r="H681" s="26">
        <v>8085</v>
      </c>
      <c r="I681">
        <v>1.2E-2</v>
      </c>
      <c r="J681" t="s">
        <v>77</v>
      </c>
      <c r="K681" t="s">
        <v>77</v>
      </c>
      <c r="L681" t="s">
        <v>77</v>
      </c>
      <c r="M681" t="s">
        <v>77</v>
      </c>
      <c r="O681">
        <v>53</v>
      </c>
      <c r="P681" t="s">
        <v>792</v>
      </c>
      <c r="Q681" s="2">
        <v>44792.521145833336</v>
      </c>
      <c r="R681">
        <v>240</v>
      </c>
      <c r="S681" t="s">
        <v>76</v>
      </c>
      <c r="T681">
        <v>0</v>
      </c>
      <c r="U681" t="s">
        <v>77</v>
      </c>
      <c r="V681" s="26" t="s">
        <v>77</v>
      </c>
      <c r="W681" t="s">
        <v>77</v>
      </c>
      <c r="X681" t="s">
        <v>77</v>
      </c>
      <c r="Y681" t="s">
        <v>77</v>
      </c>
      <c r="Z681" t="s">
        <v>77</v>
      </c>
      <c r="AA681" t="s">
        <v>77</v>
      </c>
      <c r="AC681">
        <v>53</v>
      </c>
      <c r="AD681" t="s">
        <v>792</v>
      </c>
      <c r="AE681" s="2">
        <v>44792.521145833336</v>
      </c>
      <c r="AF681">
        <v>240</v>
      </c>
      <c r="AG681" t="s">
        <v>76</v>
      </c>
      <c r="AH681">
        <v>0</v>
      </c>
      <c r="AI681">
        <v>12.189</v>
      </c>
      <c r="AJ681" s="26">
        <v>9533</v>
      </c>
      <c r="AK681">
        <v>1.948</v>
      </c>
      <c r="AL681" t="s">
        <v>77</v>
      </c>
      <c r="AM681" t="s">
        <v>77</v>
      </c>
      <c r="AN681" t="s">
        <v>77</v>
      </c>
      <c r="AO681" t="s">
        <v>77</v>
      </c>
      <c r="AQ681">
        <v>1</v>
      </c>
      <c r="AS681">
        <v>87</v>
      </c>
      <c r="AT681" s="46">
        <f t="shared" si="108"/>
        <v>14.443024292500002</v>
      </c>
      <c r="AU681" s="47">
        <f t="shared" si="109"/>
        <v>1864.4518911687198</v>
      </c>
      <c r="AW681" s="27">
        <f t="shared" si="102"/>
        <v>18.887978531249999</v>
      </c>
      <c r="AX681" s="28">
        <f t="shared" si="103"/>
        <v>1796.5437823534701</v>
      </c>
      <c r="AZ681" s="33">
        <f t="shared" si="104"/>
        <v>20.405924311250001</v>
      </c>
      <c r="BA681" s="34">
        <f t="shared" si="105"/>
        <v>1817.3739222728602</v>
      </c>
      <c r="BC681" s="46">
        <f t="shared" si="106"/>
        <v>14.443024292500002</v>
      </c>
      <c r="BD681" s="47">
        <f t="shared" si="107"/>
        <v>1864.4518911687198</v>
      </c>
      <c r="BF681" s="48">
        <f t="shared" si="100"/>
        <v>8.5100013199999971</v>
      </c>
      <c r="BG681" s="49">
        <f t="shared" si="101"/>
        <v>859.35234092000007</v>
      </c>
      <c r="BI681">
        <v>53</v>
      </c>
      <c r="BJ681" t="s">
        <v>792</v>
      </c>
      <c r="BK681" s="2">
        <v>44792.521145833336</v>
      </c>
      <c r="BL681">
        <v>240</v>
      </c>
      <c r="BM681" t="s">
        <v>76</v>
      </c>
      <c r="BN681">
        <v>0</v>
      </c>
      <c r="BO681">
        <v>2.8570000000000002</v>
      </c>
      <c r="BP681" s="26">
        <v>1123955</v>
      </c>
      <c r="BQ681">
        <v>0</v>
      </c>
      <c r="BR681" t="s">
        <v>77</v>
      </c>
      <c r="BS681" t="s">
        <v>77</v>
      </c>
      <c r="BT681" t="s">
        <v>77</v>
      </c>
      <c r="BU681" t="s">
        <v>77</v>
      </c>
    </row>
    <row r="682" spans="1:73">
      <c r="A682">
        <v>54</v>
      </c>
      <c r="B682" t="s">
        <v>793</v>
      </c>
      <c r="C682" s="2">
        <v>44792.54247685185</v>
      </c>
      <c r="D682">
        <v>375</v>
      </c>
      <c r="E682" t="s">
        <v>76</v>
      </c>
      <c r="F682">
        <v>0</v>
      </c>
      <c r="G682">
        <v>6.024</v>
      </c>
      <c r="H682" s="26">
        <v>19122</v>
      </c>
      <c r="I682">
        <v>3.4000000000000002E-2</v>
      </c>
      <c r="J682" t="s">
        <v>77</v>
      </c>
      <c r="K682" t="s">
        <v>77</v>
      </c>
      <c r="L682" t="s">
        <v>77</v>
      </c>
      <c r="M682" t="s">
        <v>77</v>
      </c>
      <c r="O682">
        <v>54</v>
      </c>
      <c r="P682" t="s">
        <v>793</v>
      </c>
      <c r="Q682" s="2">
        <v>44792.54247685185</v>
      </c>
      <c r="R682">
        <v>375</v>
      </c>
      <c r="S682" t="s">
        <v>76</v>
      </c>
      <c r="T682">
        <v>0</v>
      </c>
      <c r="U682" t="s">
        <v>77</v>
      </c>
      <c r="V682" s="26" t="s">
        <v>77</v>
      </c>
      <c r="W682" t="s">
        <v>77</v>
      </c>
      <c r="X682" t="s">
        <v>77</v>
      </c>
      <c r="Y682" t="s">
        <v>77</v>
      </c>
      <c r="Z682" t="s">
        <v>77</v>
      </c>
      <c r="AA682" t="s">
        <v>77</v>
      </c>
      <c r="AC682">
        <v>54</v>
      </c>
      <c r="AD682" t="s">
        <v>793</v>
      </c>
      <c r="AE682" s="2">
        <v>44792.54247685185</v>
      </c>
      <c r="AF682">
        <v>375</v>
      </c>
      <c r="AG682" t="s">
        <v>76</v>
      </c>
      <c r="AH682">
        <v>0</v>
      </c>
      <c r="AI682">
        <v>12.167999999999999</v>
      </c>
      <c r="AJ682" s="26">
        <v>24471</v>
      </c>
      <c r="AK682">
        <v>5.1040000000000001</v>
      </c>
      <c r="AL682" t="s">
        <v>77</v>
      </c>
      <c r="AM682" t="s">
        <v>77</v>
      </c>
      <c r="AN682" t="s">
        <v>77</v>
      </c>
      <c r="AO682" t="s">
        <v>77</v>
      </c>
      <c r="AQ682">
        <v>1</v>
      </c>
      <c r="AS682">
        <v>88</v>
      </c>
      <c r="AT682" s="46">
        <f t="shared" si="108"/>
        <v>42.399006477802637</v>
      </c>
      <c r="AU682" s="47">
        <f t="shared" si="109"/>
        <v>4939.1735624576804</v>
      </c>
      <c r="AW682" s="27">
        <f t="shared" si="102"/>
        <v>60.233957748479199</v>
      </c>
      <c r="AX682" s="28">
        <f t="shared" si="103"/>
        <v>4534.1648508804301</v>
      </c>
      <c r="AZ682" s="33">
        <f t="shared" si="104"/>
        <v>49.931162808124405</v>
      </c>
      <c r="BA682" s="34">
        <f t="shared" si="105"/>
        <v>4665.2602267853399</v>
      </c>
      <c r="BC682" s="46">
        <f t="shared" si="106"/>
        <v>42.399006477802637</v>
      </c>
      <c r="BD682" s="47">
        <f t="shared" si="107"/>
        <v>4939.1735624576804</v>
      </c>
      <c r="BF682" s="48">
        <f t="shared" si="100"/>
        <v>28.9090968368</v>
      </c>
      <c r="BG682" s="49">
        <f t="shared" si="101"/>
        <v>1611.4973714799999</v>
      </c>
      <c r="BI682">
        <v>54</v>
      </c>
      <c r="BJ682" t="s">
        <v>793</v>
      </c>
      <c r="BK682" s="2">
        <v>44792.54247685185</v>
      </c>
      <c r="BL682">
        <v>375</v>
      </c>
      <c r="BM682" t="s">
        <v>76</v>
      </c>
      <c r="BN682">
        <v>0</v>
      </c>
      <c r="BO682">
        <v>2.847</v>
      </c>
      <c r="BP682" s="26">
        <v>1300106</v>
      </c>
      <c r="BQ682">
        <v>0</v>
      </c>
      <c r="BR682" t="s">
        <v>77</v>
      </c>
      <c r="BS682" t="s">
        <v>77</v>
      </c>
      <c r="BT682" t="s">
        <v>77</v>
      </c>
      <c r="BU682" t="s">
        <v>77</v>
      </c>
    </row>
    <row r="683" spans="1:73">
      <c r="A683">
        <v>55</v>
      </c>
      <c r="B683" t="s">
        <v>794</v>
      </c>
      <c r="C683" s="2">
        <v>44792.563807870371</v>
      </c>
      <c r="D683">
        <v>151</v>
      </c>
      <c r="E683" t="s">
        <v>76</v>
      </c>
      <c r="F683">
        <v>0</v>
      </c>
      <c r="G683">
        <v>6.0220000000000002</v>
      </c>
      <c r="H683" s="26">
        <v>30185</v>
      </c>
      <c r="I683">
        <v>5.6000000000000001E-2</v>
      </c>
      <c r="J683" t="s">
        <v>77</v>
      </c>
      <c r="K683" t="s">
        <v>77</v>
      </c>
      <c r="L683" t="s">
        <v>77</v>
      </c>
      <c r="M683" t="s">
        <v>77</v>
      </c>
      <c r="O683">
        <v>55</v>
      </c>
      <c r="P683" t="s">
        <v>794</v>
      </c>
      <c r="Q683" s="2">
        <v>44792.563807870371</v>
      </c>
      <c r="R683">
        <v>151</v>
      </c>
      <c r="S683" t="s">
        <v>76</v>
      </c>
      <c r="T683">
        <v>0</v>
      </c>
      <c r="U683" t="s">
        <v>77</v>
      </c>
      <c r="V683" s="26" t="s">
        <v>77</v>
      </c>
      <c r="W683" t="s">
        <v>77</v>
      </c>
      <c r="X683" t="s">
        <v>77</v>
      </c>
      <c r="Y683" t="s">
        <v>77</v>
      </c>
      <c r="Z683" t="s">
        <v>77</v>
      </c>
      <c r="AA683" t="s">
        <v>77</v>
      </c>
      <c r="AC683">
        <v>55</v>
      </c>
      <c r="AD683" t="s">
        <v>794</v>
      </c>
      <c r="AE683" s="2">
        <v>44792.563807870371</v>
      </c>
      <c r="AF683">
        <v>151</v>
      </c>
      <c r="AG683" t="s">
        <v>76</v>
      </c>
      <c r="AH683">
        <v>0</v>
      </c>
      <c r="AI683">
        <v>12.038</v>
      </c>
      <c r="AJ683" s="26">
        <v>162196</v>
      </c>
      <c r="AK683">
        <v>33.139000000000003</v>
      </c>
      <c r="AL683" t="s">
        <v>77</v>
      </c>
      <c r="AM683" t="s">
        <v>77</v>
      </c>
      <c r="AN683" t="s">
        <v>77</v>
      </c>
      <c r="AO683" t="s">
        <v>77</v>
      </c>
      <c r="AQ683">
        <v>1</v>
      </c>
      <c r="AS683">
        <v>89</v>
      </c>
      <c r="AT683" s="46">
        <f t="shared" si="108"/>
        <v>68.330997249518489</v>
      </c>
      <c r="AU683" s="47">
        <f t="shared" si="109"/>
        <v>32750.844717543685</v>
      </c>
      <c r="AW683" s="27">
        <f t="shared" si="102"/>
        <v>94.537617245555012</v>
      </c>
      <c r="AX683" s="28">
        <f t="shared" si="103"/>
        <v>28454.643962547681</v>
      </c>
      <c r="AZ683" s="33">
        <f t="shared" si="104"/>
        <v>79.016218872197499</v>
      </c>
      <c r="BA683" s="34">
        <f t="shared" si="105"/>
        <v>30580.256560315844</v>
      </c>
      <c r="BC683" s="46">
        <f t="shared" si="106"/>
        <v>68.330997249518489</v>
      </c>
      <c r="BD683" s="47">
        <f t="shared" si="107"/>
        <v>32750.844717543685</v>
      </c>
      <c r="BF683" s="48">
        <f t="shared" si="100"/>
        <v>53.072529719999999</v>
      </c>
      <c r="BG683" s="49">
        <f t="shared" si="101"/>
        <v>-27617.774707520002</v>
      </c>
      <c r="BI683">
        <v>55</v>
      </c>
      <c r="BJ683" t="s">
        <v>794</v>
      </c>
      <c r="BK683" s="2">
        <v>44792.563807870371</v>
      </c>
      <c r="BL683">
        <v>151</v>
      </c>
      <c r="BM683" t="s">
        <v>76</v>
      </c>
      <c r="BN683">
        <v>0</v>
      </c>
      <c r="BO683">
        <v>2.8719999999999999</v>
      </c>
      <c r="BP683" s="26">
        <v>787743</v>
      </c>
      <c r="BQ683">
        <v>0</v>
      </c>
      <c r="BR683" t="s">
        <v>77</v>
      </c>
      <c r="BS683" t="s">
        <v>77</v>
      </c>
      <c r="BT683" t="s">
        <v>77</v>
      </c>
      <c r="BU683" t="s">
        <v>77</v>
      </c>
    </row>
    <row r="684" spans="1:73">
      <c r="A684">
        <v>56</v>
      </c>
      <c r="B684" t="s">
        <v>795</v>
      </c>
      <c r="C684" s="2">
        <v>44792.585115740738</v>
      </c>
      <c r="D684">
        <v>318</v>
      </c>
      <c r="E684" t="s">
        <v>76</v>
      </c>
      <c r="F684">
        <v>0</v>
      </c>
      <c r="G684">
        <v>6.0309999999999997</v>
      </c>
      <c r="H684" s="26">
        <v>5038</v>
      </c>
      <c r="I684">
        <v>5.0000000000000001E-3</v>
      </c>
      <c r="J684" t="s">
        <v>77</v>
      </c>
      <c r="K684" t="s">
        <v>77</v>
      </c>
      <c r="L684" t="s">
        <v>77</v>
      </c>
      <c r="M684" t="s">
        <v>77</v>
      </c>
      <c r="O684">
        <v>56</v>
      </c>
      <c r="P684" t="s">
        <v>795</v>
      </c>
      <c r="Q684" s="2">
        <v>44792.585115740738</v>
      </c>
      <c r="R684">
        <v>318</v>
      </c>
      <c r="S684" t="s">
        <v>76</v>
      </c>
      <c r="T684">
        <v>0</v>
      </c>
      <c r="U684" t="s">
        <v>77</v>
      </c>
      <c r="V684" t="s">
        <v>77</v>
      </c>
      <c r="W684" t="s">
        <v>77</v>
      </c>
      <c r="X684" t="s">
        <v>77</v>
      </c>
      <c r="Y684" t="s">
        <v>77</v>
      </c>
      <c r="Z684" t="s">
        <v>77</v>
      </c>
      <c r="AA684" t="s">
        <v>77</v>
      </c>
      <c r="AC684">
        <v>56</v>
      </c>
      <c r="AD684" t="s">
        <v>795</v>
      </c>
      <c r="AE684" s="2">
        <v>44792.585115740738</v>
      </c>
      <c r="AF684">
        <v>318</v>
      </c>
      <c r="AG684" t="s">
        <v>76</v>
      </c>
      <c r="AH684">
        <v>0</v>
      </c>
      <c r="AI684">
        <v>12.193</v>
      </c>
      <c r="AJ684" s="26">
        <v>3943</v>
      </c>
      <c r="AK684">
        <v>0.76100000000000001</v>
      </c>
      <c r="AL684" t="s">
        <v>77</v>
      </c>
      <c r="AM684" t="s">
        <v>77</v>
      </c>
      <c r="AN684" t="s">
        <v>77</v>
      </c>
      <c r="AO684" t="s">
        <v>77</v>
      </c>
      <c r="AQ684">
        <v>1</v>
      </c>
      <c r="AS684">
        <v>90</v>
      </c>
      <c r="AT684" s="46">
        <f t="shared" si="108"/>
        <v>6.0891500132000003</v>
      </c>
      <c r="AU684" s="47">
        <f t="shared" si="109"/>
        <v>710.92133420552</v>
      </c>
      <c r="AW684" s="27">
        <f t="shared" si="102"/>
        <v>9.796145684999999</v>
      </c>
      <c r="AX684" s="28">
        <f t="shared" si="103"/>
        <v>764.88629918027004</v>
      </c>
      <c r="AZ684" s="33">
        <f t="shared" si="104"/>
        <v>11.074419320200001</v>
      </c>
      <c r="BA684" s="34">
        <f t="shared" si="105"/>
        <v>749.7908017312601</v>
      </c>
      <c r="BC684" s="46">
        <f t="shared" si="106"/>
        <v>6.0891500132000003</v>
      </c>
      <c r="BD684" s="47">
        <f t="shared" si="107"/>
        <v>710.92133420552</v>
      </c>
      <c r="BF684" s="48">
        <f t="shared" si="100"/>
        <v>3.5306865487999994</v>
      </c>
      <c r="BG684" s="49">
        <f t="shared" si="101"/>
        <v>380.51696572000003</v>
      </c>
      <c r="BI684">
        <v>56</v>
      </c>
      <c r="BJ684" t="s">
        <v>795</v>
      </c>
      <c r="BK684" s="2">
        <v>44792.585115740738</v>
      </c>
      <c r="BL684">
        <v>318</v>
      </c>
      <c r="BM684" t="s">
        <v>76</v>
      </c>
      <c r="BN684">
        <v>0</v>
      </c>
      <c r="BO684">
        <v>2.85</v>
      </c>
      <c r="BP684" s="26">
        <v>1215190</v>
      </c>
      <c r="BQ684">
        <v>0</v>
      </c>
      <c r="BR684" t="s">
        <v>77</v>
      </c>
      <c r="BS684" t="s">
        <v>77</v>
      </c>
      <c r="BT684" t="s">
        <v>77</v>
      </c>
      <c r="BU684" t="s">
        <v>77</v>
      </c>
    </row>
    <row r="685" spans="1:73">
      <c r="A685">
        <v>57</v>
      </c>
      <c r="B685" t="s">
        <v>796</v>
      </c>
      <c r="C685" s="2">
        <v>44792.606469907405</v>
      </c>
      <c r="D685">
        <v>163</v>
      </c>
      <c r="E685" t="s">
        <v>76</v>
      </c>
      <c r="F685">
        <v>0</v>
      </c>
      <c r="G685">
        <v>5.8929999999999998</v>
      </c>
      <c r="H685" s="26">
        <v>42656378</v>
      </c>
      <c r="I685">
        <v>92.701999999999998</v>
      </c>
      <c r="J685" t="s">
        <v>77</v>
      </c>
      <c r="K685" t="s">
        <v>77</v>
      </c>
      <c r="L685" t="s">
        <v>77</v>
      </c>
      <c r="M685" t="s">
        <v>77</v>
      </c>
      <c r="O685">
        <v>57</v>
      </c>
      <c r="P685" t="s">
        <v>796</v>
      </c>
      <c r="Q685" s="2">
        <v>44792.606469907405</v>
      </c>
      <c r="R685">
        <v>163</v>
      </c>
      <c r="S685" t="s">
        <v>76</v>
      </c>
      <c r="T685">
        <v>0</v>
      </c>
      <c r="U685">
        <v>5.86</v>
      </c>
      <c r="V685" s="26">
        <v>380689</v>
      </c>
      <c r="W685">
        <v>90.123999999999995</v>
      </c>
      <c r="X685" t="s">
        <v>77</v>
      </c>
      <c r="Y685" t="s">
        <v>77</v>
      </c>
      <c r="Z685" t="s">
        <v>77</v>
      </c>
      <c r="AA685" t="s">
        <v>77</v>
      </c>
      <c r="AC685">
        <v>57</v>
      </c>
      <c r="AD685" t="s">
        <v>796</v>
      </c>
      <c r="AE685" s="2">
        <v>44792.606469907405</v>
      </c>
      <c r="AF685">
        <v>163</v>
      </c>
      <c r="AG685" t="s">
        <v>76</v>
      </c>
      <c r="AH685">
        <v>0</v>
      </c>
      <c r="AI685">
        <v>12.1</v>
      </c>
      <c r="AJ685" s="26">
        <v>90509</v>
      </c>
      <c r="AK685">
        <v>18.776</v>
      </c>
      <c r="AL685" t="s">
        <v>77</v>
      </c>
      <c r="AM685" t="s">
        <v>77</v>
      </c>
      <c r="AN685" t="s">
        <v>77</v>
      </c>
      <c r="AO685" t="s">
        <v>77</v>
      </c>
      <c r="AQ685">
        <v>1</v>
      </c>
      <c r="AS685">
        <v>91</v>
      </c>
      <c r="AT685" s="46">
        <f t="shared" si="108"/>
        <v>91486.42255670701</v>
      </c>
      <c r="AU685" s="47">
        <f t="shared" si="109"/>
        <v>18395.453545852877</v>
      </c>
      <c r="AW685" s="27">
        <f t="shared" si="102"/>
        <v>73328.416816858487</v>
      </c>
      <c r="AX685" s="28">
        <f t="shared" si="103"/>
        <v>16300.994350085632</v>
      </c>
      <c r="AZ685" s="33">
        <f t="shared" si="104"/>
        <v>94986.132617549549</v>
      </c>
      <c r="BA685" s="34">
        <f t="shared" si="105"/>
        <v>17168.262846142941</v>
      </c>
      <c r="BC685" s="46">
        <f t="shared" si="106"/>
        <v>91486.42255670701</v>
      </c>
      <c r="BD685" s="47">
        <f t="shared" si="107"/>
        <v>18395.453545852877</v>
      </c>
      <c r="BF685" s="48">
        <f t="shared" si="100"/>
        <v>459279.54745595</v>
      </c>
      <c r="BG685" s="49">
        <f t="shared" si="101"/>
        <v>-4261.1034773199999</v>
      </c>
      <c r="BI685">
        <v>57</v>
      </c>
      <c r="BJ685" t="s">
        <v>796</v>
      </c>
      <c r="BK685" s="2">
        <v>44792.606469907405</v>
      </c>
      <c r="BL685">
        <v>163</v>
      </c>
      <c r="BM685" t="s">
        <v>76</v>
      </c>
      <c r="BN685">
        <v>0</v>
      </c>
      <c r="BO685">
        <v>2.8610000000000002</v>
      </c>
      <c r="BP685" s="26">
        <v>999633</v>
      </c>
      <c r="BQ685">
        <v>0</v>
      </c>
      <c r="BR685" t="s">
        <v>77</v>
      </c>
      <c r="BS685" t="s">
        <v>77</v>
      </c>
      <c r="BT685" t="s">
        <v>77</v>
      </c>
      <c r="BU685" t="s">
        <v>77</v>
      </c>
    </row>
    <row r="686" spans="1:73">
      <c r="A686">
        <v>58</v>
      </c>
      <c r="B686" t="s">
        <v>797</v>
      </c>
      <c r="C686" s="2">
        <v>44792.627800925926</v>
      </c>
      <c r="D686">
        <v>154</v>
      </c>
      <c r="E686" t="s">
        <v>76</v>
      </c>
      <c r="F686">
        <v>0</v>
      </c>
      <c r="G686">
        <v>6.0179999999999998</v>
      </c>
      <c r="H686" s="26">
        <v>251389</v>
      </c>
      <c r="I686">
        <v>0.503</v>
      </c>
      <c r="J686" t="s">
        <v>77</v>
      </c>
      <c r="K686" t="s">
        <v>77</v>
      </c>
      <c r="L686" t="s">
        <v>77</v>
      </c>
      <c r="M686" t="s">
        <v>77</v>
      </c>
      <c r="O686">
        <v>58</v>
      </c>
      <c r="P686" t="s">
        <v>797</v>
      </c>
      <c r="Q686" s="2">
        <v>44792.627800925926</v>
      </c>
      <c r="R686">
        <v>154</v>
      </c>
      <c r="S686" t="s">
        <v>76</v>
      </c>
      <c r="T686">
        <v>0</v>
      </c>
      <c r="U686">
        <v>5.9640000000000004</v>
      </c>
      <c r="V686" s="26">
        <v>1892</v>
      </c>
      <c r="W686">
        <v>0.61399999999999999</v>
      </c>
      <c r="X686" t="s">
        <v>77</v>
      </c>
      <c r="Y686" t="s">
        <v>77</v>
      </c>
      <c r="Z686" t="s">
        <v>77</v>
      </c>
      <c r="AA686" t="s">
        <v>77</v>
      </c>
      <c r="AC686">
        <v>58</v>
      </c>
      <c r="AD686" t="s">
        <v>797</v>
      </c>
      <c r="AE686" s="2">
        <v>44792.627800925926</v>
      </c>
      <c r="AF686">
        <v>154</v>
      </c>
      <c r="AG686" t="s">
        <v>76</v>
      </c>
      <c r="AH686">
        <v>0</v>
      </c>
      <c r="AI686">
        <v>12.137</v>
      </c>
      <c r="AJ686" s="26">
        <v>49613</v>
      </c>
      <c r="AK686">
        <v>10.362</v>
      </c>
      <c r="AL686" t="s">
        <v>77</v>
      </c>
      <c r="AM686" t="s">
        <v>77</v>
      </c>
      <c r="AN686" t="s">
        <v>77</v>
      </c>
      <c r="AO686" t="s">
        <v>77</v>
      </c>
      <c r="AQ686">
        <v>1</v>
      </c>
      <c r="AS686">
        <v>92</v>
      </c>
      <c r="AT686" s="46">
        <f t="shared" si="108"/>
        <v>582.70153158248661</v>
      </c>
      <c r="AU686" s="47">
        <f t="shared" si="109"/>
        <v>10088.490901895118</v>
      </c>
      <c r="AW686" s="27">
        <f t="shared" si="102"/>
        <v>738.50212338819972</v>
      </c>
      <c r="AX686" s="28">
        <f t="shared" si="103"/>
        <v>9078.5749979998709</v>
      </c>
      <c r="AZ686" s="33">
        <f t="shared" si="104"/>
        <v>654.35846669509112</v>
      </c>
      <c r="BA686" s="34">
        <f t="shared" si="105"/>
        <v>9442.1244267560596</v>
      </c>
      <c r="BC686" s="46">
        <f t="shared" si="106"/>
        <v>582.70153158248661</v>
      </c>
      <c r="BD686" s="47">
        <f t="shared" si="107"/>
        <v>10088.490901895118</v>
      </c>
      <c r="BF686" s="48">
        <f t="shared" si="100"/>
        <v>300.71142079999998</v>
      </c>
      <c r="BG686" s="49">
        <f t="shared" si="101"/>
        <v>1144.1960913199994</v>
      </c>
      <c r="BI686">
        <v>58</v>
      </c>
      <c r="BJ686" t="s">
        <v>797</v>
      </c>
      <c r="BK686" s="2">
        <v>44792.627800925926</v>
      </c>
      <c r="BL686">
        <v>154</v>
      </c>
      <c r="BM686" t="s">
        <v>76</v>
      </c>
      <c r="BN686">
        <v>0</v>
      </c>
      <c r="BO686">
        <v>2.86</v>
      </c>
      <c r="BP686" s="26">
        <v>1020599</v>
      </c>
      <c r="BQ686">
        <v>0</v>
      </c>
      <c r="BR686" t="s">
        <v>77</v>
      </c>
      <c r="BS686" t="s">
        <v>77</v>
      </c>
      <c r="BT686" t="s">
        <v>77</v>
      </c>
      <c r="BU686" t="s">
        <v>77</v>
      </c>
    </row>
    <row r="687" spans="1:73">
      <c r="A687">
        <v>59</v>
      </c>
      <c r="B687" t="s">
        <v>798</v>
      </c>
      <c r="C687" s="2">
        <v>44792.649097222224</v>
      </c>
      <c r="D687">
        <v>71</v>
      </c>
      <c r="E687" t="s">
        <v>76</v>
      </c>
      <c r="F687">
        <v>0</v>
      </c>
      <c r="G687">
        <v>6.0190000000000001</v>
      </c>
      <c r="H687" s="26">
        <v>160991</v>
      </c>
      <c r="I687">
        <v>0.32</v>
      </c>
      <c r="J687" t="s">
        <v>77</v>
      </c>
      <c r="K687" t="s">
        <v>77</v>
      </c>
      <c r="L687" t="s">
        <v>77</v>
      </c>
      <c r="M687" t="s">
        <v>77</v>
      </c>
      <c r="O687">
        <v>59</v>
      </c>
      <c r="P687" t="s">
        <v>798</v>
      </c>
      <c r="Q687" s="2">
        <v>44792.649097222224</v>
      </c>
      <c r="R687">
        <v>71</v>
      </c>
      <c r="S687" t="s">
        <v>76</v>
      </c>
      <c r="T687">
        <v>0</v>
      </c>
      <c r="U687">
        <v>5.9859999999999998</v>
      </c>
      <c r="V687" s="26">
        <v>1292</v>
      </c>
      <c r="W687">
        <v>0.46700000000000003</v>
      </c>
      <c r="X687" t="s">
        <v>77</v>
      </c>
      <c r="Y687" t="s">
        <v>77</v>
      </c>
      <c r="Z687" t="s">
        <v>77</v>
      </c>
      <c r="AA687" t="s">
        <v>77</v>
      </c>
      <c r="AC687">
        <v>59</v>
      </c>
      <c r="AD687" t="s">
        <v>798</v>
      </c>
      <c r="AE687" s="2">
        <v>44792.649097222224</v>
      </c>
      <c r="AF687">
        <v>71</v>
      </c>
      <c r="AG687" t="s">
        <v>76</v>
      </c>
      <c r="AH687">
        <v>0</v>
      </c>
      <c r="AI687">
        <v>12.185</v>
      </c>
      <c r="AJ687" s="26">
        <v>8115</v>
      </c>
      <c r="AK687">
        <v>1.647</v>
      </c>
      <c r="AL687" t="s">
        <v>77</v>
      </c>
      <c r="AM687" t="s">
        <v>77</v>
      </c>
      <c r="AN687" t="s">
        <v>77</v>
      </c>
      <c r="AO687" t="s">
        <v>77</v>
      </c>
      <c r="AQ687">
        <v>1</v>
      </c>
      <c r="AS687">
        <v>93</v>
      </c>
      <c r="AT687" s="46">
        <f t="shared" si="108"/>
        <v>373.44942405839623</v>
      </c>
      <c r="AU687" s="47">
        <f t="shared" si="109"/>
        <v>1571.989925698</v>
      </c>
      <c r="AW687" s="27">
        <f t="shared" si="102"/>
        <v>484.98857608148779</v>
      </c>
      <c r="AX687" s="28">
        <f t="shared" si="103"/>
        <v>1535.2173930667502</v>
      </c>
      <c r="AZ687" s="33">
        <f t="shared" si="104"/>
        <v>420.66668645840713</v>
      </c>
      <c r="BA687" s="34">
        <f t="shared" si="105"/>
        <v>1546.6592265615</v>
      </c>
      <c r="BC687" s="46">
        <f t="shared" si="106"/>
        <v>373.44942405839623</v>
      </c>
      <c r="BD687" s="47">
        <f t="shared" si="107"/>
        <v>1571.989925698</v>
      </c>
      <c r="BF687" s="48">
        <f t="shared" si="100"/>
        <v>245.23914079999997</v>
      </c>
      <c r="BG687" s="49">
        <f t="shared" si="101"/>
        <v>748.06282299999998</v>
      </c>
      <c r="BI687">
        <v>59</v>
      </c>
      <c r="BJ687" t="s">
        <v>798</v>
      </c>
      <c r="BK687" s="2">
        <v>44792.649097222224</v>
      </c>
      <c r="BL687">
        <v>71</v>
      </c>
      <c r="BM687" t="s">
        <v>76</v>
      </c>
      <c r="BN687">
        <v>0</v>
      </c>
      <c r="BO687">
        <v>2.8519999999999999</v>
      </c>
      <c r="BP687" s="26">
        <v>1203780</v>
      </c>
      <c r="BQ687">
        <v>0</v>
      </c>
      <c r="BR687" t="s">
        <v>77</v>
      </c>
      <c r="BS687" t="s">
        <v>77</v>
      </c>
      <c r="BT687" t="s">
        <v>77</v>
      </c>
      <c r="BU687" t="s">
        <v>77</v>
      </c>
    </row>
    <row r="688" spans="1:73">
      <c r="A688">
        <v>60</v>
      </c>
      <c r="B688" t="s">
        <v>799</v>
      </c>
      <c r="C688" s="2">
        <v>44792.670428240737</v>
      </c>
      <c r="D688">
        <v>315</v>
      </c>
      <c r="E688" t="s">
        <v>76</v>
      </c>
      <c r="F688">
        <v>0</v>
      </c>
      <c r="G688">
        <v>6.02</v>
      </c>
      <c r="H688" s="26">
        <v>72560</v>
      </c>
      <c r="I688">
        <v>0.14199999999999999</v>
      </c>
      <c r="J688" t="s">
        <v>77</v>
      </c>
      <c r="K688" t="s">
        <v>77</v>
      </c>
      <c r="L688" t="s">
        <v>77</v>
      </c>
      <c r="M688" t="s">
        <v>77</v>
      </c>
      <c r="O688">
        <v>60</v>
      </c>
      <c r="P688" t="s">
        <v>799</v>
      </c>
      <c r="Q688" s="2">
        <v>44792.670428240737</v>
      </c>
      <c r="R688">
        <v>315</v>
      </c>
      <c r="S688" t="s">
        <v>76</v>
      </c>
      <c r="T688">
        <v>0</v>
      </c>
      <c r="U688" t="s">
        <v>77</v>
      </c>
      <c r="V688" s="26" t="s">
        <v>77</v>
      </c>
      <c r="W688" t="s">
        <v>77</v>
      </c>
      <c r="X688" t="s">
        <v>77</v>
      </c>
      <c r="Y688" t="s">
        <v>77</v>
      </c>
      <c r="Z688" t="s">
        <v>77</v>
      </c>
      <c r="AA688" t="s">
        <v>77</v>
      </c>
      <c r="AC688">
        <v>60</v>
      </c>
      <c r="AD688" t="s">
        <v>799</v>
      </c>
      <c r="AE688" s="2">
        <v>44792.670428240737</v>
      </c>
      <c r="AF688">
        <v>315</v>
      </c>
      <c r="AG688" t="s">
        <v>76</v>
      </c>
      <c r="AH688">
        <v>0</v>
      </c>
      <c r="AI688">
        <v>12.137</v>
      </c>
      <c r="AJ688" s="26">
        <v>47989</v>
      </c>
      <c r="AK688">
        <v>10.023999999999999</v>
      </c>
      <c r="AL688" t="s">
        <v>77</v>
      </c>
      <c r="AM688" t="s">
        <v>77</v>
      </c>
      <c r="AN688" t="s">
        <v>77</v>
      </c>
      <c r="AO688" t="s">
        <v>77</v>
      </c>
      <c r="AQ688">
        <v>1</v>
      </c>
      <c r="AS688">
        <v>94</v>
      </c>
      <c r="AT688" s="46">
        <f t="shared" si="108"/>
        <v>167.476840637056</v>
      </c>
      <c r="AU688" s="47">
        <f t="shared" si="109"/>
        <v>9756.8551660320791</v>
      </c>
      <c r="AW688" s="27">
        <f t="shared" si="102"/>
        <v>224.08390487168003</v>
      </c>
      <c r="AX688" s="28">
        <f t="shared" si="103"/>
        <v>8787.4347975248311</v>
      </c>
      <c r="AZ688" s="33">
        <f t="shared" si="104"/>
        <v>190.14796710976</v>
      </c>
      <c r="BA688" s="34">
        <f t="shared" si="105"/>
        <v>9134.1929285925398</v>
      </c>
      <c r="BC688" s="46">
        <f t="shared" si="106"/>
        <v>167.476840637056</v>
      </c>
      <c r="BD688" s="47">
        <f t="shared" si="107"/>
        <v>9756.8551660320791</v>
      </c>
      <c r="BF688" s="48">
        <f t="shared" si="100"/>
        <v>180.04599671999998</v>
      </c>
      <c r="BG688" s="49">
        <f t="shared" si="101"/>
        <v>1240.0728938799996</v>
      </c>
      <c r="BI688">
        <v>60</v>
      </c>
      <c r="BJ688" t="s">
        <v>799</v>
      </c>
      <c r="BK688" s="2">
        <v>44792.670428240737</v>
      </c>
      <c r="BL688">
        <v>315</v>
      </c>
      <c r="BM688" t="s">
        <v>76</v>
      </c>
      <c r="BN688">
        <v>0</v>
      </c>
      <c r="BO688">
        <v>2.863</v>
      </c>
      <c r="BP688" s="26">
        <v>947972</v>
      </c>
      <c r="BQ688">
        <v>0</v>
      </c>
      <c r="BR688" t="s">
        <v>77</v>
      </c>
      <c r="BS688" t="s">
        <v>77</v>
      </c>
      <c r="BT688" t="s">
        <v>77</v>
      </c>
      <c r="BU688" t="s">
        <v>77</v>
      </c>
    </row>
    <row r="689" spans="1:73">
      <c r="A689">
        <v>61</v>
      </c>
      <c r="B689" t="s">
        <v>800</v>
      </c>
      <c r="C689" s="2">
        <v>44792.691782407404</v>
      </c>
      <c r="D689">
        <v>125</v>
      </c>
      <c r="E689" t="s">
        <v>76</v>
      </c>
      <c r="F689">
        <v>0</v>
      </c>
      <c r="G689">
        <v>6.0090000000000003</v>
      </c>
      <c r="H689" s="26">
        <v>7115</v>
      </c>
      <c r="I689">
        <v>0.01</v>
      </c>
      <c r="J689" t="s">
        <v>77</v>
      </c>
      <c r="K689" t="s">
        <v>77</v>
      </c>
      <c r="L689" t="s">
        <v>77</v>
      </c>
      <c r="M689" t="s">
        <v>77</v>
      </c>
      <c r="O689">
        <v>61</v>
      </c>
      <c r="P689" t="s">
        <v>800</v>
      </c>
      <c r="Q689" s="2">
        <v>44792.691782407404</v>
      </c>
      <c r="R689">
        <v>125</v>
      </c>
      <c r="S689" t="s">
        <v>76</v>
      </c>
      <c r="T689">
        <v>0</v>
      </c>
      <c r="U689" t="s">
        <v>77</v>
      </c>
      <c r="V689" s="26" t="s">
        <v>77</v>
      </c>
      <c r="W689" t="s">
        <v>77</v>
      </c>
      <c r="X689" t="s">
        <v>77</v>
      </c>
      <c r="Y689" t="s">
        <v>77</v>
      </c>
      <c r="Z689" t="s">
        <v>77</v>
      </c>
      <c r="AA689" t="s">
        <v>77</v>
      </c>
      <c r="AC689">
        <v>61</v>
      </c>
      <c r="AD689" t="s">
        <v>800</v>
      </c>
      <c r="AE689" s="2">
        <v>44792.691782407404</v>
      </c>
      <c r="AF689">
        <v>125</v>
      </c>
      <c r="AG689" t="s">
        <v>76</v>
      </c>
      <c r="AH689">
        <v>0</v>
      </c>
      <c r="AI689">
        <v>12.016</v>
      </c>
      <c r="AJ689" s="26">
        <v>159384</v>
      </c>
      <c r="AK689">
        <v>32.584000000000003</v>
      </c>
      <c r="AL689" t="s">
        <v>77</v>
      </c>
      <c r="AM689" t="s">
        <v>77</v>
      </c>
      <c r="AN689" t="s">
        <v>77</v>
      </c>
      <c r="AO689" t="s">
        <v>77</v>
      </c>
      <c r="AQ689">
        <v>1</v>
      </c>
      <c r="AS689">
        <v>95</v>
      </c>
      <c r="AT689" s="46">
        <f t="shared" si="108"/>
        <v>11.490868092500001</v>
      </c>
      <c r="AU689" s="47">
        <f t="shared" si="109"/>
        <v>32192.68161868288</v>
      </c>
      <c r="AW689" s="27">
        <f t="shared" si="102"/>
        <v>15.950818531250002</v>
      </c>
      <c r="AX689" s="28">
        <f t="shared" si="103"/>
        <v>27990.061003946881</v>
      </c>
      <c r="AZ689" s="33">
        <f t="shared" si="104"/>
        <v>17.55202911125</v>
      </c>
      <c r="BA689" s="34">
        <f t="shared" si="105"/>
        <v>30057.305801245442</v>
      </c>
      <c r="BC689" s="46">
        <f t="shared" si="106"/>
        <v>11.490868092500001</v>
      </c>
      <c r="BD689" s="47">
        <f t="shared" si="107"/>
        <v>32192.68161868288</v>
      </c>
      <c r="BF689" s="48">
        <f t="shared" si="100"/>
        <v>6.8942335199999993</v>
      </c>
      <c r="BG689" s="49">
        <f t="shared" si="101"/>
        <v>-26368.460472319995</v>
      </c>
      <c r="BI689">
        <v>61</v>
      </c>
      <c r="BJ689" t="s">
        <v>800</v>
      </c>
      <c r="BK689" s="2">
        <v>44792.691782407404</v>
      </c>
      <c r="BL689">
        <v>125</v>
      </c>
      <c r="BM689" t="s">
        <v>76</v>
      </c>
      <c r="BN689">
        <v>0</v>
      </c>
      <c r="BO689">
        <v>2.8479999999999999</v>
      </c>
      <c r="BP689" s="26">
        <v>907136</v>
      </c>
      <c r="BQ689">
        <v>0</v>
      </c>
      <c r="BR689" t="s">
        <v>77</v>
      </c>
      <c r="BS689" t="s">
        <v>77</v>
      </c>
      <c r="BT689" t="s">
        <v>77</v>
      </c>
      <c r="BU689" t="s">
        <v>77</v>
      </c>
    </row>
    <row r="690" spans="1:73">
      <c r="A690">
        <v>62</v>
      </c>
      <c r="B690" t="s">
        <v>801</v>
      </c>
      <c r="C690" s="2">
        <v>44792.713113425925</v>
      </c>
      <c r="D690">
        <v>103</v>
      </c>
      <c r="E690" t="s">
        <v>76</v>
      </c>
      <c r="F690">
        <v>0</v>
      </c>
      <c r="G690">
        <v>6.0209999999999999</v>
      </c>
      <c r="H690" s="26">
        <v>41122</v>
      </c>
      <c r="I690">
        <v>7.8E-2</v>
      </c>
      <c r="J690" t="s">
        <v>77</v>
      </c>
      <c r="K690" t="s">
        <v>77</v>
      </c>
      <c r="L690" t="s">
        <v>77</v>
      </c>
      <c r="M690" t="s">
        <v>77</v>
      </c>
      <c r="O690">
        <v>62</v>
      </c>
      <c r="P690" t="s">
        <v>801</v>
      </c>
      <c r="Q690" s="2">
        <v>44792.713113425925</v>
      </c>
      <c r="R690">
        <v>103</v>
      </c>
      <c r="S690" t="s">
        <v>76</v>
      </c>
      <c r="T690">
        <v>0</v>
      </c>
      <c r="U690" t="s">
        <v>77</v>
      </c>
      <c r="V690" s="26" t="s">
        <v>77</v>
      </c>
      <c r="W690" t="s">
        <v>77</v>
      </c>
      <c r="X690" t="s">
        <v>77</v>
      </c>
      <c r="Y690" t="s">
        <v>77</v>
      </c>
      <c r="Z690" t="s">
        <v>77</v>
      </c>
      <c r="AA690" t="s">
        <v>77</v>
      </c>
      <c r="AC690">
        <v>62</v>
      </c>
      <c r="AD690" t="s">
        <v>801</v>
      </c>
      <c r="AE690" s="2">
        <v>44792.713113425925</v>
      </c>
      <c r="AF690">
        <v>103</v>
      </c>
      <c r="AG690" t="s">
        <v>76</v>
      </c>
      <c r="AH690">
        <v>0</v>
      </c>
      <c r="AI690">
        <v>12.054</v>
      </c>
      <c r="AJ690" s="26">
        <v>132277</v>
      </c>
      <c r="AK690">
        <v>27.202000000000002</v>
      </c>
      <c r="AL690" t="s">
        <v>77</v>
      </c>
      <c r="AM690" t="s">
        <v>77</v>
      </c>
      <c r="AN690" t="s">
        <v>77</v>
      </c>
      <c r="AO690" t="s">
        <v>77</v>
      </c>
      <c r="AQ690">
        <v>1</v>
      </c>
      <c r="AS690">
        <v>96</v>
      </c>
      <c r="AT690" s="46">
        <f t="shared" si="108"/>
        <v>93.948261339082634</v>
      </c>
      <c r="AU690" s="47">
        <f t="shared" si="109"/>
        <v>26791.427235315918</v>
      </c>
      <c r="AW690" s="27">
        <f t="shared" si="102"/>
        <v>128.25419238687923</v>
      </c>
      <c r="AX690" s="28">
        <f t="shared" si="103"/>
        <v>23460.686259160673</v>
      </c>
      <c r="AZ690" s="33">
        <f t="shared" si="104"/>
        <v>107.7409258169244</v>
      </c>
      <c r="BA690" s="34">
        <f t="shared" si="105"/>
        <v>25002.999851106462</v>
      </c>
      <c r="BC690" s="46">
        <f t="shared" si="106"/>
        <v>93.948261339082634</v>
      </c>
      <c r="BD690" s="47">
        <f t="shared" si="107"/>
        <v>26791.427235315918</v>
      </c>
      <c r="BF690" s="48">
        <f t="shared" si="100"/>
        <v>80.618090436800003</v>
      </c>
      <c r="BG690" s="49">
        <f t="shared" si="101"/>
        <v>-15720.318007880001</v>
      </c>
      <c r="BI690">
        <v>62</v>
      </c>
      <c r="BJ690" t="s">
        <v>801</v>
      </c>
      <c r="BK690" s="2">
        <v>44792.713113425925</v>
      </c>
      <c r="BL690">
        <v>103</v>
      </c>
      <c r="BM690" t="s">
        <v>76</v>
      </c>
      <c r="BN690">
        <v>0</v>
      </c>
      <c r="BO690">
        <v>2.8639999999999999</v>
      </c>
      <c r="BP690" s="26">
        <v>929835</v>
      </c>
      <c r="BQ690">
        <v>0</v>
      </c>
      <c r="BR690" t="s">
        <v>77</v>
      </c>
      <c r="BS690" t="s">
        <v>77</v>
      </c>
      <c r="BT690" t="s">
        <v>77</v>
      </c>
      <c r="BU690" t="s">
        <v>77</v>
      </c>
    </row>
    <row r="691" spans="1:73">
      <c r="A691">
        <v>63</v>
      </c>
      <c r="B691" t="s">
        <v>802</v>
      </c>
      <c r="C691" s="2">
        <v>44792.734444444446</v>
      </c>
      <c r="D691">
        <v>153</v>
      </c>
      <c r="E691" t="s">
        <v>76</v>
      </c>
      <c r="F691">
        <v>0</v>
      </c>
      <c r="G691">
        <v>6.0170000000000003</v>
      </c>
      <c r="H691" s="26">
        <v>749093</v>
      </c>
      <c r="I691">
        <v>1.5089999999999999</v>
      </c>
      <c r="J691" t="s">
        <v>77</v>
      </c>
      <c r="K691" t="s">
        <v>77</v>
      </c>
      <c r="L691" t="s">
        <v>77</v>
      </c>
      <c r="M691" t="s">
        <v>77</v>
      </c>
      <c r="O691">
        <v>63</v>
      </c>
      <c r="P691" t="s">
        <v>802</v>
      </c>
      <c r="Q691" s="2">
        <v>44792.734444444446</v>
      </c>
      <c r="R691">
        <v>153</v>
      </c>
      <c r="S691" t="s">
        <v>76</v>
      </c>
      <c r="T691">
        <v>0</v>
      </c>
      <c r="U691">
        <v>5.9690000000000003</v>
      </c>
      <c r="V691" s="26">
        <v>5912</v>
      </c>
      <c r="W691">
        <v>1.601</v>
      </c>
      <c r="X691" t="s">
        <v>77</v>
      </c>
      <c r="Y691" t="s">
        <v>77</v>
      </c>
      <c r="Z691" t="s">
        <v>77</v>
      </c>
      <c r="AA691" t="s">
        <v>77</v>
      </c>
      <c r="AC691">
        <v>63</v>
      </c>
      <c r="AD691" t="s">
        <v>802</v>
      </c>
      <c r="AE691" s="2">
        <v>44792.734444444446</v>
      </c>
      <c r="AF691">
        <v>153</v>
      </c>
      <c r="AG691" t="s">
        <v>76</v>
      </c>
      <c r="AH691">
        <v>0</v>
      </c>
      <c r="AI691">
        <v>12.117000000000001</v>
      </c>
      <c r="AJ691" s="26">
        <v>65198</v>
      </c>
      <c r="AK691">
        <v>13.587999999999999</v>
      </c>
      <c r="AL691" t="s">
        <v>77</v>
      </c>
      <c r="AM691" t="s">
        <v>77</v>
      </c>
      <c r="AN691" t="s">
        <v>77</v>
      </c>
      <c r="AO691" t="s">
        <v>77</v>
      </c>
      <c r="AQ691">
        <v>1</v>
      </c>
      <c r="AS691">
        <v>97</v>
      </c>
      <c r="AT691" s="46">
        <f t="shared" si="108"/>
        <v>1686.97783520128</v>
      </c>
      <c r="AU691" s="47">
        <f t="shared" si="109"/>
        <v>13264.246714713918</v>
      </c>
      <c r="AW691" s="27">
        <f t="shared" si="102"/>
        <v>1682.3036164790401</v>
      </c>
      <c r="AX691" s="28">
        <f t="shared" si="103"/>
        <v>11855.71778936492</v>
      </c>
      <c r="AZ691" s="33">
        <f t="shared" si="104"/>
        <v>1801.2353184979202</v>
      </c>
      <c r="BA691" s="34">
        <f t="shared" si="105"/>
        <v>12392.881930142961</v>
      </c>
      <c r="BC691" s="46">
        <f t="shared" si="106"/>
        <v>1686.97783520128</v>
      </c>
      <c r="BD691" s="47">
        <f t="shared" si="107"/>
        <v>13264.246714713918</v>
      </c>
      <c r="BF691" s="48">
        <f t="shared" si="100"/>
        <v>727.16427679999993</v>
      </c>
      <c r="BG691" s="49">
        <f t="shared" si="101"/>
        <v>-237.2103068800003</v>
      </c>
      <c r="BI691">
        <v>63</v>
      </c>
      <c r="BJ691" t="s">
        <v>802</v>
      </c>
      <c r="BK691" s="2">
        <v>44792.734444444446</v>
      </c>
      <c r="BL691">
        <v>153</v>
      </c>
      <c r="BM691" t="s">
        <v>76</v>
      </c>
      <c r="BN691">
        <v>0</v>
      </c>
      <c r="BO691">
        <v>2.8660000000000001</v>
      </c>
      <c r="BP691" s="26">
        <v>890636</v>
      </c>
      <c r="BQ691">
        <v>0</v>
      </c>
      <c r="BR691" t="s">
        <v>77</v>
      </c>
      <c r="BS691" t="s">
        <v>77</v>
      </c>
      <c r="BT691" t="s">
        <v>77</v>
      </c>
      <c r="BU691" t="s">
        <v>77</v>
      </c>
    </row>
    <row r="692" spans="1:73">
      <c r="A692">
        <v>64</v>
      </c>
      <c r="B692" t="s">
        <v>803</v>
      </c>
      <c r="C692" s="2">
        <v>44792.75577546296</v>
      </c>
      <c r="D692">
        <v>265</v>
      </c>
      <c r="E692" t="s">
        <v>76</v>
      </c>
      <c r="F692">
        <v>0</v>
      </c>
      <c r="G692">
        <v>6.0149999999999997</v>
      </c>
      <c r="H692" s="26">
        <v>809647</v>
      </c>
      <c r="I692">
        <v>1.6319999999999999</v>
      </c>
      <c r="J692" t="s">
        <v>77</v>
      </c>
      <c r="K692" t="s">
        <v>77</v>
      </c>
      <c r="L692" t="s">
        <v>77</v>
      </c>
      <c r="M692" t="s">
        <v>77</v>
      </c>
      <c r="O692">
        <v>64</v>
      </c>
      <c r="P692" t="s">
        <v>803</v>
      </c>
      <c r="Q692" s="2">
        <v>44792.75577546296</v>
      </c>
      <c r="R692">
        <v>265</v>
      </c>
      <c r="S692" t="s">
        <v>76</v>
      </c>
      <c r="T692">
        <v>0</v>
      </c>
      <c r="U692">
        <v>5.968</v>
      </c>
      <c r="V692" s="26">
        <v>6567</v>
      </c>
      <c r="W692">
        <v>1.762</v>
      </c>
      <c r="X692" t="s">
        <v>77</v>
      </c>
      <c r="Y692" t="s">
        <v>77</v>
      </c>
      <c r="Z692" t="s">
        <v>77</v>
      </c>
      <c r="AA692" t="s">
        <v>77</v>
      </c>
      <c r="AC692">
        <v>64</v>
      </c>
      <c r="AD692" t="s">
        <v>803</v>
      </c>
      <c r="AE692" s="2">
        <v>44792.75577546296</v>
      </c>
      <c r="AF692">
        <v>265</v>
      </c>
      <c r="AG692" t="s">
        <v>76</v>
      </c>
      <c r="AH692">
        <v>0</v>
      </c>
      <c r="AI692">
        <v>12.084</v>
      </c>
      <c r="AJ692" s="26">
        <v>99408</v>
      </c>
      <c r="AK692">
        <v>20.585000000000001</v>
      </c>
      <c r="AL692" t="s">
        <v>77</v>
      </c>
      <c r="AM692" t="s">
        <v>77</v>
      </c>
      <c r="AN692" t="s">
        <v>77</v>
      </c>
      <c r="AO692" t="s">
        <v>77</v>
      </c>
      <c r="AQ692">
        <v>1</v>
      </c>
      <c r="AS692">
        <v>98</v>
      </c>
      <c r="AT692" s="46">
        <f t="shared" si="108"/>
        <v>1848.6699280231799</v>
      </c>
      <c r="AU692" s="47">
        <f t="shared" si="109"/>
        <v>20191.74622415872</v>
      </c>
      <c r="AW692" s="27">
        <f t="shared" si="102"/>
        <v>1806.7149672313651</v>
      </c>
      <c r="AX692" s="28">
        <f t="shared" si="103"/>
        <v>17844.783169374721</v>
      </c>
      <c r="AZ692" s="33">
        <f t="shared" si="104"/>
        <v>1969.0132714357701</v>
      </c>
      <c r="BA692" s="34">
        <f t="shared" si="105"/>
        <v>18842.271085455359</v>
      </c>
      <c r="BC692" s="46">
        <f t="shared" si="106"/>
        <v>1848.6699280231799</v>
      </c>
      <c r="BD692" s="47">
        <f t="shared" si="107"/>
        <v>20191.74622415872</v>
      </c>
      <c r="BF692" s="48">
        <f t="shared" si="100"/>
        <v>805.68177954999999</v>
      </c>
      <c r="BG692" s="49">
        <f t="shared" si="101"/>
        <v>-6199.4768940800013</v>
      </c>
      <c r="BI692">
        <v>64</v>
      </c>
      <c r="BJ692" t="s">
        <v>803</v>
      </c>
      <c r="BK692" s="2">
        <v>44792.75577546296</v>
      </c>
      <c r="BL692">
        <v>265</v>
      </c>
      <c r="BM692" t="s">
        <v>76</v>
      </c>
      <c r="BN692">
        <v>0</v>
      </c>
      <c r="BO692">
        <v>2.8570000000000002</v>
      </c>
      <c r="BP692" s="26">
        <v>1030620</v>
      </c>
      <c r="BQ692">
        <v>0</v>
      </c>
      <c r="BR692" t="s">
        <v>77</v>
      </c>
      <c r="BS692" t="s">
        <v>77</v>
      </c>
      <c r="BT692" t="s">
        <v>77</v>
      </c>
      <c r="BU692" t="s">
        <v>77</v>
      </c>
    </row>
    <row r="693" spans="1:73">
      <c r="A693">
        <v>65</v>
      </c>
      <c r="B693" t="s">
        <v>804</v>
      </c>
      <c r="C693" s="2">
        <v>44792.777083333334</v>
      </c>
      <c r="D693">
        <v>193</v>
      </c>
      <c r="E693" t="s">
        <v>76</v>
      </c>
      <c r="F693">
        <v>0</v>
      </c>
      <c r="G693">
        <v>6.024</v>
      </c>
      <c r="H693" s="26">
        <v>12963</v>
      </c>
      <c r="I693">
        <v>2.1000000000000001E-2</v>
      </c>
      <c r="J693" t="s">
        <v>77</v>
      </c>
      <c r="K693" t="s">
        <v>77</v>
      </c>
      <c r="L693" t="s">
        <v>77</v>
      </c>
      <c r="M693" t="s">
        <v>77</v>
      </c>
      <c r="O693">
        <v>65</v>
      </c>
      <c r="P693" t="s">
        <v>804</v>
      </c>
      <c r="Q693" s="2">
        <v>44792.777083333334</v>
      </c>
      <c r="R693">
        <v>193</v>
      </c>
      <c r="S693" t="s">
        <v>76</v>
      </c>
      <c r="T693">
        <v>0</v>
      </c>
      <c r="U693" t="s">
        <v>77</v>
      </c>
      <c r="V693" s="26" t="s">
        <v>77</v>
      </c>
      <c r="W693" t="s">
        <v>77</v>
      </c>
      <c r="X693" t="s">
        <v>77</v>
      </c>
      <c r="Y693" t="s">
        <v>77</v>
      </c>
      <c r="Z693" t="s">
        <v>77</v>
      </c>
      <c r="AA693" t="s">
        <v>77</v>
      </c>
      <c r="AC693">
        <v>65</v>
      </c>
      <c r="AD693" t="s">
        <v>804</v>
      </c>
      <c r="AE693" s="2">
        <v>44792.777083333334</v>
      </c>
      <c r="AF693">
        <v>193</v>
      </c>
      <c r="AG693" t="s">
        <v>76</v>
      </c>
      <c r="AH693">
        <v>0</v>
      </c>
      <c r="AI693">
        <v>12.167</v>
      </c>
      <c r="AJ693" s="26">
        <v>24416</v>
      </c>
      <c r="AK693">
        <v>5.093</v>
      </c>
      <c r="AL693" t="s">
        <v>77</v>
      </c>
      <c r="AM693" t="s">
        <v>77</v>
      </c>
      <c r="AN693" t="s">
        <v>77</v>
      </c>
      <c r="AO693" t="s">
        <v>77</v>
      </c>
      <c r="AQ693">
        <v>1</v>
      </c>
      <c r="AS693">
        <v>99</v>
      </c>
      <c r="AT693" s="46">
        <f t="shared" si="108"/>
        <v>27.953590109220738</v>
      </c>
      <c r="AU693" s="47">
        <f t="shared" si="109"/>
        <v>4927.8736802508802</v>
      </c>
      <c r="AW693" s="27">
        <f t="shared" si="102"/>
        <v>34.264751591249997</v>
      </c>
      <c r="AX693" s="28">
        <f t="shared" si="103"/>
        <v>4524.1366259148808</v>
      </c>
      <c r="AZ693" s="33">
        <f t="shared" si="104"/>
        <v>33.726089040287903</v>
      </c>
      <c r="BA693" s="34">
        <f t="shared" si="105"/>
        <v>4654.7879464294401</v>
      </c>
      <c r="BC693" s="46">
        <f t="shared" si="106"/>
        <v>27.953590109220738</v>
      </c>
      <c r="BD693" s="47">
        <f t="shared" si="107"/>
        <v>4927.8736802508802</v>
      </c>
      <c r="BF693" s="48">
        <f t="shared" si="100"/>
        <v>17.0690845088</v>
      </c>
      <c r="BG693" s="49">
        <f t="shared" si="101"/>
        <v>1610.13599168</v>
      </c>
      <c r="BI693">
        <v>65</v>
      </c>
      <c r="BJ693" t="s">
        <v>804</v>
      </c>
      <c r="BK693" s="2">
        <v>44792.777083333334</v>
      </c>
      <c r="BL693">
        <v>193</v>
      </c>
      <c r="BM693" t="s">
        <v>76</v>
      </c>
      <c r="BN693">
        <v>0</v>
      </c>
      <c r="BO693">
        <v>2.8610000000000002</v>
      </c>
      <c r="BP693" s="26">
        <v>1019839</v>
      </c>
      <c r="BQ693">
        <v>0</v>
      </c>
      <c r="BR693" t="s">
        <v>77</v>
      </c>
      <c r="BS693" t="s">
        <v>77</v>
      </c>
      <c r="BT693" t="s">
        <v>77</v>
      </c>
      <c r="BU693" t="s">
        <v>77</v>
      </c>
    </row>
    <row r="694" spans="1:73">
      <c r="A694">
        <v>66</v>
      </c>
      <c r="B694" t="s">
        <v>805</v>
      </c>
      <c r="C694" s="2">
        <v>44792.798402777778</v>
      </c>
      <c r="D694">
        <v>283</v>
      </c>
      <c r="E694" t="s">
        <v>76</v>
      </c>
      <c r="F694">
        <v>0</v>
      </c>
      <c r="G694">
        <v>5.9340000000000002</v>
      </c>
      <c r="H694" s="26">
        <v>29103379</v>
      </c>
      <c r="I694">
        <v>61.668999999999997</v>
      </c>
      <c r="J694" t="s">
        <v>77</v>
      </c>
      <c r="K694" t="s">
        <v>77</v>
      </c>
      <c r="L694" t="s">
        <v>77</v>
      </c>
      <c r="M694" t="s">
        <v>77</v>
      </c>
      <c r="O694">
        <v>66</v>
      </c>
      <c r="P694" t="s">
        <v>805</v>
      </c>
      <c r="Q694" s="2">
        <v>44792.798402777778</v>
      </c>
      <c r="R694">
        <v>283</v>
      </c>
      <c r="S694" t="s">
        <v>76</v>
      </c>
      <c r="T694">
        <v>0</v>
      </c>
      <c r="U694">
        <v>5.8949999999999996</v>
      </c>
      <c r="V694" s="26">
        <v>232342</v>
      </c>
      <c r="W694">
        <v>55.865000000000002</v>
      </c>
      <c r="X694" t="s">
        <v>77</v>
      </c>
      <c r="Y694" t="s">
        <v>77</v>
      </c>
      <c r="Z694" t="s">
        <v>77</v>
      </c>
      <c r="AA694" t="s">
        <v>77</v>
      </c>
      <c r="AC694">
        <v>66</v>
      </c>
      <c r="AD694" t="s">
        <v>805</v>
      </c>
      <c r="AE694" s="2">
        <v>44792.798402777778</v>
      </c>
      <c r="AF694">
        <v>283</v>
      </c>
      <c r="AG694" t="s">
        <v>76</v>
      </c>
      <c r="AH694">
        <v>0</v>
      </c>
      <c r="AI694">
        <v>12.093999999999999</v>
      </c>
      <c r="AJ694" s="26">
        <v>84329</v>
      </c>
      <c r="AK694">
        <v>17.515999999999998</v>
      </c>
      <c r="AL694" t="s">
        <v>77</v>
      </c>
      <c r="AM694" t="s">
        <v>77</v>
      </c>
      <c r="AN694" t="s">
        <v>77</v>
      </c>
      <c r="AO694" t="s">
        <v>77</v>
      </c>
      <c r="AQ694">
        <v>1</v>
      </c>
      <c r="AS694">
        <v>100</v>
      </c>
      <c r="AT694" s="46">
        <f t="shared" si="108"/>
        <v>56592.321439797677</v>
      </c>
      <c r="AU694" s="47">
        <f t="shared" si="109"/>
        <v>17145.621876249679</v>
      </c>
      <c r="AW694" s="27">
        <f t="shared" si="102"/>
        <v>44858.579314306742</v>
      </c>
      <c r="AX694" s="28">
        <f t="shared" si="103"/>
        <v>15223.045262272432</v>
      </c>
      <c r="AZ694" s="33">
        <f t="shared" si="104"/>
        <v>58775.153904372528</v>
      </c>
      <c r="BA694" s="34">
        <f t="shared" si="105"/>
        <v>16004.215757281341</v>
      </c>
      <c r="BC694" s="46">
        <f t="shared" si="106"/>
        <v>56592.321439797677</v>
      </c>
      <c r="BD694" s="47">
        <f t="shared" si="107"/>
        <v>17145.621876249679</v>
      </c>
      <c r="BF694" s="48">
        <f t="shared" si="100"/>
        <v>178680.83350580002</v>
      </c>
      <c r="BG694" s="49">
        <f t="shared" si="101"/>
        <v>-3075.2643125199997</v>
      </c>
      <c r="BI694">
        <v>66</v>
      </c>
      <c r="BJ694" t="s">
        <v>805</v>
      </c>
      <c r="BK694" s="2">
        <v>44792.798402777778</v>
      </c>
      <c r="BL694">
        <v>283</v>
      </c>
      <c r="BM694" t="s">
        <v>76</v>
      </c>
      <c r="BN694">
        <v>0</v>
      </c>
      <c r="BO694">
        <v>2.8730000000000002</v>
      </c>
      <c r="BP694" s="26">
        <v>714538</v>
      </c>
      <c r="BQ694">
        <v>0</v>
      </c>
      <c r="BR694" t="s">
        <v>77</v>
      </c>
      <c r="BS694" t="s">
        <v>77</v>
      </c>
      <c r="BT694" t="s">
        <v>77</v>
      </c>
      <c r="BU694" t="s">
        <v>77</v>
      </c>
    </row>
    <row r="695" spans="1:73">
      <c r="A695">
        <v>67</v>
      </c>
      <c r="B695" t="s">
        <v>806</v>
      </c>
      <c r="C695" s="2">
        <v>44792.819722222222</v>
      </c>
      <c r="D695">
        <v>42</v>
      </c>
      <c r="E695" t="s">
        <v>76</v>
      </c>
      <c r="F695">
        <v>0</v>
      </c>
      <c r="G695">
        <v>5.9390000000000001</v>
      </c>
      <c r="H695" s="26">
        <v>26771129</v>
      </c>
      <c r="I695">
        <v>56.491</v>
      </c>
      <c r="J695" t="s">
        <v>77</v>
      </c>
      <c r="K695" t="s">
        <v>77</v>
      </c>
      <c r="L695" t="s">
        <v>77</v>
      </c>
      <c r="M695" t="s">
        <v>77</v>
      </c>
      <c r="O695">
        <v>67</v>
      </c>
      <c r="P695" t="s">
        <v>806</v>
      </c>
      <c r="Q695" s="2">
        <v>44792.819722222222</v>
      </c>
      <c r="R695">
        <v>42</v>
      </c>
      <c r="S695" t="s">
        <v>76</v>
      </c>
      <c r="T695">
        <v>0</v>
      </c>
      <c r="U695">
        <v>5.9020000000000001</v>
      </c>
      <c r="V695" s="26">
        <v>218454</v>
      </c>
      <c r="W695">
        <v>52.607999999999997</v>
      </c>
      <c r="X695" t="s">
        <v>77</v>
      </c>
      <c r="Y695" t="s">
        <v>77</v>
      </c>
      <c r="Z695" t="s">
        <v>77</v>
      </c>
      <c r="AA695" t="s">
        <v>77</v>
      </c>
      <c r="AC695">
        <v>67</v>
      </c>
      <c r="AD695" t="s">
        <v>806</v>
      </c>
      <c r="AE695" s="2">
        <v>44792.819722222222</v>
      </c>
      <c r="AF695">
        <v>42</v>
      </c>
      <c r="AG695" t="s">
        <v>76</v>
      </c>
      <c r="AH695">
        <v>0</v>
      </c>
      <c r="AI695">
        <v>12.086</v>
      </c>
      <c r="AJ695" s="26">
        <v>96416</v>
      </c>
      <c r="AK695">
        <v>19.978000000000002</v>
      </c>
      <c r="AL695" t="s">
        <v>77</v>
      </c>
      <c r="AM695" t="s">
        <v>77</v>
      </c>
      <c r="AN695" t="s">
        <v>77</v>
      </c>
      <c r="AO695" t="s">
        <v>77</v>
      </c>
      <c r="AQ695">
        <v>1</v>
      </c>
      <c r="AS695">
        <v>101</v>
      </c>
      <c r="AT695" s="46">
        <f t="shared" si="108"/>
        <v>53281.92813075192</v>
      </c>
      <c r="AU695" s="47">
        <f t="shared" si="109"/>
        <v>19588.25213017088</v>
      </c>
      <c r="AW695" s="27">
        <f t="shared" si="102"/>
        <v>42200.681863131067</v>
      </c>
      <c r="AX695" s="28">
        <f t="shared" si="103"/>
        <v>17326.843651834883</v>
      </c>
      <c r="AZ695" s="33">
        <f t="shared" si="104"/>
        <v>55339.92204717188</v>
      </c>
      <c r="BA695" s="34">
        <f t="shared" si="105"/>
        <v>18279.727507389442</v>
      </c>
      <c r="BC695" s="46">
        <f t="shared" si="106"/>
        <v>53281.92813075192</v>
      </c>
      <c r="BD695" s="47">
        <f t="shared" si="107"/>
        <v>19588.25213017088</v>
      </c>
      <c r="BF695" s="48">
        <f t="shared" ref="BF695:BF707" si="110">IF(H695&lt;100000,((0.0000000152*H695^2)+(0.0014347*H695)+(-4.08313)),((0.00000295*V695^2)+(0.083061*V695)+(133)))</f>
        <v>159058.35053620001</v>
      </c>
      <c r="BG695" s="49">
        <f t="shared" ref="BG695:BG707" si="111">(-0.00000172*AJ695^2)+(0.108838*AJ695)+(-21.89)</f>
        <v>-5517.3628883200008</v>
      </c>
      <c r="BI695">
        <v>67</v>
      </c>
      <c r="BJ695" t="s">
        <v>806</v>
      </c>
      <c r="BK695" s="2">
        <v>44792.819722222222</v>
      </c>
      <c r="BL695">
        <v>42</v>
      </c>
      <c r="BM695" t="s">
        <v>76</v>
      </c>
      <c r="BN695">
        <v>0</v>
      </c>
      <c r="BO695">
        <v>2.8650000000000002</v>
      </c>
      <c r="BP695" s="26">
        <v>855345</v>
      </c>
      <c r="BQ695">
        <v>0</v>
      </c>
      <c r="BR695" t="s">
        <v>77</v>
      </c>
      <c r="BS695" t="s">
        <v>77</v>
      </c>
      <c r="BT695" t="s">
        <v>77</v>
      </c>
      <c r="BU695" t="s">
        <v>77</v>
      </c>
    </row>
    <row r="696" spans="1:73">
      <c r="A696">
        <v>68</v>
      </c>
      <c r="B696" t="s">
        <v>807</v>
      </c>
      <c r="C696" s="2">
        <v>44792.841053240743</v>
      </c>
      <c r="D696">
        <v>251</v>
      </c>
      <c r="E696" t="s">
        <v>76</v>
      </c>
      <c r="F696">
        <v>0</v>
      </c>
      <c r="G696">
        <v>6.0209999999999999</v>
      </c>
      <c r="H696" s="26">
        <v>20193</v>
      </c>
      <c r="I696">
        <v>3.5999999999999997E-2</v>
      </c>
      <c r="J696" t="s">
        <v>77</v>
      </c>
      <c r="K696" t="s">
        <v>77</v>
      </c>
      <c r="L696" t="s">
        <v>77</v>
      </c>
      <c r="M696" t="s">
        <v>77</v>
      </c>
      <c r="O696">
        <v>68</v>
      </c>
      <c r="P696" t="s">
        <v>807</v>
      </c>
      <c r="Q696" s="2">
        <v>44792.841053240743</v>
      </c>
      <c r="R696">
        <v>251</v>
      </c>
      <c r="S696" t="s">
        <v>76</v>
      </c>
      <c r="T696">
        <v>0</v>
      </c>
      <c r="U696" t="s">
        <v>77</v>
      </c>
      <c r="V696" s="26" t="s">
        <v>77</v>
      </c>
      <c r="W696" t="s">
        <v>77</v>
      </c>
      <c r="X696" t="s">
        <v>77</v>
      </c>
      <c r="Y696" t="s">
        <v>77</v>
      </c>
      <c r="Z696" t="s">
        <v>77</v>
      </c>
      <c r="AA696" t="s">
        <v>77</v>
      </c>
      <c r="AC696">
        <v>68</v>
      </c>
      <c r="AD696" t="s">
        <v>807</v>
      </c>
      <c r="AE696" s="2">
        <v>44792.841053240743</v>
      </c>
      <c r="AF696">
        <v>251</v>
      </c>
      <c r="AG696" t="s">
        <v>76</v>
      </c>
      <c r="AH696">
        <v>0</v>
      </c>
      <c r="AI696">
        <v>12.025</v>
      </c>
      <c r="AJ696" s="26">
        <v>161146</v>
      </c>
      <c r="AK696">
        <v>32.932000000000002</v>
      </c>
      <c r="AL696" t="s">
        <v>77</v>
      </c>
      <c r="AM696" t="s">
        <v>77</v>
      </c>
      <c r="AN696" t="s">
        <v>77</v>
      </c>
      <c r="AO696" t="s">
        <v>77</v>
      </c>
      <c r="AQ696">
        <v>1</v>
      </c>
      <c r="AS696">
        <v>102</v>
      </c>
      <c r="AT696" s="46">
        <f t="shared" si="108"/>
        <v>44.910323231165535</v>
      </c>
      <c r="AU696" s="47">
        <f t="shared" si="109"/>
        <v>32542.473989775677</v>
      </c>
      <c r="AW696" s="27">
        <f t="shared" si="102"/>
        <v>63.563601533366203</v>
      </c>
      <c r="AX696" s="28">
        <f t="shared" si="103"/>
        <v>28281.284948754685</v>
      </c>
      <c r="AZ696" s="33">
        <f t="shared" si="104"/>
        <v>52.748157148595908</v>
      </c>
      <c r="BA696" s="34">
        <f t="shared" si="105"/>
        <v>30385.016978281841</v>
      </c>
      <c r="BC696" s="46">
        <f t="shared" si="106"/>
        <v>44.910323231165535</v>
      </c>
      <c r="BD696" s="47">
        <f t="shared" si="107"/>
        <v>32542.473989775677</v>
      </c>
      <c r="BF696" s="48">
        <f t="shared" si="110"/>
        <v>31.085677284799996</v>
      </c>
      <c r="BG696" s="49">
        <f t="shared" si="111"/>
        <v>-27148.098955519996</v>
      </c>
      <c r="BI696">
        <v>68</v>
      </c>
      <c r="BJ696" t="s">
        <v>807</v>
      </c>
      <c r="BK696" s="2">
        <v>44792.841053240743</v>
      </c>
      <c r="BL696">
        <v>251</v>
      </c>
      <c r="BM696" t="s">
        <v>76</v>
      </c>
      <c r="BN696">
        <v>0</v>
      </c>
      <c r="BO696">
        <v>2.859</v>
      </c>
      <c r="BP696" s="26">
        <v>1003152</v>
      </c>
      <c r="BQ696">
        <v>0</v>
      </c>
      <c r="BR696" t="s">
        <v>77</v>
      </c>
      <c r="BS696" t="s">
        <v>77</v>
      </c>
      <c r="BT696" t="s">
        <v>77</v>
      </c>
      <c r="BU696" t="s">
        <v>77</v>
      </c>
    </row>
    <row r="697" spans="1:73">
      <c r="A697">
        <v>69</v>
      </c>
      <c r="B697" t="s">
        <v>808</v>
      </c>
      <c r="C697" s="2">
        <v>44792.862372685187</v>
      </c>
      <c r="D697">
        <v>14</v>
      </c>
      <c r="E697" t="s">
        <v>76</v>
      </c>
      <c r="F697">
        <v>0</v>
      </c>
      <c r="G697">
        <v>6.0209999999999999</v>
      </c>
      <c r="H697" s="26">
        <v>14451</v>
      </c>
      <c r="I697">
        <v>2.4E-2</v>
      </c>
      <c r="J697" t="s">
        <v>77</v>
      </c>
      <c r="K697" t="s">
        <v>77</v>
      </c>
      <c r="L697" t="s">
        <v>77</v>
      </c>
      <c r="M697" t="s">
        <v>77</v>
      </c>
      <c r="O697">
        <v>69</v>
      </c>
      <c r="P697" t="s">
        <v>808</v>
      </c>
      <c r="Q697" s="2">
        <v>44792.862372685187</v>
      </c>
      <c r="R697">
        <v>14</v>
      </c>
      <c r="S697" t="s">
        <v>76</v>
      </c>
      <c r="T697">
        <v>0</v>
      </c>
      <c r="U697" t="s">
        <v>77</v>
      </c>
      <c r="V697" s="26" t="s">
        <v>77</v>
      </c>
      <c r="W697" t="s">
        <v>77</v>
      </c>
      <c r="X697" t="s">
        <v>77</v>
      </c>
      <c r="Y697" t="s">
        <v>77</v>
      </c>
      <c r="Z697" t="s">
        <v>77</v>
      </c>
      <c r="AA697" t="s">
        <v>77</v>
      </c>
      <c r="AC697">
        <v>69</v>
      </c>
      <c r="AD697" t="s">
        <v>808</v>
      </c>
      <c r="AE697" s="2">
        <v>44792.862372685187</v>
      </c>
      <c r="AF697">
        <v>14</v>
      </c>
      <c r="AG697" t="s">
        <v>76</v>
      </c>
      <c r="AH697">
        <v>0</v>
      </c>
      <c r="AI697">
        <v>12.183</v>
      </c>
      <c r="AJ697" s="26">
        <v>8513</v>
      </c>
      <c r="AK697">
        <v>1.732</v>
      </c>
      <c r="AL697" t="s">
        <v>77</v>
      </c>
      <c r="AM697" t="s">
        <v>77</v>
      </c>
      <c r="AN697" t="s">
        <v>77</v>
      </c>
      <c r="AO697" t="s">
        <v>77</v>
      </c>
      <c r="AQ697">
        <v>1</v>
      </c>
      <c r="AS697">
        <v>103</v>
      </c>
      <c r="AT697" s="46">
        <f t="shared" si="108"/>
        <v>31.444128718963462</v>
      </c>
      <c r="AU697" s="47">
        <f t="shared" si="109"/>
        <v>1654.0876357671198</v>
      </c>
      <c r="AW697" s="27">
        <f t="shared" si="102"/>
        <v>39.156622271249994</v>
      </c>
      <c r="AX697" s="28">
        <f t="shared" si="103"/>
        <v>1608.5911847218701</v>
      </c>
      <c r="AZ697" s="33">
        <f t="shared" si="104"/>
        <v>37.642037283619104</v>
      </c>
      <c r="BA697" s="34">
        <f t="shared" si="105"/>
        <v>1622.6492187920601</v>
      </c>
      <c r="BC697" s="46">
        <f t="shared" si="106"/>
        <v>31.444128718963462</v>
      </c>
      <c r="BD697" s="47">
        <f t="shared" si="107"/>
        <v>1654.0876357671198</v>
      </c>
      <c r="BF697" s="48">
        <f t="shared" si="110"/>
        <v>19.8239569952</v>
      </c>
      <c r="BG697" s="49">
        <f t="shared" si="111"/>
        <v>779.99748332000001</v>
      </c>
      <c r="BI697">
        <v>69</v>
      </c>
      <c r="BJ697" t="s">
        <v>808</v>
      </c>
      <c r="BK697" s="2">
        <v>44792.862372685187</v>
      </c>
      <c r="BL697">
        <v>14</v>
      </c>
      <c r="BM697" t="s">
        <v>76</v>
      </c>
      <c r="BN697">
        <v>0</v>
      </c>
      <c r="BO697">
        <v>2.86</v>
      </c>
      <c r="BP697" s="26">
        <v>1027378</v>
      </c>
      <c r="BQ697">
        <v>0</v>
      </c>
      <c r="BR697" t="s">
        <v>77</v>
      </c>
      <c r="BS697" t="s">
        <v>77</v>
      </c>
      <c r="BT697" t="s">
        <v>77</v>
      </c>
      <c r="BU697" t="s">
        <v>77</v>
      </c>
    </row>
    <row r="698" spans="1:73">
      <c r="A698">
        <v>70</v>
      </c>
      <c r="B698" t="s">
        <v>809</v>
      </c>
      <c r="C698" s="2">
        <v>44792.883680555555</v>
      </c>
      <c r="D698">
        <v>116</v>
      </c>
      <c r="E698" t="s">
        <v>76</v>
      </c>
      <c r="F698">
        <v>0</v>
      </c>
      <c r="G698">
        <v>5.8849999999999998</v>
      </c>
      <c r="H698" s="26">
        <v>42996386</v>
      </c>
      <c r="I698">
        <v>93.503</v>
      </c>
      <c r="J698" t="s">
        <v>77</v>
      </c>
      <c r="K698" t="s">
        <v>77</v>
      </c>
      <c r="L698" t="s">
        <v>77</v>
      </c>
      <c r="M698" t="s">
        <v>77</v>
      </c>
      <c r="O698">
        <v>70</v>
      </c>
      <c r="P698" t="s">
        <v>809</v>
      </c>
      <c r="Q698" s="2">
        <v>44792.883680555555</v>
      </c>
      <c r="R698">
        <v>116</v>
      </c>
      <c r="S698" t="s">
        <v>76</v>
      </c>
      <c r="T698">
        <v>0</v>
      </c>
      <c r="U698">
        <v>5.8520000000000003</v>
      </c>
      <c r="V698" s="26">
        <v>389164</v>
      </c>
      <c r="W698">
        <v>92.052999999999997</v>
      </c>
      <c r="X698" t="s">
        <v>77</v>
      </c>
      <c r="Y698" t="s">
        <v>77</v>
      </c>
      <c r="Z698" t="s">
        <v>77</v>
      </c>
      <c r="AA698" t="s">
        <v>77</v>
      </c>
      <c r="AC698">
        <v>70</v>
      </c>
      <c r="AD698" t="s">
        <v>809</v>
      </c>
      <c r="AE698" s="2">
        <v>44792.883680555555</v>
      </c>
      <c r="AF698">
        <v>116</v>
      </c>
      <c r="AG698" t="s">
        <v>76</v>
      </c>
      <c r="AH698">
        <v>0</v>
      </c>
      <c r="AI698">
        <v>12.109</v>
      </c>
      <c r="AJ698" s="26">
        <v>72810</v>
      </c>
      <c r="AK698">
        <v>15.154999999999999</v>
      </c>
      <c r="AL698" t="s">
        <v>77</v>
      </c>
      <c r="AM698" t="s">
        <v>77</v>
      </c>
      <c r="AN698" t="s">
        <v>77</v>
      </c>
      <c r="AO698" t="s">
        <v>77</v>
      </c>
      <c r="AQ698">
        <v>1</v>
      </c>
      <c r="AS698">
        <v>104</v>
      </c>
      <c r="AT698" s="46">
        <f t="shared" si="108"/>
        <v>93454.150165795509</v>
      </c>
      <c r="AU698" s="47">
        <f t="shared" si="109"/>
        <v>14810.837923527999</v>
      </c>
      <c r="AW698" s="27">
        <f t="shared" si="102"/>
        <v>74959.252313073361</v>
      </c>
      <c r="AX698" s="28">
        <f t="shared" si="103"/>
        <v>13201.041643803001</v>
      </c>
      <c r="AZ698" s="33">
        <f t="shared" si="104"/>
        <v>97028.175818757285</v>
      </c>
      <c r="BA698" s="34">
        <f t="shared" si="105"/>
        <v>13831.214925414</v>
      </c>
      <c r="BC698" s="46">
        <f t="shared" si="106"/>
        <v>93454.150165795509</v>
      </c>
      <c r="BD698" s="47">
        <f t="shared" si="107"/>
        <v>14810.837923527999</v>
      </c>
      <c r="BF698" s="48">
        <f t="shared" si="110"/>
        <v>479230.7767472</v>
      </c>
      <c r="BG698" s="49">
        <f t="shared" si="111"/>
        <v>-1215.6245120000001</v>
      </c>
      <c r="BI698">
        <v>70</v>
      </c>
      <c r="BJ698" t="s">
        <v>809</v>
      </c>
      <c r="BK698" s="2">
        <v>44792.883680555555</v>
      </c>
      <c r="BL698">
        <v>116</v>
      </c>
      <c r="BM698" t="s">
        <v>76</v>
      </c>
      <c r="BN698">
        <v>0</v>
      </c>
      <c r="BO698">
        <v>2.8730000000000002</v>
      </c>
      <c r="BP698" s="26">
        <v>727319</v>
      </c>
      <c r="BQ698">
        <v>0</v>
      </c>
      <c r="BR698" t="s">
        <v>77</v>
      </c>
      <c r="BS698" t="s">
        <v>77</v>
      </c>
      <c r="BT698" t="s">
        <v>77</v>
      </c>
      <c r="BU698" t="s">
        <v>77</v>
      </c>
    </row>
    <row r="699" spans="1:73">
      <c r="A699">
        <v>71</v>
      </c>
      <c r="B699" t="s">
        <v>810</v>
      </c>
      <c r="C699" s="2">
        <v>44792.905011574076</v>
      </c>
      <c r="D699">
        <v>235</v>
      </c>
      <c r="E699" t="s">
        <v>76</v>
      </c>
      <c r="F699">
        <v>0</v>
      </c>
      <c r="G699">
        <v>6.008</v>
      </c>
      <c r="H699" s="26">
        <v>6036</v>
      </c>
      <c r="I699">
        <v>7.0000000000000001E-3</v>
      </c>
      <c r="J699" t="s">
        <v>77</v>
      </c>
      <c r="K699" t="s">
        <v>77</v>
      </c>
      <c r="L699" t="s">
        <v>77</v>
      </c>
      <c r="M699" t="s">
        <v>77</v>
      </c>
      <c r="O699">
        <v>71</v>
      </c>
      <c r="P699" t="s">
        <v>810</v>
      </c>
      <c r="Q699" s="2">
        <v>44792.905011574076</v>
      </c>
      <c r="R699">
        <v>235</v>
      </c>
      <c r="S699" t="s">
        <v>76</v>
      </c>
      <c r="T699">
        <v>0</v>
      </c>
      <c r="U699" t="s">
        <v>77</v>
      </c>
      <c r="V699" s="26" t="s">
        <v>77</v>
      </c>
      <c r="W699" t="s">
        <v>77</v>
      </c>
      <c r="X699" t="s">
        <v>77</v>
      </c>
      <c r="Y699" t="s">
        <v>77</v>
      </c>
      <c r="Z699" t="s">
        <v>77</v>
      </c>
      <c r="AA699" t="s">
        <v>77</v>
      </c>
      <c r="AC699">
        <v>71</v>
      </c>
      <c r="AD699" t="s">
        <v>810</v>
      </c>
      <c r="AE699" s="2">
        <v>44792.905011574076</v>
      </c>
      <c r="AF699">
        <v>235</v>
      </c>
      <c r="AG699" t="s">
        <v>76</v>
      </c>
      <c r="AH699">
        <v>0</v>
      </c>
      <c r="AI699">
        <v>12.175000000000001</v>
      </c>
      <c r="AJ699" s="26">
        <v>5803</v>
      </c>
      <c r="AK699">
        <v>1.1559999999999999</v>
      </c>
      <c r="AL699" t="s">
        <v>77</v>
      </c>
      <c r="AM699" t="s">
        <v>77</v>
      </c>
      <c r="AN699" t="s">
        <v>77</v>
      </c>
      <c r="AO699" t="s">
        <v>77</v>
      </c>
      <c r="AQ699">
        <v>1</v>
      </c>
      <c r="AS699">
        <v>105</v>
      </c>
      <c r="AT699" s="46">
        <f t="shared" si="108"/>
        <v>8.5282143087999991</v>
      </c>
      <c r="AU699" s="47">
        <f t="shared" si="109"/>
        <v>1094.9207188743198</v>
      </c>
      <c r="AW699" s="27">
        <f t="shared" ref="AW699:AW707" si="112">IF(H699&lt;15000,((0.00000002125*H699^2)+(0.002705*H699)+(-4.371)),(IF(H699&lt;700000,((-0.0000000008162*H699^2)+(0.003141*H699)+(0.4702)), ((0.000000003285*V699^2)+(0.1899*V699)+(559.5)))))</f>
        <v>12.730587539999997</v>
      </c>
      <c r="AX699" s="28">
        <f t="shared" ref="AX699:AX707" si="113">((-0.00000006277*AJ699^2)+(0.1854*AJ699)+(34.83))</f>
        <v>1108.5924322390701</v>
      </c>
      <c r="AZ699" s="33">
        <f t="shared" ref="AZ699:AZ707" si="114">IF(H699&lt;10000,((-0.00000005795*H699^2)+(0.003823*H699)+(-6.715)),(IF(H699&lt;700000,((-0.0000000001209*H699^2)+(0.002635*H699)+(-0.4111)), ((-0.00000002007*V699^2)+(0.2564*V699)+(286.1)))))</f>
        <v>14.249318496800001</v>
      </c>
      <c r="BA699" s="34">
        <f t="shared" ref="BA699:BA707" si="115">(-0.00000001626*AJ699^2)+(0.1912*AJ699)+(-3.858)</f>
        <v>1105.12804760566</v>
      </c>
      <c r="BC699" s="46">
        <f t="shared" ref="BC699:BC707" si="116">IF(H699&lt;10000,((0.0000001453*H699^2)+(0.0008349*H699)+(-1.805)),(IF(H699&lt;700000,((-0.00000000008054*H699^2)+(0.002348*H699)+(-2.47)), ((-0.00000001938*V699^2)+(0.2471*V699)+(226.8)))))</f>
        <v>8.5282143087999991</v>
      </c>
      <c r="BD699" s="47">
        <f t="shared" ref="BD699:BD707" si="117">(-0.00000002552*AJ699^2)+(0.2067*AJ699)+(-103.7)</f>
        <v>1094.9207188743198</v>
      </c>
      <c r="BF699" s="48">
        <f t="shared" si="110"/>
        <v>5.1305052992000002</v>
      </c>
      <c r="BG699" s="49">
        <f t="shared" si="111"/>
        <v>551.77624251999998</v>
      </c>
      <c r="BI699">
        <v>71</v>
      </c>
      <c r="BJ699" t="s">
        <v>810</v>
      </c>
      <c r="BK699" s="2">
        <v>44792.905011574076</v>
      </c>
      <c r="BL699">
        <v>235</v>
      </c>
      <c r="BM699" t="s">
        <v>76</v>
      </c>
      <c r="BN699">
        <v>0</v>
      </c>
      <c r="BO699">
        <v>2.839</v>
      </c>
      <c r="BP699" s="26">
        <v>1169524</v>
      </c>
      <c r="BQ699">
        <v>0</v>
      </c>
      <c r="BR699" t="s">
        <v>77</v>
      </c>
      <c r="BS699" t="s">
        <v>77</v>
      </c>
      <c r="BT699" t="s">
        <v>77</v>
      </c>
      <c r="BU699" t="s">
        <v>77</v>
      </c>
    </row>
    <row r="700" spans="1:73">
      <c r="A700">
        <v>72</v>
      </c>
      <c r="B700" t="s">
        <v>811</v>
      </c>
      <c r="C700" s="2">
        <v>44792.926319444443</v>
      </c>
      <c r="D700">
        <v>242</v>
      </c>
      <c r="E700" t="s">
        <v>76</v>
      </c>
      <c r="F700">
        <v>0</v>
      </c>
      <c r="G700">
        <v>6.0270000000000001</v>
      </c>
      <c r="H700" s="26">
        <v>5908</v>
      </c>
      <c r="I700">
        <v>7.0000000000000001E-3</v>
      </c>
      <c r="J700" t="s">
        <v>77</v>
      </c>
      <c r="K700" t="s">
        <v>77</v>
      </c>
      <c r="L700" t="s">
        <v>77</v>
      </c>
      <c r="M700" t="s">
        <v>77</v>
      </c>
      <c r="O700">
        <v>72</v>
      </c>
      <c r="P700" t="s">
        <v>811</v>
      </c>
      <c r="Q700" s="2">
        <v>44792.926319444443</v>
      </c>
      <c r="R700">
        <v>242</v>
      </c>
      <c r="S700" t="s">
        <v>76</v>
      </c>
      <c r="T700">
        <v>0</v>
      </c>
      <c r="U700" t="s">
        <v>77</v>
      </c>
      <c r="V700" s="26" t="s">
        <v>77</v>
      </c>
      <c r="W700" t="s">
        <v>77</v>
      </c>
      <c r="X700" t="s">
        <v>77</v>
      </c>
      <c r="Y700" t="s">
        <v>77</v>
      </c>
      <c r="Z700" t="s">
        <v>77</v>
      </c>
      <c r="AA700" t="s">
        <v>77</v>
      </c>
      <c r="AC700">
        <v>72</v>
      </c>
      <c r="AD700" t="s">
        <v>811</v>
      </c>
      <c r="AE700" s="2">
        <v>44792.926319444443</v>
      </c>
      <c r="AF700">
        <v>242</v>
      </c>
      <c r="AG700" t="s">
        <v>76</v>
      </c>
      <c r="AH700">
        <v>0</v>
      </c>
      <c r="AI700">
        <v>12.048999999999999</v>
      </c>
      <c r="AJ700" s="26">
        <v>143758</v>
      </c>
      <c r="AK700">
        <v>29.49</v>
      </c>
      <c r="AL700" t="s">
        <v>77</v>
      </c>
      <c r="AM700" t="s">
        <v>77</v>
      </c>
      <c r="AN700" t="s">
        <v>77</v>
      </c>
      <c r="AO700" t="s">
        <v>77</v>
      </c>
      <c r="AQ700">
        <v>1</v>
      </c>
      <c r="AS700">
        <v>106</v>
      </c>
      <c r="AT700" s="46">
        <f t="shared" si="108"/>
        <v>8.1992078192000015</v>
      </c>
      <c r="AU700" s="47">
        <f t="shared" si="109"/>
        <v>29083.673027366716</v>
      </c>
      <c r="AW700" s="27">
        <f t="shared" si="112"/>
        <v>12.351859859999999</v>
      </c>
      <c r="AX700" s="28">
        <f t="shared" si="113"/>
        <v>25390.335621857725</v>
      </c>
      <c r="AZ700" s="33">
        <f t="shared" si="114"/>
        <v>13.8485703112</v>
      </c>
      <c r="BA700" s="34">
        <f t="shared" si="115"/>
        <v>27146.636544709363</v>
      </c>
      <c r="BC700" s="46">
        <f t="shared" si="116"/>
        <v>8.1992078192000015</v>
      </c>
      <c r="BD700" s="47">
        <f t="shared" si="117"/>
        <v>29083.673027366716</v>
      </c>
      <c r="BF700" s="48">
        <f t="shared" si="110"/>
        <v>4.9236254527999987</v>
      </c>
      <c r="BG700" s="49">
        <f t="shared" si="111"/>
        <v>-19921.700406079995</v>
      </c>
      <c r="BI700">
        <v>72</v>
      </c>
      <c r="BJ700" t="s">
        <v>811</v>
      </c>
      <c r="BK700" s="2">
        <v>44792.926319444443</v>
      </c>
      <c r="BL700">
        <v>242</v>
      </c>
      <c r="BM700" t="s">
        <v>76</v>
      </c>
      <c r="BN700">
        <v>0</v>
      </c>
      <c r="BO700">
        <v>2.8610000000000002</v>
      </c>
      <c r="BP700" s="26">
        <v>1021648</v>
      </c>
      <c r="BQ700">
        <v>0</v>
      </c>
      <c r="BR700" t="s">
        <v>77</v>
      </c>
      <c r="BS700" t="s">
        <v>77</v>
      </c>
      <c r="BT700" t="s">
        <v>77</v>
      </c>
      <c r="BU700" t="s">
        <v>77</v>
      </c>
    </row>
    <row r="701" spans="1:73">
      <c r="A701">
        <v>73</v>
      </c>
      <c r="B701" t="s">
        <v>812</v>
      </c>
      <c r="C701" s="2">
        <v>44792.947650462964</v>
      </c>
      <c r="D701">
        <v>294</v>
      </c>
      <c r="E701" t="s">
        <v>76</v>
      </c>
      <c r="F701">
        <v>0</v>
      </c>
      <c r="G701">
        <v>6.0389999999999997</v>
      </c>
      <c r="H701" s="26">
        <v>1238087</v>
      </c>
      <c r="I701">
        <v>2.5</v>
      </c>
      <c r="J701" t="s">
        <v>77</v>
      </c>
      <c r="K701" t="s">
        <v>77</v>
      </c>
      <c r="L701" t="s">
        <v>77</v>
      </c>
      <c r="M701" t="s">
        <v>77</v>
      </c>
      <c r="O701">
        <v>73</v>
      </c>
      <c r="P701" t="s">
        <v>812</v>
      </c>
      <c r="Q701" s="2">
        <v>44792.947650462964</v>
      </c>
      <c r="R701">
        <v>294</v>
      </c>
      <c r="S701" t="s">
        <v>76</v>
      </c>
      <c r="T701">
        <v>0</v>
      </c>
      <c r="U701">
        <v>5.99</v>
      </c>
      <c r="V701" s="26">
        <v>10225</v>
      </c>
      <c r="W701">
        <v>2.6579999999999999</v>
      </c>
      <c r="X701" t="s">
        <v>77</v>
      </c>
      <c r="Y701" t="s">
        <v>77</v>
      </c>
      <c r="Z701" t="s">
        <v>77</v>
      </c>
      <c r="AA701" t="s">
        <v>77</v>
      </c>
      <c r="AC701">
        <v>73</v>
      </c>
      <c r="AD701" t="s">
        <v>812</v>
      </c>
      <c r="AE701" s="2">
        <v>44792.947650462964</v>
      </c>
      <c r="AF701">
        <v>294</v>
      </c>
      <c r="AG701" t="s">
        <v>76</v>
      </c>
      <c r="AH701">
        <v>0</v>
      </c>
      <c r="AI701">
        <v>12.087999999999999</v>
      </c>
      <c r="AJ701" s="26">
        <v>124700</v>
      </c>
      <c r="AK701">
        <v>25.686</v>
      </c>
      <c r="AL701" t="s">
        <v>77</v>
      </c>
      <c r="AM701" t="s">
        <v>77</v>
      </c>
      <c r="AN701" t="s">
        <v>77</v>
      </c>
      <c r="AO701" t="s">
        <v>77</v>
      </c>
      <c r="AQ701">
        <v>1</v>
      </c>
      <c r="AS701">
        <v>107</v>
      </c>
      <c r="AT701" s="46">
        <f t="shared" si="108"/>
        <v>2751.3713088875002</v>
      </c>
      <c r="AU701" s="47">
        <f t="shared" si="109"/>
        <v>25274.951703199997</v>
      </c>
      <c r="AW701" s="27">
        <f t="shared" si="112"/>
        <v>2501.5709488031252</v>
      </c>
      <c r="AX701" s="28">
        <f t="shared" si="113"/>
        <v>22178.130850700003</v>
      </c>
      <c r="AZ701" s="33">
        <f t="shared" si="114"/>
        <v>2905.6916689562499</v>
      </c>
      <c r="BA701" s="34">
        <f t="shared" si="115"/>
        <v>23585.937536599999</v>
      </c>
      <c r="BC701" s="46">
        <f t="shared" si="116"/>
        <v>2751.3713088875002</v>
      </c>
      <c r="BD701" s="47">
        <f t="shared" si="117"/>
        <v>25274.951703199997</v>
      </c>
      <c r="BF701" s="48">
        <f t="shared" si="110"/>
        <v>1290.72306875</v>
      </c>
      <c r="BG701" s="49">
        <f t="shared" si="111"/>
        <v>-13195.946199999998</v>
      </c>
      <c r="BI701">
        <v>73</v>
      </c>
      <c r="BJ701" t="s">
        <v>812</v>
      </c>
      <c r="BK701" s="2">
        <v>44792.947650462964</v>
      </c>
      <c r="BL701">
        <v>294</v>
      </c>
      <c r="BM701" t="s">
        <v>76</v>
      </c>
      <c r="BN701">
        <v>0</v>
      </c>
      <c r="BO701">
        <v>2.8330000000000002</v>
      </c>
      <c r="BP701" s="26">
        <v>2190747</v>
      </c>
      <c r="BQ701">
        <v>0</v>
      </c>
      <c r="BR701" t="s">
        <v>77</v>
      </c>
      <c r="BS701" t="s">
        <v>77</v>
      </c>
      <c r="BT701" t="s">
        <v>77</v>
      </c>
      <c r="BU701" t="s">
        <v>77</v>
      </c>
    </row>
    <row r="702" spans="1:73">
      <c r="A702">
        <v>74</v>
      </c>
      <c r="B702" t="s">
        <v>813</v>
      </c>
      <c r="C702" s="2">
        <v>44792.969004629631</v>
      </c>
      <c r="D702">
        <v>384</v>
      </c>
      <c r="E702" t="s">
        <v>76</v>
      </c>
      <c r="F702">
        <v>0</v>
      </c>
      <c r="G702">
        <v>6.0170000000000003</v>
      </c>
      <c r="H702" s="26">
        <v>632683</v>
      </c>
      <c r="I702">
        <v>1.274</v>
      </c>
      <c r="J702" t="s">
        <v>77</v>
      </c>
      <c r="K702" t="s">
        <v>77</v>
      </c>
      <c r="L702" t="s">
        <v>77</v>
      </c>
      <c r="M702" t="s">
        <v>77</v>
      </c>
      <c r="O702">
        <v>74</v>
      </c>
      <c r="P702" t="s">
        <v>813</v>
      </c>
      <c r="Q702" s="2">
        <v>44792.969004629631</v>
      </c>
      <c r="R702">
        <v>384</v>
      </c>
      <c r="S702" t="s">
        <v>76</v>
      </c>
      <c r="T702">
        <v>0</v>
      </c>
      <c r="U702">
        <v>5.9660000000000002</v>
      </c>
      <c r="V702" s="26">
        <v>5506</v>
      </c>
      <c r="W702">
        <v>1.5009999999999999</v>
      </c>
      <c r="X702" t="s">
        <v>77</v>
      </c>
      <c r="Y702" t="s">
        <v>77</v>
      </c>
      <c r="Z702" t="s">
        <v>77</v>
      </c>
      <c r="AA702" t="s">
        <v>77</v>
      </c>
      <c r="AC702">
        <v>74</v>
      </c>
      <c r="AD702" t="s">
        <v>813</v>
      </c>
      <c r="AE702" s="2">
        <v>44792.969004629631</v>
      </c>
      <c r="AF702">
        <v>384</v>
      </c>
      <c r="AG702" t="s">
        <v>76</v>
      </c>
      <c r="AH702">
        <v>0</v>
      </c>
      <c r="AI702">
        <v>12.109</v>
      </c>
      <c r="AJ702" s="26">
        <v>72954</v>
      </c>
      <c r="AK702">
        <v>15.185</v>
      </c>
      <c r="AL702" t="s">
        <v>77</v>
      </c>
      <c r="AM702" t="s">
        <v>77</v>
      </c>
      <c r="AN702" t="s">
        <v>77</v>
      </c>
      <c r="AO702" t="s">
        <v>77</v>
      </c>
      <c r="AQ702">
        <v>1</v>
      </c>
      <c r="AS702">
        <v>108</v>
      </c>
      <c r="AT702" s="46">
        <f t="shared" si="108"/>
        <v>1450.8305063204957</v>
      </c>
      <c r="AU702" s="47">
        <f t="shared" si="109"/>
        <v>14840.067058319679</v>
      </c>
      <c r="AW702" s="27">
        <f t="shared" si="112"/>
        <v>1661.0126181972782</v>
      </c>
      <c r="AX702" s="28">
        <f t="shared" si="113"/>
        <v>13226.421700498682</v>
      </c>
      <c r="AZ702" s="33">
        <f t="shared" si="114"/>
        <v>1618.31381258068</v>
      </c>
      <c r="BA702" s="34">
        <f t="shared" si="115"/>
        <v>13858.40642775384</v>
      </c>
      <c r="BC702" s="46">
        <f t="shared" si="116"/>
        <v>1450.8305063204957</v>
      </c>
      <c r="BD702" s="47">
        <f t="shared" si="117"/>
        <v>14840.067058319679</v>
      </c>
      <c r="BF702" s="48">
        <f t="shared" si="110"/>
        <v>679.76617220000003</v>
      </c>
      <c r="BG702" s="49">
        <f t="shared" si="111"/>
        <v>-1236.0546675200001</v>
      </c>
      <c r="BI702">
        <v>74</v>
      </c>
      <c r="BJ702" t="s">
        <v>813</v>
      </c>
      <c r="BK702" s="2">
        <v>44792.969004629631</v>
      </c>
      <c r="BL702">
        <v>384</v>
      </c>
      <c r="BM702" t="s">
        <v>76</v>
      </c>
      <c r="BN702">
        <v>0</v>
      </c>
      <c r="BO702">
        <v>2.84</v>
      </c>
      <c r="BP702" s="26">
        <v>1393115</v>
      </c>
      <c r="BQ702">
        <v>0</v>
      </c>
      <c r="BR702" t="s">
        <v>77</v>
      </c>
      <c r="BS702" t="s">
        <v>77</v>
      </c>
      <c r="BT702" t="s">
        <v>77</v>
      </c>
      <c r="BU702" t="s">
        <v>77</v>
      </c>
    </row>
    <row r="703" spans="1:73">
      <c r="A703">
        <v>75</v>
      </c>
      <c r="B703" t="s">
        <v>814</v>
      </c>
      <c r="C703" s="2">
        <v>44792.990335648145</v>
      </c>
      <c r="D703">
        <v>414</v>
      </c>
      <c r="E703" t="s">
        <v>76</v>
      </c>
      <c r="F703">
        <v>0</v>
      </c>
      <c r="G703">
        <v>6.024</v>
      </c>
      <c r="H703" s="26">
        <v>10896</v>
      </c>
      <c r="I703">
        <v>1.7000000000000001E-2</v>
      </c>
      <c r="J703" t="s">
        <v>77</v>
      </c>
      <c r="K703" t="s">
        <v>77</v>
      </c>
      <c r="L703" t="s">
        <v>77</v>
      </c>
      <c r="M703" t="s">
        <v>77</v>
      </c>
      <c r="O703">
        <v>75</v>
      </c>
      <c r="P703" t="s">
        <v>814</v>
      </c>
      <c r="Q703" s="2">
        <v>44792.990335648145</v>
      </c>
      <c r="R703">
        <v>414</v>
      </c>
      <c r="S703" t="s">
        <v>76</v>
      </c>
      <c r="T703">
        <v>0</v>
      </c>
      <c r="U703" t="s">
        <v>77</v>
      </c>
      <c r="V703" s="26" t="s">
        <v>77</v>
      </c>
      <c r="W703" t="s">
        <v>77</v>
      </c>
      <c r="X703" t="s">
        <v>77</v>
      </c>
      <c r="Y703" t="s">
        <v>77</v>
      </c>
      <c r="Z703" t="s">
        <v>77</v>
      </c>
      <c r="AA703" t="s">
        <v>77</v>
      </c>
      <c r="AC703">
        <v>75</v>
      </c>
      <c r="AD703" t="s">
        <v>814</v>
      </c>
      <c r="AE703" s="2">
        <v>44792.990335648145</v>
      </c>
      <c r="AF703">
        <v>414</v>
      </c>
      <c r="AG703" t="s">
        <v>76</v>
      </c>
      <c r="AH703">
        <v>0</v>
      </c>
      <c r="AI703">
        <v>12.183999999999999</v>
      </c>
      <c r="AJ703" s="26">
        <v>8858</v>
      </c>
      <c r="AK703">
        <v>1.8049999999999999</v>
      </c>
      <c r="AL703" t="s">
        <v>77</v>
      </c>
      <c r="AM703" t="s">
        <v>77</v>
      </c>
      <c r="AN703" t="s">
        <v>77</v>
      </c>
      <c r="AO703" t="s">
        <v>77</v>
      </c>
      <c r="AQ703">
        <v>1</v>
      </c>
      <c r="AS703">
        <v>109</v>
      </c>
      <c r="AT703" s="46">
        <f t="shared" si="108"/>
        <v>23.104246064399359</v>
      </c>
      <c r="AU703" s="47">
        <f t="shared" si="109"/>
        <v>1725.24619453472</v>
      </c>
      <c r="AW703" s="27">
        <f t="shared" si="112"/>
        <v>27.625539839999995</v>
      </c>
      <c r="AX703" s="28">
        <f t="shared" si="113"/>
        <v>1672.17800442572</v>
      </c>
      <c r="AZ703" s="33">
        <f t="shared" si="114"/>
        <v>28.285506411545601</v>
      </c>
      <c r="BA703" s="34">
        <f t="shared" si="115"/>
        <v>1688.5157726933603</v>
      </c>
      <c r="BC703" s="46">
        <f t="shared" si="116"/>
        <v>23.104246064399359</v>
      </c>
      <c r="BD703" s="47">
        <f t="shared" si="117"/>
        <v>1725.24619453472</v>
      </c>
      <c r="BF703" s="48">
        <f t="shared" si="110"/>
        <v>13.353948003199999</v>
      </c>
      <c r="BG703" s="49">
        <f t="shared" si="111"/>
        <v>807.23864192000008</v>
      </c>
      <c r="BI703">
        <v>75</v>
      </c>
      <c r="BJ703" t="s">
        <v>814</v>
      </c>
      <c r="BK703" s="2">
        <v>44792.990335648145</v>
      </c>
      <c r="BL703">
        <v>414</v>
      </c>
      <c r="BM703" t="s">
        <v>76</v>
      </c>
      <c r="BN703">
        <v>0</v>
      </c>
      <c r="BO703">
        <v>2.8450000000000002</v>
      </c>
      <c r="BP703" s="26">
        <v>1419548</v>
      </c>
      <c r="BQ703">
        <v>0</v>
      </c>
      <c r="BR703" t="s">
        <v>77</v>
      </c>
      <c r="BS703" t="s">
        <v>77</v>
      </c>
      <c r="BT703" t="s">
        <v>77</v>
      </c>
      <c r="BU703" t="s">
        <v>77</v>
      </c>
    </row>
    <row r="704" spans="1:73">
      <c r="A704">
        <v>76</v>
      </c>
      <c r="B704" t="s">
        <v>815</v>
      </c>
      <c r="C704" s="2">
        <v>44795.398506944446</v>
      </c>
      <c r="D704">
        <v>69</v>
      </c>
      <c r="E704" t="s">
        <v>76</v>
      </c>
      <c r="F704">
        <v>0</v>
      </c>
      <c r="G704">
        <v>6.0220000000000002</v>
      </c>
      <c r="H704" s="26">
        <v>8195</v>
      </c>
      <c r="I704">
        <v>1.2E-2</v>
      </c>
      <c r="J704" t="s">
        <v>77</v>
      </c>
      <c r="K704" t="s">
        <v>77</v>
      </c>
      <c r="L704" t="s">
        <v>77</v>
      </c>
      <c r="M704" t="s">
        <v>77</v>
      </c>
      <c r="O704">
        <v>76</v>
      </c>
      <c r="P704" t="s">
        <v>815</v>
      </c>
      <c r="Q704" s="2">
        <v>44795.398506944446</v>
      </c>
      <c r="R704">
        <v>69</v>
      </c>
      <c r="S704" t="s">
        <v>76</v>
      </c>
      <c r="T704">
        <v>0</v>
      </c>
      <c r="U704" t="s">
        <v>77</v>
      </c>
      <c r="V704" t="s">
        <v>77</v>
      </c>
      <c r="W704" t="s">
        <v>77</v>
      </c>
      <c r="X704" t="s">
        <v>77</v>
      </c>
      <c r="Y704" t="s">
        <v>77</v>
      </c>
      <c r="Z704" t="s">
        <v>77</v>
      </c>
      <c r="AA704" t="s">
        <v>77</v>
      </c>
      <c r="AC704">
        <v>76</v>
      </c>
      <c r="AD704" t="s">
        <v>815</v>
      </c>
      <c r="AE704" s="2">
        <v>44795.398506944446</v>
      </c>
      <c r="AF704">
        <v>69</v>
      </c>
      <c r="AG704" t="s">
        <v>76</v>
      </c>
      <c r="AH704">
        <v>0</v>
      </c>
      <c r="AI704">
        <v>12.031000000000001</v>
      </c>
      <c r="AJ704" s="26">
        <v>166521</v>
      </c>
      <c r="AK704">
        <v>33.991</v>
      </c>
      <c r="AL704" t="s">
        <v>77</v>
      </c>
      <c r="AM704" t="s">
        <v>77</v>
      </c>
      <c r="AN704" t="s">
        <v>77</v>
      </c>
      <c r="AO704" t="s">
        <v>77</v>
      </c>
      <c r="AQ704">
        <v>1</v>
      </c>
      <c r="AS704">
        <v>110</v>
      </c>
      <c r="AT704" s="46">
        <f t="shared" si="108"/>
        <v>14.795066532500002</v>
      </c>
      <c r="AU704" s="47">
        <f t="shared" si="109"/>
        <v>33608.540407385677</v>
      </c>
      <c r="AW704" s="27">
        <f t="shared" si="112"/>
        <v>19.223583031250001</v>
      </c>
      <c r="AX704" s="28">
        <f t="shared" si="113"/>
        <v>29167.258789208434</v>
      </c>
      <c r="AZ704" s="33">
        <f t="shared" si="114"/>
        <v>20.722677451250004</v>
      </c>
      <c r="BA704" s="34">
        <f t="shared" si="115"/>
        <v>31384.079701649342</v>
      </c>
      <c r="BC704" s="46">
        <f t="shared" si="116"/>
        <v>14.795066532500002</v>
      </c>
      <c r="BD704" s="47">
        <f t="shared" si="117"/>
        <v>33608.540407385677</v>
      </c>
      <c r="BF704" s="48">
        <f t="shared" si="110"/>
        <v>8.6950384800000009</v>
      </c>
      <c r="BG704" s="49">
        <f t="shared" si="111"/>
        <v>-29592.376120520003</v>
      </c>
      <c r="BI704">
        <v>76</v>
      </c>
      <c r="BJ704" t="s">
        <v>815</v>
      </c>
      <c r="BK704" s="2">
        <v>44795.398506944446</v>
      </c>
      <c r="BL704">
        <v>69</v>
      </c>
      <c r="BM704" t="s">
        <v>76</v>
      </c>
      <c r="BN704">
        <v>0</v>
      </c>
      <c r="BO704">
        <v>2.8420000000000001</v>
      </c>
      <c r="BP704" s="26">
        <v>1066647</v>
      </c>
      <c r="BQ704">
        <v>0</v>
      </c>
      <c r="BR704" t="s">
        <v>77</v>
      </c>
      <c r="BS704" t="s">
        <v>77</v>
      </c>
      <c r="BT704" t="s">
        <v>77</v>
      </c>
      <c r="BU704" t="s">
        <v>77</v>
      </c>
    </row>
    <row r="705" spans="1:73">
      <c r="A705">
        <v>77</v>
      </c>
      <c r="B705" t="s">
        <v>816</v>
      </c>
      <c r="C705" s="2">
        <v>44795.419699074075</v>
      </c>
      <c r="D705">
        <v>253</v>
      </c>
      <c r="E705" t="s">
        <v>76</v>
      </c>
      <c r="F705">
        <v>0</v>
      </c>
      <c r="G705">
        <v>6.008</v>
      </c>
      <c r="H705" s="26">
        <v>6475</v>
      </c>
      <c r="I705">
        <v>8.0000000000000002E-3</v>
      </c>
      <c r="J705" t="s">
        <v>77</v>
      </c>
      <c r="K705" t="s">
        <v>77</v>
      </c>
      <c r="L705" t="s">
        <v>77</v>
      </c>
      <c r="M705" t="s">
        <v>77</v>
      </c>
      <c r="O705">
        <v>77</v>
      </c>
      <c r="P705" t="s">
        <v>816</v>
      </c>
      <c r="Q705" s="2">
        <v>44795.419699074075</v>
      </c>
      <c r="R705">
        <v>253</v>
      </c>
      <c r="S705" t="s">
        <v>76</v>
      </c>
      <c r="T705">
        <v>0</v>
      </c>
      <c r="U705" t="s">
        <v>77</v>
      </c>
      <c r="V705" s="26" t="s">
        <v>77</v>
      </c>
      <c r="W705" t="s">
        <v>77</v>
      </c>
      <c r="X705" t="s">
        <v>77</v>
      </c>
      <c r="Y705" t="s">
        <v>77</v>
      </c>
      <c r="Z705" t="s">
        <v>77</v>
      </c>
      <c r="AA705" t="s">
        <v>77</v>
      </c>
      <c r="AC705">
        <v>77</v>
      </c>
      <c r="AD705" t="s">
        <v>816</v>
      </c>
      <c r="AE705" s="2">
        <v>44795.419699074075</v>
      </c>
      <c r="AF705">
        <v>253</v>
      </c>
      <c r="AG705" t="s">
        <v>76</v>
      </c>
      <c r="AH705">
        <v>0</v>
      </c>
      <c r="AI705">
        <v>12.134</v>
      </c>
      <c r="AJ705" s="26">
        <v>14825</v>
      </c>
      <c r="AK705">
        <v>3.069</v>
      </c>
      <c r="AL705" t="s">
        <v>77</v>
      </c>
      <c r="AM705" t="s">
        <v>77</v>
      </c>
      <c r="AN705" t="s">
        <v>77</v>
      </c>
      <c r="AO705" t="s">
        <v>77</v>
      </c>
      <c r="AQ705">
        <v>1</v>
      </c>
      <c r="AS705">
        <v>111</v>
      </c>
      <c r="AT705" s="46">
        <f t="shared" si="108"/>
        <v>9.6927708125000009</v>
      </c>
      <c r="AU705" s="47">
        <f t="shared" si="109"/>
        <v>2955.0186984500001</v>
      </c>
      <c r="AW705" s="27">
        <f t="shared" si="112"/>
        <v>14.034794531249998</v>
      </c>
      <c r="AX705" s="28">
        <f t="shared" si="113"/>
        <v>2769.5893701687501</v>
      </c>
      <c r="AZ705" s="33">
        <f t="shared" si="114"/>
        <v>15.609335031249998</v>
      </c>
      <c r="BA705" s="34">
        <f t="shared" si="115"/>
        <v>2827.1083670374996</v>
      </c>
      <c r="BC705" s="46">
        <f t="shared" si="116"/>
        <v>9.6927708125000009</v>
      </c>
      <c r="BD705" s="47">
        <f t="shared" si="117"/>
        <v>2955.0186984500001</v>
      </c>
      <c r="BF705" s="48">
        <f t="shared" si="110"/>
        <v>5.8438220000000003</v>
      </c>
      <c r="BG705" s="49">
        <f t="shared" si="111"/>
        <v>1213.6106750000001</v>
      </c>
      <c r="BI705">
        <v>77</v>
      </c>
      <c r="BJ705" t="s">
        <v>816</v>
      </c>
      <c r="BK705" s="2">
        <v>44795.419699074075</v>
      </c>
      <c r="BL705">
        <v>253</v>
      </c>
      <c r="BM705" t="s">
        <v>76</v>
      </c>
      <c r="BN705">
        <v>0</v>
      </c>
      <c r="BO705">
        <v>2.827</v>
      </c>
      <c r="BP705" s="26">
        <v>1339156</v>
      </c>
      <c r="BQ705">
        <v>0</v>
      </c>
      <c r="BR705" t="s">
        <v>77</v>
      </c>
      <c r="BS705" t="s">
        <v>77</v>
      </c>
      <c r="BT705" t="s">
        <v>77</v>
      </c>
      <c r="BU705" t="s">
        <v>77</v>
      </c>
    </row>
    <row r="706" spans="1:73">
      <c r="A706">
        <v>78</v>
      </c>
      <c r="B706" t="s">
        <v>817</v>
      </c>
      <c r="C706" s="2">
        <v>44795.450173611112</v>
      </c>
      <c r="D706" t="s">
        <v>818</v>
      </c>
      <c r="E706" t="s">
        <v>76</v>
      </c>
      <c r="F706">
        <v>0</v>
      </c>
      <c r="G706">
        <v>6.0110000000000001</v>
      </c>
      <c r="H706" s="26">
        <v>79789</v>
      </c>
      <c r="I706">
        <v>0.156</v>
      </c>
      <c r="J706" t="s">
        <v>77</v>
      </c>
      <c r="K706" t="s">
        <v>77</v>
      </c>
      <c r="L706" t="s">
        <v>77</v>
      </c>
      <c r="M706" t="s">
        <v>77</v>
      </c>
      <c r="O706">
        <v>78</v>
      </c>
      <c r="P706" t="s">
        <v>817</v>
      </c>
      <c r="Q706" s="2">
        <v>44795.450173611112</v>
      </c>
      <c r="R706" t="s">
        <v>818</v>
      </c>
      <c r="S706" t="s">
        <v>76</v>
      </c>
      <c r="T706">
        <v>0</v>
      </c>
      <c r="U706" t="s">
        <v>77</v>
      </c>
      <c r="V706" t="s">
        <v>77</v>
      </c>
      <c r="W706" t="s">
        <v>77</v>
      </c>
      <c r="X706" t="s">
        <v>77</v>
      </c>
      <c r="Y706" t="s">
        <v>77</v>
      </c>
      <c r="Z706" t="s">
        <v>77</v>
      </c>
      <c r="AA706" t="s">
        <v>77</v>
      </c>
      <c r="AC706">
        <v>78</v>
      </c>
      <c r="AD706" t="s">
        <v>817</v>
      </c>
      <c r="AE706" s="2">
        <v>44795.450173611112</v>
      </c>
      <c r="AF706" t="s">
        <v>818</v>
      </c>
      <c r="AG706" t="s">
        <v>76</v>
      </c>
      <c r="AH706">
        <v>0</v>
      </c>
      <c r="AI706">
        <v>12.176</v>
      </c>
      <c r="AJ706" s="26">
        <v>15738</v>
      </c>
      <c r="AK706">
        <v>3.262</v>
      </c>
      <c r="AL706" t="s">
        <v>77</v>
      </c>
      <c r="AM706" t="s">
        <v>77</v>
      </c>
      <c r="AN706" t="s">
        <v>77</v>
      </c>
      <c r="AO706" t="s">
        <v>77</v>
      </c>
      <c r="AQ706">
        <v>1</v>
      </c>
      <c r="AS706">
        <v>112</v>
      </c>
      <c r="AT706" s="46">
        <f t="shared" si="108"/>
        <v>184.36183144467867</v>
      </c>
      <c r="AU706" s="47">
        <f t="shared" si="109"/>
        <v>3143.0236878851201</v>
      </c>
      <c r="AW706" s="27">
        <f t="shared" si="112"/>
        <v>245.89128757395983</v>
      </c>
      <c r="AX706" s="28">
        <f t="shared" si="113"/>
        <v>2937.10803489612</v>
      </c>
      <c r="AZ706" s="33">
        <f t="shared" si="114"/>
        <v>209.06323120141113</v>
      </c>
      <c r="BA706" s="34">
        <f t="shared" si="115"/>
        <v>3001.22024768856</v>
      </c>
      <c r="BC706" s="46">
        <f t="shared" si="116"/>
        <v>184.36183144467867</v>
      </c>
      <c r="BD706" s="47">
        <f t="shared" si="117"/>
        <v>3143.0236878851201</v>
      </c>
      <c r="BF706" s="48">
        <f t="shared" si="110"/>
        <v>207.15767301919996</v>
      </c>
      <c r="BG706" s="49">
        <f t="shared" si="111"/>
        <v>1264.9848563200001</v>
      </c>
      <c r="BI706">
        <v>78</v>
      </c>
      <c r="BJ706" t="s">
        <v>817</v>
      </c>
      <c r="BK706" s="2">
        <v>44795.450173611112</v>
      </c>
      <c r="BL706" t="s">
        <v>818</v>
      </c>
      <c r="BM706" t="s">
        <v>76</v>
      </c>
      <c r="BN706">
        <v>0</v>
      </c>
      <c r="BO706">
        <v>2.8420000000000001</v>
      </c>
      <c r="BP706" s="26">
        <v>1130279</v>
      </c>
      <c r="BQ706">
        <v>0</v>
      </c>
      <c r="BR706" t="s">
        <v>77</v>
      </c>
      <c r="BS706" t="s">
        <v>77</v>
      </c>
      <c r="BT706" t="s">
        <v>77</v>
      </c>
      <c r="BU706" t="s">
        <v>77</v>
      </c>
    </row>
    <row r="707" spans="1:73">
      <c r="A707">
        <v>79</v>
      </c>
      <c r="B707" t="s">
        <v>283</v>
      </c>
      <c r="C707" s="2">
        <v>44762.158645833333</v>
      </c>
      <c r="D707">
        <v>136</v>
      </c>
      <c r="E707" t="s">
        <v>76</v>
      </c>
      <c r="F707">
        <v>0</v>
      </c>
      <c r="G707">
        <v>6.0209999999999999</v>
      </c>
      <c r="H707" s="26">
        <v>73213</v>
      </c>
      <c r="I707">
        <v>0.14299999999999999</v>
      </c>
      <c r="J707" t="s">
        <v>77</v>
      </c>
      <c r="K707" t="s">
        <v>77</v>
      </c>
      <c r="L707" t="s">
        <v>77</v>
      </c>
      <c r="M707" t="s">
        <v>77</v>
      </c>
      <c r="O707">
        <v>79</v>
      </c>
      <c r="P707" t="s">
        <v>283</v>
      </c>
      <c r="Q707" s="2">
        <v>44762.158645833333</v>
      </c>
      <c r="R707">
        <v>136</v>
      </c>
      <c r="S707" t="s">
        <v>76</v>
      </c>
      <c r="T707">
        <v>0</v>
      </c>
      <c r="U707" t="s">
        <v>77</v>
      </c>
      <c r="V707" t="s">
        <v>77</v>
      </c>
      <c r="W707" t="s">
        <v>77</v>
      </c>
      <c r="X707" t="s">
        <v>77</v>
      </c>
      <c r="Y707" t="s">
        <v>77</v>
      </c>
      <c r="Z707" t="s">
        <v>77</v>
      </c>
      <c r="AA707" t="s">
        <v>77</v>
      </c>
      <c r="AC707">
        <v>79</v>
      </c>
      <c r="AD707" t="s">
        <v>283</v>
      </c>
      <c r="AE707" s="2">
        <v>44762.158645833333</v>
      </c>
      <c r="AF707">
        <v>136</v>
      </c>
      <c r="AG707" t="s">
        <v>76</v>
      </c>
      <c r="AH707">
        <v>0</v>
      </c>
      <c r="AI707">
        <v>12.186</v>
      </c>
      <c r="AJ707" s="26">
        <v>8261</v>
      </c>
      <c r="AK707">
        <v>1.6779999999999999</v>
      </c>
      <c r="AL707" t="s">
        <v>77</v>
      </c>
      <c r="AM707" t="s">
        <v>77</v>
      </c>
      <c r="AN707" t="s">
        <v>77</v>
      </c>
      <c r="AO707" t="s">
        <v>77</v>
      </c>
      <c r="AQ707">
        <v>1</v>
      </c>
      <c r="AS707">
        <v>113</v>
      </c>
      <c r="AT707" s="46">
        <f t="shared" si="108"/>
        <v>169.00241805306075</v>
      </c>
      <c r="AU707" s="47">
        <f t="shared" si="109"/>
        <v>1602.1071100320801</v>
      </c>
      <c r="AW707" s="27">
        <f t="shared" si="112"/>
        <v>226.05728398222223</v>
      </c>
      <c r="AX707" s="28">
        <f t="shared" si="113"/>
        <v>1562.1357165248301</v>
      </c>
      <c r="AZ707" s="33">
        <f t="shared" si="114"/>
        <v>191.85711366668789</v>
      </c>
      <c r="BA707" s="34">
        <f t="shared" si="115"/>
        <v>1574.5355505925402</v>
      </c>
      <c r="BC707" s="46">
        <f t="shared" si="116"/>
        <v>169.00241805306075</v>
      </c>
      <c r="BD707" s="47">
        <f t="shared" si="117"/>
        <v>1602.1071100320801</v>
      </c>
      <c r="BF707" s="48">
        <f t="shared" si="110"/>
        <v>182.42974030879998</v>
      </c>
      <c r="BG707" s="49">
        <f t="shared" si="111"/>
        <v>759.84082988</v>
      </c>
      <c r="BI707">
        <v>79</v>
      </c>
      <c r="BJ707" t="s">
        <v>283</v>
      </c>
      <c r="BK707" s="2">
        <v>44762.158645833333</v>
      </c>
      <c r="BL707">
        <v>136</v>
      </c>
      <c r="BM707" t="s">
        <v>76</v>
      </c>
      <c r="BN707">
        <v>0</v>
      </c>
      <c r="BO707">
        <v>2.85</v>
      </c>
      <c r="BP707" s="26">
        <v>1212931</v>
      </c>
      <c r="BQ707">
        <v>0</v>
      </c>
      <c r="BR707" t="s">
        <v>77</v>
      </c>
      <c r="BS707" t="s">
        <v>77</v>
      </c>
      <c r="BT707" t="s">
        <v>77</v>
      </c>
      <c r="BU707" t="s">
        <v>77</v>
      </c>
    </row>
    <row r="708" spans="1:73">
      <c r="A708">
        <v>83</v>
      </c>
      <c r="B708" t="s">
        <v>825</v>
      </c>
      <c r="C708" s="2">
        <v>44735.598611111112</v>
      </c>
      <c r="D708" t="s">
        <v>826</v>
      </c>
      <c r="E708" t="s">
        <v>76</v>
      </c>
      <c r="F708">
        <v>0</v>
      </c>
      <c r="G708">
        <v>6.0149999999999997</v>
      </c>
      <c r="H708" s="26">
        <v>24785</v>
      </c>
      <c r="I708">
        <v>4.4999999999999998E-2</v>
      </c>
      <c r="J708" t="s">
        <v>77</v>
      </c>
      <c r="K708" t="s">
        <v>77</v>
      </c>
      <c r="L708" t="s">
        <v>77</v>
      </c>
      <c r="M708" t="s">
        <v>77</v>
      </c>
      <c r="O708">
        <v>83</v>
      </c>
      <c r="P708" t="s">
        <v>825</v>
      </c>
      <c r="Q708" s="2">
        <v>44735.598611111112</v>
      </c>
      <c r="R708" t="s">
        <v>826</v>
      </c>
      <c r="S708" t="s">
        <v>76</v>
      </c>
      <c r="T708">
        <v>0</v>
      </c>
      <c r="U708" t="s">
        <v>77</v>
      </c>
      <c r="V708" t="s">
        <v>77</v>
      </c>
      <c r="W708" t="s">
        <v>77</v>
      </c>
      <c r="X708" t="s">
        <v>77</v>
      </c>
      <c r="Y708" t="s">
        <v>77</v>
      </c>
      <c r="Z708" t="s">
        <v>77</v>
      </c>
      <c r="AA708" t="s">
        <v>77</v>
      </c>
      <c r="AC708">
        <v>83</v>
      </c>
      <c r="AD708" t="s">
        <v>825</v>
      </c>
      <c r="AE708" s="2">
        <v>44735.598611111112</v>
      </c>
      <c r="AF708" t="s">
        <v>826</v>
      </c>
      <c r="AG708" t="s">
        <v>76</v>
      </c>
      <c r="AH708">
        <v>0</v>
      </c>
      <c r="AI708">
        <v>12.172000000000001</v>
      </c>
      <c r="AJ708">
        <v>171</v>
      </c>
      <c r="AK708">
        <v>-4.2000000000000003E-2</v>
      </c>
      <c r="AL708" t="s">
        <v>77</v>
      </c>
      <c r="AM708" t="s">
        <v>77</v>
      </c>
      <c r="AN708" t="s">
        <v>77</v>
      </c>
      <c r="AO708" t="s">
        <v>77</v>
      </c>
      <c r="AQ708">
        <v>1</v>
      </c>
      <c r="AS708">
        <v>117</v>
      </c>
      <c r="AT708">
        <v>55.68</v>
      </c>
      <c r="AU708">
        <v>-68</v>
      </c>
      <c r="AW708">
        <v>77.819999999999993</v>
      </c>
      <c r="AX708">
        <v>67</v>
      </c>
      <c r="AZ708">
        <v>64.819999999999993</v>
      </c>
      <c r="BA708">
        <v>29</v>
      </c>
      <c r="BC708">
        <v>55.68</v>
      </c>
      <c r="BD708">
        <v>-68</v>
      </c>
      <c r="BF708">
        <v>40.81</v>
      </c>
      <c r="BG708">
        <v>-3</v>
      </c>
      <c r="BI708">
        <v>83</v>
      </c>
      <c r="BJ708" t="s">
        <v>825</v>
      </c>
      <c r="BK708" s="2">
        <v>44735.598611111112</v>
      </c>
      <c r="BL708" t="s">
        <v>826</v>
      </c>
      <c r="BM708" t="s">
        <v>76</v>
      </c>
      <c r="BN708">
        <v>0</v>
      </c>
      <c r="BO708">
        <v>2.8290000000000002</v>
      </c>
      <c r="BP708" s="26">
        <v>1504645</v>
      </c>
      <c r="BQ708">
        <v>0</v>
      </c>
      <c r="BR708" t="s">
        <v>77</v>
      </c>
      <c r="BS708" t="s">
        <v>77</v>
      </c>
      <c r="BT708" t="s">
        <v>77</v>
      </c>
      <c r="BU708" t="s">
        <v>77</v>
      </c>
    </row>
    <row r="709" spans="1:73">
      <c r="A709">
        <v>49</v>
      </c>
      <c r="B709" t="s">
        <v>827</v>
      </c>
      <c r="C709" s="2">
        <v>44874.592488425929</v>
      </c>
      <c r="D709" t="s">
        <v>75</v>
      </c>
      <c r="E709" t="s">
        <v>76</v>
      </c>
      <c r="F709">
        <v>0</v>
      </c>
      <c r="G709">
        <v>6.08</v>
      </c>
      <c r="H709" s="26">
        <v>2120</v>
      </c>
      <c r="I709">
        <v>-1E-3</v>
      </c>
      <c r="J709" t="s">
        <v>77</v>
      </c>
      <c r="K709" t="s">
        <v>77</v>
      </c>
      <c r="L709" t="s">
        <v>77</v>
      </c>
      <c r="M709" t="s">
        <v>77</v>
      </c>
      <c r="O709">
        <v>49</v>
      </c>
      <c r="P709" t="s">
        <v>827</v>
      </c>
      <c r="Q709" s="2">
        <v>44874.592488425929</v>
      </c>
      <c r="R709" t="s">
        <v>75</v>
      </c>
      <c r="S709" t="s">
        <v>76</v>
      </c>
      <c r="T709">
        <v>0</v>
      </c>
      <c r="U709" t="s">
        <v>77</v>
      </c>
      <c r="V709" s="26" t="s">
        <v>77</v>
      </c>
      <c r="W709" t="s">
        <v>77</v>
      </c>
      <c r="X709" t="s">
        <v>77</v>
      </c>
      <c r="Y709" t="s">
        <v>77</v>
      </c>
      <c r="Z709" t="s">
        <v>77</v>
      </c>
      <c r="AA709" t="s">
        <v>77</v>
      </c>
      <c r="AC709">
        <v>49</v>
      </c>
      <c r="AD709" t="s">
        <v>827</v>
      </c>
      <c r="AE709" s="2">
        <v>44874.592488425929</v>
      </c>
      <c r="AF709" t="s">
        <v>75</v>
      </c>
      <c r="AG709" t="s">
        <v>76</v>
      </c>
      <c r="AH709">
        <v>0</v>
      </c>
      <c r="AI709">
        <v>12.282</v>
      </c>
      <c r="AJ709" s="26">
        <v>2582</v>
      </c>
      <c r="AK709">
        <v>0.47099999999999997</v>
      </c>
      <c r="AL709" t="s">
        <v>77</v>
      </c>
      <c r="AM709" t="s">
        <v>77</v>
      </c>
      <c r="AN709" t="s">
        <v>77</v>
      </c>
      <c r="AO709" t="s">
        <v>77</v>
      </c>
      <c r="AQ709">
        <v>1</v>
      </c>
      <c r="AS709">
        <v>49</v>
      </c>
      <c r="AT709" s="46">
        <f t="shared" ref="AT709:AT772" si="118">IF(H709&lt;10000,((0.0000001453*H709^2)+(0.0008349*H709)+(-1.805)),(IF(H709&lt;700000,((-0.00000000008054*H709^2)+(0.002348*H709)+(-2.47)), ((-0.00000001938*V709^2)+(0.2471*V709)+(226.8)))))</f>
        <v>0.61802431999999974</v>
      </c>
      <c r="AU709" s="47">
        <f t="shared" ref="AU709:AU772" si="119">(-0.00000002552*AJ709^2)+(0.2067*AJ709)+(-103.7)</f>
        <v>429.82926520351992</v>
      </c>
      <c r="AW709" s="27">
        <f t="shared" ref="AW709:AW772" si="120">IF(H709&lt;15000,((0.00000002125*H709^2)+(0.002705*H709)+(-4.371)),(IF(H709&lt;700000,((-0.0000000008162*H709^2)+(0.003141*H709)+(0.4702)), ((0.000000003285*V709^2)+(0.1899*V709)+(559.5)))))</f>
        <v>1.4591059999999993</v>
      </c>
      <c r="AX709" s="28">
        <f t="shared" ref="AX709:AX772" si="121">((-0.00000006277*AJ709^2)+(0.1854*AJ709)+(34.83))</f>
        <v>513.11432973452008</v>
      </c>
      <c r="AZ709" s="33">
        <f t="shared" ref="AZ709:AZ772" si="122">IF(H709&lt;10000,((-0.00000005795*H709^2)+(0.003823*H709)+(-6.715)),(IF(H709&lt;700000,((-0.0000000001209*H709^2)+(0.002635*H709)+(-0.4111)), ((-0.00000002007*V709^2)+(0.2564*V709)+(286.1)))))</f>
        <v>1.1293095200000005</v>
      </c>
      <c r="BA709" s="34">
        <f t="shared" ref="BA709:BA772" si="123">(-0.00000001626*AJ709^2)+(0.1912*AJ709)+(-3.858)</f>
        <v>489.71199906776002</v>
      </c>
      <c r="BC709" s="46">
        <f t="shared" ref="BC709:BC772" si="124">IF(H709&lt;10000,((0.0000001453*H709^2)+(0.0008349*H709)+(-1.805)),(IF(H709&lt;700000,((-0.00000000008054*H709^2)+(0.002348*H709)+(-2.47)), ((-0.00000001938*V709^2)+(0.2471*V709)+(226.8)))))</f>
        <v>0.61802431999999974</v>
      </c>
      <c r="BD709" s="47">
        <f t="shared" ref="BD709:BD772" si="125">(-0.00000002552*AJ709^2)+(0.2067*AJ709)+(-103.7)</f>
        <v>429.82926520351992</v>
      </c>
      <c r="BF709" s="48">
        <f t="shared" ref="BF709:BF772" si="126">IF(H709&lt;100000,((0.0000000152*H709^2)+(0.0014347*H709)+(-4.08313)),((0.00000295*V709^2)+(0.083061*V709)+(133)))</f>
        <v>-0.97325112000000003</v>
      </c>
      <c r="BG709" s="49">
        <f t="shared" ref="BG709:BG772" si="127">(-0.00000172*AJ709^2)+(0.108838*AJ709)+(-21.89)</f>
        <v>247.66295072000003</v>
      </c>
      <c r="BI709">
        <v>49</v>
      </c>
      <c r="BJ709" t="s">
        <v>827</v>
      </c>
      <c r="BK709" s="2">
        <v>44874.592488425929</v>
      </c>
      <c r="BL709" t="s">
        <v>75</v>
      </c>
      <c r="BM709" t="s">
        <v>76</v>
      </c>
      <c r="BN709">
        <v>0</v>
      </c>
      <c r="BO709">
        <v>2.7040000000000002</v>
      </c>
      <c r="BP709" s="26">
        <v>5474866</v>
      </c>
      <c r="BQ709">
        <v>960.68200000000002</v>
      </c>
      <c r="BR709" t="s">
        <v>77</v>
      </c>
      <c r="BS709" t="s">
        <v>77</v>
      </c>
      <c r="BT709" t="s">
        <v>77</v>
      </c>
      <c r="BU709" t="s">
        <v>77</v>
      </c>
    </row>
    <row r="710" spans="1:73">
      <c r="A710">
        <v>50</v>
      </c>
      <c r="B710" t="s">
        <v>828</v>
      </c>
      <c r="C710" s="2">
        <v>44874.613715277781</v>
      </c>
      <c r="D710" t="s">
        <v>79</v>
      </c>
      <c r="E710" t="s">
        <v>76</v>
      </c>
      <c r="F710">
        <v>0</v>
      </c>
      <c r="G710">
        <v>6.0270000000000001</v>
      </c>
      <c r="H710" s="26">
        <v>951356</v>
      </c>
      <c r="I710">
        <v>1.919</v>
      </c>
      <c r="J710" t="s">
        <v>77</v>
      </c>
      <c r="K710" t="s">
        <v>77</v>
      </c>
      <c r="L710" t="s">
        <v>77</v>
      </c>
      <c r="M710" t="s">
        <v>77</v>
      </c>
      <c r="O710">
        <v>50</v>
      </c>
      <c r="P710" t="s">
        <v>828</v>
      </c>
      <c r="Q710" s="2">
        <v>44874.613715277781</v>
      </c>
      <c r="R710" t="s">
        <v>79</v>
      </c>
      <c r="S710" t="s">
        <v>76</v>
      </c>
      <c r="T710">
        <v>0</v>
      </c>
      <c r="U710">
        <v>5.9829999999999997</v>
      </c>
      <c r="V710" s="26">
        <v>8312</v>
      </c>
      <c r="W710">
        <v>2.1890000000000001</v>
      </c>
      <c r="X710" t="s">
        <v>77</v>
      </c>
      <c r="Y710" t="s">
        <v>77</v>
      </c>
      <c r="Z710" t="s">
        <v>77</v>
      </c>
      <c r="AA710" t="s">
        <v>77</v>
      </c>
      <c r="AC710">
        <v>50</v>
      </c>
      <c r="AD710" t="s">
        <v>828</v>
      </c>
      <c r="AE710" s="2">
        <v>44874.613715277781</v>
      </c>
      <c r="AF710" t="s">
        <v>79</v>
      </c>
      <c r="AG710" t="s">
        <v>76</v>
      </c>
      <c r="AH710">
        <v>0</v>
      </c>
      <c r="AI710">
        <v>12.239000000000001</v>
      </c>
      <c r="AJ710" s="26">
        <v>9416</v>
      </c>
      <c r="AK710">
        <v>1.923</v>
      </c>
      <c r="AL710" t="s">
        <v>77</v>
      </c>
      <c r="AM710" t="s">
        <v>77</v>
      </c>
      <c r="AN710" t="s">
        <v>77</v>
      </c>
      <c r="AO710" t="s">
        <v>77</v>
      </c>
      <c r="AQ710">
        <v>1</v>
      </c>
      <c r="AS710">
        <v>50</v>
      </c>
      <c r="AT710" s="46">
        <f t="shared" si="118"/>
        <v>2279.3562485132802</v>
      </c>
      <c r="AU710" s="47">
        <f t="shared" si="119"/>
        <v>1840.3245698508799</v>
      </c>
      <c r="AW710" s="27">
        <f t="shared" si="120"/>
        <v>2138.1757584950401</v>
      </c>
      <c r="AX710" s="28">
        <f t="shared" si="121"/>
        <v>1774.9911455148799</v>
      </c>
      <c r="AZ710" s="33">
        <f t="shared" si="122"/>
        <v>2415.9101768659202</v>
      </c>
      <c r="BA710" s="34">
        <f t="shared" si="123"/>
        <v>1795.0395712294401</v>
      </c>
      <c r="BC710" s="46">
        <f t="shared" si="124"/>
        <v>2279.3562485132802</v>
      </c>
      <c r="BD710" s="47">
        <f t="shared" si="125"/>
        <v>1840.3245698508799</v>
      </c>
      <c r="BF710" s="48">
        <f t="shared" si="126"/>
        <v>1027.2165967999999</v>
      </c>
      <c r="BG710" s="49">
        <f t="shared" si="127"/>
        <v>850.43159168</v>
      </c>
      <c r="BI710">
        <v>50</v>
      </c>
      <c r="BJ710" t="s">
        <v>828</v>
      </c>
      <c r="BK710" s="2">
        <v>44874.613715277781</v>
      </c>
      <c r="BL710" t="s">
        <v>79</v>
      </c>
      <c r="BM710" t="s">
        <v>76</v>
      </c>
      <c r="BN710">
        <v>0</v>
      </c>
      <c r="BO710">
        <v>2.7109999999999999</v>
      </c>
      <c r="BP710" s="26">
        <v>5332252</v>
      </c>
      <c r="BQ710">
        <v>959.75199999999995</v>
      </c>
      <c r="BR710" t="s">
        <v>77</v>
      </c>
      <c r="BS710" t="s">
        <v>77</v>
      </c>
      <c r="BT710" t="s">
        <v>77</v>
      </c>
      <c r="BU710" t="s">
        <v>77</v>
      </c>
    </row>
    <row r="711" spans="1:73">
      <c r="A711">
        <v>51</v>
      </c>
      <c r="B711" t="s">
        <v>829</v>
      </c>
      <c r="C711" s="2">
        <v>44874.634942129633</v>
      </c>
      <c r="D711" t="s">
        <v>507</v>
      </c>
      <c r="E711" t="s">
        <v>76</v>
      </c>
      <c r="F711">
        <v>0</v>
      </c>
      <c r="G711">
        <v>6.048</v>
      </c>
      <c r="H711" s="26">
        <v>3650</v>
      </c>
      <c r="I711">
        <v>3.0000000000000001E-3</v>
      </c>
      <c r="J711" t="s">
        <v>77</v>
      </c>
      <c r="K711" t="s">
        <v>77</v>
      </c>
      <c r="L711" t="s">
        <v>77</v>
      </c>
      <c r="M711" t="s">
        <v>77</v>
      </c>
      <c r="O711">
        <v>51</v>
      </c>
      <c r="P711" t="s">
        <v>829</v>
      </c>
      <c r="Q711" s="2">
        <v>44874.634942129633</v>
      </c>
      <c r="R711" t="s">
        <v>507</v>
      </c>
      <c r="S711" t="s">
        <v>76</v>
      </c>
      <c r="T711">
        <v>0</v>
      </c>
      <c r="U711" t="s">
        <v>77</v>
      </c>
      <c r="V711" s="26" t="s">
        <v>77</v>
      </c>
      <c r="W711" t="s">
        <v>77</v>
      </c>
      <c r="X711" t="s">
        <v>77</v>
      </c>
      <c r="Y711" t="s">
        <v>77</v>
      </c>
      <c r="Z711" t="s">
        <v>77</v>
      </c>
      <c r="AA711" t="s">
        <v>77</v>
      </c>
      <c r="AC711">
        <v>51</v>
      </c>
      <c r="AD711" t="s">
        <v>829</v>
      </c>
      <c r="AE711" s="2">
        <v>44874.634942129633</v>
      </c>
      <c r="AF711" t="s">
        <v>507</v>
      </c>
      <c r="AG711" t="s">
        <v>76</v>
      </c>
      <c r="AH711">
        <v>0</v>
      </c>
      <c r="AI711">
        <v>12.255000000000001</v>
      </c>
      <c r="AJ711" s="26">
        <v>1542</v>
      </c>
      <c r="AK711">
        <v>0.25</v>
      </c>
      <c r="AL711" t="s">
        <v>77</v>
      </c>
      <c r="AM711" t="s">
        <v>77</v>
      </c>
      <c r="AN711" t="s">
        <v>77</v>
      </c>
      <c r="AO711" t="s">
        <v>77</v>
      </c>
      <c r="AQ711">
        <v>1</v>
      </c>
      <c r="AS711">
        <v>51</v>
      </c>
      <c r="AT711" s="46">
        <f t="shared" si="118"/>
        <v>3.1781442499999999</v>
      </c>
      <c r="AU711" s="47">
        <f t="shared" si="119"/>
        <v>214.97071946272001</v>
      </c>
      <c r="AW711" s="27">
        <f t="shared" si="120"/>
        <v>5.7853531250000003</v>
      </c>
      <c r="AX711" s="28">
        <f t="shared" si="121"/>
        <v>320.56754775371996</v>
      </c>
      <c r="AZ711" s="33">
        <f t="shared" si="122"/>
        <v>6.4669111250000011</v>
      </c>
      <c r="BA711" s="34">
        <f t="shared" si="123"/>
        <v>290.93373755736002</v>
      </c>
      <c r="BC711" s="46">
        <f t="shared" si="124"/>
        <v>3.1781442499999999</v>
      </c>
      <c r="BD711" s="47">
        <f t="shared" si="125"/>
        <v>214.97071946272001</v>
      </c>
      <c r="BF711" s="48">
        <f t="shared" si="126"/>
        <v>1.3560270000000001</v>
      </c>
      <c r="BG711" s="49">
        <f t="shared" si="127"/>
        <v>141.84844192000003</v>
      </c>
      <c r="BI711">
        <v>51</v>
      </c>
      <c r="BJ711" t="s">
        <v>829</v>
      </c>
      <c r="BK711" s="2">
        <v>44874.634942129633</v>
      </c>
      <c r="BL711" t="s">
        <v>507</v>
      </c>
      <c r="BM711" t="s">
        <v>76</v>
      </c>
      <c r="BN711">
        <v>0</v>
      </c>
      <c r="BO711">
        <v>2.706</v>
      </c>
      <c r="BP711" s="26">
        <v>5359945</v>
      </c>
      <c r="BQ711">
        <v>959.93899999999996</v>
      </c>
      <c r="BR711" t="s">
        <v>77</v>
      </c>
      <c r="BS711" t="s">
        <v>77</v>
      </c>
      <c r="BT711" t="s">
        <v>77</v>
      </c>
      <c r="BU711" t="s">
        <v>77</v>
      </c>
    </row>
    <row r="712" spans="1:73">
      <c r="A712">
        <v>52</v>
      </c>
      <c r="B712" t="s">
        <v>830</v>
      </c>
      <c r="C712" s="2">
        <v>44874.656168981484</v>
      </c>
      <c r="D712" t="s">
        <v>507</v>
      </c>
      <c r="E712" t="s">
        <v>76</v>
      </c>
      <c r="F712">
        <v>0</v>
      </c>
      <c r="G712">
        <v>6.056</v>
      </c>
      <c r="H712" s="26">
        <v>3520</v>
      </c>
      <c r="I712">
        <v>2E-3</v>
      </c>
      <c r="J712" t="s">
        <v>77</v>
      </c>
      <c r="K712" t="s">
        <v>77</v>
      </c>
      <c r="L712" t="s">
        <v>77</v>
      </c>
      <c r="M712" t="s">
        <v>77</v>
      </c>
      <c r="O712">
        <v>52</v>
      </c>
      <c r="P712" t="s">
        <v>830</v>
      </c>
      <c r="Q712" s="2">
        <v>44874.656168981484</v>
      </c>
      <c r="R712" t="s">
        <v>507</v>
      </c>
      <c r="S712" t="s">
        <v>76</v>
      </c>
      <c r="T712">
        <v>0</v>
      </c>
      <c r="U712" t="s">
        <v>77</v>
      </c>
      <c r="V712" s="26" t="s">
        <v>77</v>
      </c>
      <c r="W712" t="s">
        <v>77</v>
      </c>
      <c r="X712" t="s">
        <v>77</v>
      </c>
      <c r="Y712" t="s">
        <v>77</v>
      </c>
      <c r="Z712" t="s">
        <v>77</v>
      </c>
      <c r="AA712" t="s">
        <v>77</v>
      </c>
      <c r="AC712">
        <v>52</v>
      </c>
      <c r="AD712" t="s">
        <v>830</v>
      </c>
      <c r="AE712" s="2">
        <v>44874.656168981484</v>
      </c>
      <c r="AF712" t="s">
        <v>507</v>
      </c>
      <c r="AG712" t="s">
        <v>76</v>
      </c>
      <c r="AH712">
        <v>0</v>
      </c>
      <c r="AI712">
        <v>12.265000000000001</v>
      </c>
      <c r="AJ712" s="26">
        <v>1676</v>
      </c>
      <c r="AK712">
        <v>0.27900000000000003</v>
      </c>
      <c r="AL712" t="s">
        <v>77</v>
      </c>
      <c r="AM712" t="s">
        <v>77</v>
      </c>
      <c r="AN712" t="s">
        <v>77</v>
      </c>
      <c r="AO712" t="s">
        <v>77</v>
      </c>
      <c r="AQ712">
        <v>1</v>
      </c>
      <c r="AS712">
        <v>52</v>
      </c>
      <c r="AT712" s="46">
        <f t="shared" si="118"/>
        <v>2.9341731200000005</v>
      </c>
      <c r="AU712" s="47">
        <f t="shared" si="119"/>
        <v>242.65751493248001</v>
      </c>
      <c r="AW712" s="27">
        <f t="shared" si="120"/>
        <v>5.4138959999999994</v>
      </c>
      <c r="AX712" s="28">
        <f t="shared" si="121"/>
        <v>345.38408057648002</v>
      </c>
      <c r="AZ712" s="33">
        <f t="shared" si="122"/>
        <v>6.0239363200000007</v>
      </c>
      <c r="BA712" s="34">
        <f t="shared" si="123"/>
        <v>316.54752605024004</v>
      </c>
      <c r="BC712" s="46">
        <f t="shared" si="124"/>
        <v>2.9341731200000005</v>
      </c>
      <c r="BD712" s="47">
        <f t="shared" si="125"/>
        <v>242.65751493248001</v>
      </c>
      <c r="BF712" s="48">
        <f t="shared" si="126"/>
        <v>1.1553480799999996</v>
      </c>
      <c r="BG712" s="49">
        <f t="shared" si="127"/>
        <v>155.69104928000002</v>
      </c>
      <c r="BI712">
        <v>52</v>
      </c>
      <c r="BJ712" t="s">
        <v>830</v>
      </c>
      <c r="BK712" s="2">
        <v>44874.656168981484</v>
      </c>
      <c r="BL712" t="s">
        <v>507</v>
      </c>
      <c r="BM712" t="s">
        <v>76</v>
      </c>
      <c r="BN712">
        <v>0</v>
      </c>
      <c r="BO712">
        <v>2.7109999999999999</v>
      </c>
      <c r="BP712" s="26">
        <v>5413354</v>
      </c>
      <c r="BQ712">
        <v>960.29</v>
      </c>
      <c r="BR712" t="s">
        <v>77</v>
      </c>
      <c r="BS712" t="s">
        <v>77</v>
      </c>
      <c r="BT712" t="s">
        <v>77</v>
      </c>
      <c r="BU712" t="s">
        <v>77</v>
      </c>
    </row>
    <row r="713" spans="1:73">
      <c r="A713">
        <v>53</v>
      </c>
      <c r="B713" t="s">
        <v>831</v>
      </c>
      <c r="C713" s="2">
        <v>44874.677384259259</v>
      </c>
      <c r="D713">
        <v>129</v>
      </c>
      <c r="E713" t="s">
        <v>76</v>
      </c>
      <c r="F713">
        <v>0</v>
      </c>
      <c r="G713">
        <v>6.0510000000000002</v>
      </c>
      <c r="H713" s="26">
        <v>2115</v>
      </c>
      <c r="I713">
        <v>-1E-3</v>
      </c>
      <c r="J713" t="s">
        <v>77</v>
      </c>
      <c r="K713" t="s">
        <v>77</v>
      </c>
      <c r="L713" t="s">
        <v>77</v>
      </c>
      <c r="M713" t="s">
        <v>77</v>
      </c>
      <c r="O713">
        <v>53</v>
      </c>
      <c r="P713" t="s">
        <v>831</v>
      </c>
      <c r="Q713" s="2">
        <v>44874.677384259259</v>
      </c>
      <c r="R713">
        <v>129</v>
      </c>
      <c r="S713" t="s">
        <v>76</v>
      </c>
      <c r="T713">
        <v>0</v>
      </c>
      <c r="U713" t="s">
        <v>77</v>
      </c>
      <c r="V713" s="26" t="s">
        <v>77</v>
      </c>
      <c r="W713" t="s">
        <v>77</v>
      </c>
      <c r="X713" t="s">
        <v>77</v>
      </c>
      <c r="Y713" t="s">
        <v>77</v>
      </c>
      <c r="Z713" t="s">
        <v>77</v>
      </c>
      <c r="AA713" t="s">
        <v>77</v>
      </c>
      <c r="AC713">
        <v>53</v>
      </c>
      <c r="AD713" t="s">
        <v>831</v>
      </c>
      <c r="AE713" s="2">
        <v>44874.677384259259</v>
      </c>
      <c r="AF713">
        <v>129</v>
      </c>
      <c r="AG713" t="s">
        <v>76</v>
      </c>
      <c r="AH713">
        <v>0</v>
      </c>
      <c r="AI713">
        <v>12.167</v>
      </c>
      <c r="AJ713" s="26">
        <v>51199</v>
      </c>
      <c r="AK713">
        <v>10.692</v>
      </c>
      <c r="AL713" t="s">
        <v>77</v>
      </c>
      <c r="AM713" t="s">
        <v>77</v>
      </c>
      <c r="AN713" t="s">
        <v>77</v>
      </c>
      <c r="AO713" t="s">
        <v>77</v>
      </c>
      <c r="AQ713">
        <v>1</v>
      </c>
      <c r="AS713">
        <v>53</v>
      </c>
      <c r="AT713" s="46">
        <f t="shared" si="118"/>
        <v>0.61077309249999989</v>
      </c>
      <c r="AU713" s="47">
        <f t="shared" si="119"/>
        <v>10412.23676442248</v>
      </c>
      <c r="AW713" s="27">
        <f t="shared" si="120"/>
        <v>1.4451310312499999</v>
      </c>
      <c r="AX713" s="28">
        <f t="shared" si="121"/>
        <v>9362.5832387852315</v>
      </c>
      <c r="AZ713" s="33">
        <f t="shared" si="122"/>
        <v>1.1114216112499999</v>
      </c>
      <c r="BA713" s="34">
        <f t="shared" si="123"/>
        <v>9742.7678506077409</v>
      </c>
      <c r="BC713" s="46">
        <f t="shared" si="124"/>
        <v>0.61077309249999989</v>
      </c>
      <c r="BD713" s="47">
        <f t="shared" si="125"/>
        <v>10412.23676442248</v>
      </c>
      <c r="BF713" s="48">
        <f t="shared" si="126"/>
        <v>-0.98074648000000009</v>
      </c>
      <c r="BG713" s="49">
        <f t="shared" si="127"/>
        <v>1041.8060882800003</v>
      </c>
      <c r="BI713">
        <v>53</v>
      </c>
      <c r="BJ713" t="s">
        <v>831</v>
      </c>
      <c r="BK713" s="2">
        <v>44874.677384259259</v>
      </c>
      <c r="BL713">
        <v>129</v>
      </c>
      <c r="BM713" t="s">
        <v>76</v>
      </c>
      <c r="BN713">
        <v>0</v>
      </c>
      <c r="BO713">
        <v>2.871</v>
      </c>
      <c r="BP713" s="26">
        <v>882719</v>
      </c>
      <c r="BQ713">
        <v>0</v>
      </c>
      <c r="BR713" t="s">
        <v>77</v>
      </c>
      <c r="BS713" t="s">
        <v>77</v>
      </c>
      <c r="BT713" t="s">
        <v>77</v>
      </c>
      <c r="BU713" t="s">
        <v>77</v>
      </c>
    </row>
    <row r="714" spans="1:73">
      <c r="A714">
        <v>54</v>
      </c>
      <c r="B714" t="s">
        <v>832</v>
      </c>
      <c r="C714" s="2">
        <v>44874.698576388888</v>
      </c>
      <c r="D714">
        <v>130</v>
      </c>
      <c r="E714" t="s">
        <v>76</v>
      </c>
      <c r="F714">
        <v>0</v>
      </c>
      <c r="G714">
        <v>6.0620000000000003</v>
      </c>
      <c r="H714" s="26">
        <v>2443</v>
      </c>
      <c r="I714">
        <v>0</v>
      </c>
      <c r="J714" t="s">
        <v>77</v>
      </c>
      <c r="K714" t="s">
        <v>77</v>
      </c>
      <c r="L714" t="s">
        <v>77</v>
      </c>
      <c r="M714" t="s">
        <v>77</v>
      </c>
      <c r="O714">
        <v>54</v>
      </c>
      <c r="P714" t="s">
        <v>832</v>
      </c>
      <c r="Q714" s="2">
        <v>44874.698576388888</v>
      </c>
      <c r="R714">
        <v>130</v>
      </c>
      <c r="S714" t="s">
        <v>76</v>
      </c>
      <c r="T714">
        <v>0</v>
      </c>
      <c r="U714" t="s">
        <v>77</v>
      </c>
      <c r="V714" s="26" t="s">
        <v>77</v>
      </c>
      <c r="W714" t="s">
        <v>77</v>
      </c>
      <c r="X714" t="s">
        <v>77</v>
      </c>
      <c r="Y714" t="s">
        <v>77</v>
      </c>
      <c r="Z714" t="s">
        <v>77</v>
      </c>
      <c r="AA714" t="s">
        <v>77</v>
      </c>
      <c r="AC714">
        <v>54</v>
      </c>
      <c r="AD714" t="s">
        <v>832</v>
      </c>
      <c r="AE714" s="2">
        <v>44874.698576388888</v>
      </c>
      <c r="AF714">
        <v>130</v>
      </c>
      <c r="AG714" t="s">
        <v>76</v>
      </c>
      <c r="AH714">
        <v>0</v>
      </c>
      <c r="AI714">
        <v>12.177</v>
      </c>
      <c r="AJ714" s="26">
        <v>45762</v>
      </c>
      <c r="AK714">
        <v>9.5609999999999999</v>
      </c>
      <c r="AL714" t="s">
        <v>77</v>
      </c>
      <c r="AM714" t="s">
        <v>77</v>
      </c>
      <c r="AN714" t="s">
        <v>77</v>
      </c>
      <c r="AO714" t="s">
        <v>77</v>
      </c>
      <c r="AQ714">
        <v>1</v>
      </c>
      <c r="AS714">
        <v>54</v>
      </c>
      <c r="AT714" s="46">
        <f t="shared" si="118"/>
        <v>1.1018472797000001</v>
      </c>
      <c r="AU714" s="47">
        <f t="shared" si="119"/>
        <v>9301.8624203651198</v>
      </c>
      <c r="AW714" s="27">
        <f t="shared" si="120"/>
        <v>2.36414029125</v>
      </c>
      <c r="AX714" s="28">
        <f t="shared" si="121"/>
        <v>8387.6543363761211</v>
      </c>
      <c r="AZ714" s="33">
        <f t="shared" si="122"/>
        <v>2.2787289704500004</v>
      </c>
      <c r="BA714" s="34">
        <f t="shared" si="123"/>
        <v>8711.7853479285604</v>
      </c>
      <c r="BC714" s="46">
        <f t="shared" si="124"/>
        <v>1.1018472797000001</v>
      </c>
      <c r="BD714" s="47">
        <f t="shared" si="125"/>
        <v>9301.8624203651198</v>
      </c>
      <c r="BF714" s="48">
        <f t="shared" si="126"/>
        <v>-0.48744051519999987</v>
      </c>
      <c r="BG714" s="49">
        <f t="shared" si="127"/>
        <v>1356.7982483200001</v>
      </c>
      <c r="BI714">
        <v>54</v>
      </c>
      <c r="BJ714" t="s">
        <v>832</v>
      </c>
      <c r="BK714" s="2">
        <v>44874.698576388888</v>
      </c>
      <c r="BL714">
        <v>130</v>
      </c>
      <c r="BM714" t="s">
        <v>76</v>
      </c>
      <c r="BN714">
        <v>0</v>
      </c>
      <c r="BO714">
        <v>2.87</v>
      </c>
      <c r="BP714" s="26">
        <v>890625</v>
      </c>
      <c r="BQ714">
        <v>0</v>
      </c>
      <c r="BR714" t="s">
        <v>77</v>
      </c>
      <c r="BS714" t="s">
        <v>77</v>
      </c>
      <c r="BT714" t="s">
        <v>77</v>
      </c>
      <c r="BU714" t="s">
        <v>77</v>
      </c>
    </row>
    <row r="715" spans="1:73">
      <c r="A715">
        <v>55</v>
      </c>
      <c r="B715" t="s">
        <v>833</v>
      </c>
      <c r="C715" s="2">
        <v>44874.71979166667</v>
      </c>
      <c r="D715">
        <v>324</v>
      </c>
      <c r="E715" t="s">
        <v>76</v>
      </c>
      <c r="F715">
        <v>0</v>
      </c>
      <c r="G715">
        <v>6.0540000000000003</v>
      </c>
      <c r="H715" s="26">
        <v>2631</v>
      </c>
      <c r="I715">
        <v>1E-3</v>
      </c>
      <c r="J715" t="s">
        <v>77</v>
      </c>
      <c r="K715" t="s">
        <v>77</v>
      </c>
      <c r="L715" t="s">
        <v>77</v>
      </c>
      <c r="M715" t="s">
        <v>77</v>
      </c>
      <c r="O715">
        <v>55</v>
      </c>
      <c r="P715" t="s">
        <v>833</v>
      </c>
      <c r="Q715" s="2">
        <v>44874.71979166667</v>
      </c>
      <c r="R715">
        <v>324</v>
      </c>
      <c r="S715" t="s">
        <v>76</v>
      </c>
      <c r="T715">
        <v>0</v>
      </c>
      <c r="U715" t="s">
        <v>77</v>
      </c>
      <c r="V715" s="26" t="s">
        <v>77</v>
      </c>
      <c r="W715" t="s">
        <v>77</v>
      </c>
      <c r="X715" t="s">
        <v>77</v>
      </c>
      <c r="Y715" t="s">
        <v>77</v>
      </c>
      <c r="Z715" t="s">
        <v>77</v>
      </c>
      <c r="AA715" t="s">
        <v>77</v>
      </c>
      <c r="AC715">
        <v>55</v>
      </c>
      <c r="AD715" t="s">
        <v>833</v>
      </c>
      <c r="AE715" s="2">
        <v>44874.71979166667</v>
      </c>
      <c r="AF715">
        <v>324</v>
      </c>
      <c r="AG715" t="s">
        <v>76</v>
      </c>
      <c r="AH715">
        <v>0</v>
      </c>
      <c r="AI715">
        <v>12.173</v>
      </c>
      <c r="AJ715" s="26">
        <v>42938</v>
      </c>
      <c r="AK715">
        <v>8.9730000000000008</v>
      </c>
      <c r="AL715" t="s">
        <v>77</v>
      </c>
      <c r="AM715" t="s">
        <v>77</v>
      </c>
      <c r="AN715" t="s">
        <v>77</v>
      </c>
      <c r="AO715" t="s">
        <v>77</v>
      </c>
      <c r="AQ715">
        <v>1</v>
      </c>
      <c r="AS715">
        <v>55</v>
      </c>
      <c r="AT715" s="46">
        <f t="shared" si="118"/>
        <v>1.3974118932999999</v>
      </c>
      <c r="AU715" s="47">
        <f t="shared" si="119"/>
        <v>8724.534094541119</v>
      </c>
      <c r="AW715" s="27">
        <f t="shared" si="120"/>
        <v>2.8929509212499998</v>
      </c>
      <c r="AX715" s="28">
        <f t="shared" si="121"/>
        <v>7879.8079183521204</v>
      </c>
      <c r="AZ715" s="33">
        <f t="shared" si="122"/>
        <v>2.942173770050001</v>
      </c>
      <c r="BA715" s="34">
        <f t="shared" si="123"/>
        <v>8175.9094958165597</v>
      </c>
      <c r="BC715" s="46">
        <f t="shared" si="124"/>
        <v>1.3974118932999999</v>
      </c>
      <c r="BD715" s="47">
        <f t="shared" si="125"/>
        <v>8724.534094541119</v>
      </c>
      <c r="BF715" s="48">
        <f t="shared" si="126"/>
        <v>-0.20321745280000014</v>
      </c>
      <c r="BG715" s="49">
        <f t="shared" si="127"/>
        <v>1480.2804723200004</v>
      </c>
      <c r="BI715">
        <v>55</v>
      </c>
      <c r="BJ715" t="s">
        <v>833</v>
      </c>
      <c r="BK715" s="2">
        <v>44874.71979166667</v>
      </c>
      <c r="BL715">
        <v>324</v>
      </c>
      <c r="BM715" t="s">
        <v>76</v>
      </c>
      <c r="BN715">
        <v>0</v>
      </c>
      <c r="BO715">
        <v>2.867</v>
      </c>
      <c r="BP715" s="26">
        <v>927262</v>
      </c>
      <c r="BQ715">
        <v>0</v>
      </c>
      <c r="BR715" t="s">
        <v>77</v>
      </c>
      <c r="BS715" t="s">
        <v>77</v>
      </c>
      <c r="BT715" t="s">
        <v>77</v>
      </c>
      <c r="BU715" t="s">
        <v>77</v>
      </c>
    </row>
    <row r="716" spans="1:73">
      <c r="A716">
        <v>56</v>
      </c>
      <c r="B716" t="s">
        <v>834</v>
      </c>
      <c r="C716" s="2">
        <v>44874.741006944445</v>
      </c>
      <c r="D716">
        <v>237</v>
      </c>
      <c r="E716" t="s">
        <v>76</v>
      </c>
      <c r="F716">
        <v>0</v>
      </c>
      <c r="G716">
        <v>6.04</v>
      </c>
      <c r="H716" s="26">
        <v>8917</v>
      </c>
      <c r="I716">
        <v>1.2999999999999999E-2</v>
      </c>
      <c r="J716" t="s">
        <v>77</v>
      </c>
      <c r="K716" t="s">
        <v>77</v>
      </c>
      <c r="L716" t="s">
        <v>77</v>
      </c>
      <c r="M716" t="s">
        <v>77</v>
      </c>
      <c r="O716">
        <v>56</v>
      </c>
      <c r="P716" t="s">
        <v>834</v>
      </c>
      <c r="Q716" s="2">
        <v>44874.741006944445</v>
      </c>
      <c r="R716">
        <v>237</v>
      </c>
      <c r="S716" t="s">
        <v>76</v>
      </c>
      <c r="T716">
        <v>0</v>
      </c>
      <c r="U716" t="s">
        <v>77</v>
      </c>
      <c r="V716" s="26" t="s">
        <v>77</v>
      </c>
      <c r="W716" t="s">
        <v>77</v>
      </c>
      <c r="X716" t="s">
        <v>77</v>
      </c>
      <c r="Y716" t="s">
        <v>77</v>
      </c>
      <c r="Z716" t="s">
        <v>77</v>
      </c>
      <c r="AA716" t="s">
        <v>77</v>
      </c>
      <c r="AC716">
        <v>56</v>
      </c>
      <c r="AD716" t="s">
        <v>834</v>
      </c>
      <c r="AE716" s="2">
        <v>44874.741006944445</v>
      </c>
      <c r="AF716">
        <v>237</v>
      </c>
      <c r="AG716" t="s">
        <v>76</v>
      </c>
      <c r="AH716">
        <v>0</v>
      </c>
      <c r="AI716">
        <v>12.202</v>
      </c>
      <c r="AJ716" s="26">
        <v>21810</v>
      </c>
      <c r="AK716">
        <v>4.5439999999999996</v>
      </c>
      <c r="AL716" t="s">
        <v>77</v>
      </c>
      <c r="AM716" t="s">
        <v>77</v>
      </c>
      <c r="AN716" t="s">
        <v>77</v>
      </c>
      <c r="AO716" t="s">
        <v>77</v>
      </c>
      <c r="AQ716">
        <v>1</v>
      </c>
      <c r="AS716">
        <v>56</v>
      </c>
      <c r="AT716" s="46">
        <f t="shared" si="118"/>
        <v>17.1930260717</v>
      </c>
      <c r="AU716" s="47">
        <f t="shared" si="119"/>
        <v>4392.2877459279998</v>
      </c>
      <c r="AW716" s="27">
        <f t="shared" si="120"/>
        <v>21.439133891249995</v>
      </c>
      <c r="AX716" s="28">
        <f t="shared" si="121"/>
        <v>4048.5458112030001</v>
      </c>
      <c r="AZ716" s="33">
        <f t="shared" si="122"/>
        <v>22.766919082450002</v>
      </c>
      <c r="BA716" s="34">
        <f t="shared" si="123"/>
        <v>4158.4795066139995</v>
      </c>
      <c r="BC716" s="46">
        <f t="shared" si="124"/>
        <v>17.1930260717</v>
      </c>
      <c r="BD716" s="47">
        <f t="shared" si="125"/>
        <v>4392.2877459279998</v>
      </c>
      <c r="BF716" s="48">
        <f t="shared" si="126"/>
        <v>9.9186858127999997</v>
      </c>
      <c r="BG716" s="49">
        <f t="shared" si="127"/>
        <v>1533.703888</v>
      </c>
      <c r="BI716">
        <v>56</v>
      </c>
      <c r="BJ716" t="s">
        <v>834</v>
      </c>
      <c r="BK716" s="2">
        <v>44874.741006944445</v>
      </c>
      <c r="BL716">
        <v>237</v>
      </c>
      <c r="BM716" t="s">
        <v>76</v>
      </c>
      <c r="BN716">
        <v>0</v>
      </c>
      <c r="BO716">
        <v>2.8620000000000001</v>
      </c>
      <c r="BP716" s="26">
        <v>1032649</v>
      </c>
      <c r="BQ716">
        <v>0</v>
      </c>
      <c r="BR716" t="s">
        <v>77</v>
      </c>
      <c r="BS716" t="s">
        <v>77</v>
      </c>
      <c r="BT716" t="s">
        <v>77</v>
      </c>
      <c r="BU716" t="s">
        <v>77</v>
      </c>
    </row>
    <row r="717" spans="1:73">
      <c r="A717">
        <v>57</v>
      </c>
      <c r="B717" t="s">
        <v>835</v>
      </c>
      <c r="C717" s="2">
        <v>44874.76222222222</v>
      </c>
      <c r="D717">
        <v>116</v>
      </c>
      <c r="E717" t="s">
        <v>76</v>
      </c>
      <c r="F717">
        <v>0</v>
      </c>
      <c r="G717">
        <v>6.056</v>
      </c>
      <c r="H717" s="26">
        <v>2505</v>
      </c>
      <c r="I717">
        <v>0</v>
      </c>
      <c r="J717" t="s">
        <v>77</v>
      </c>
      <c r="K717" t="s">
        <v>77</v>
      </c>
      <c r="L717" t="s">
        <v>77</v>
      </c>
      <c r="M717" t="s">
        <v>77</v>
      </c>
      <c r="O717">
        <v>57</v>
      </c>
      <c r="P717" t="s">
        <v>835</v>
      </c>
      <c r="Q717" s="2">
        <v>44874.76222222222</v>
      </c>
      <c r="R717">
        <v>116</v>
      </c>
      <c r="S717" t="s">
        <v>76</v>
      </c>
      <c r="T717">
        <v>0</v>
      </c>
      <c r="U717" t="s">
        <v>77</v>
      </c>
      <c r="V717" s="26" t="s">
        <v>77</v>
      </c>
      <c r="W717" t="s">
        <v>77</v>
      </c>
      <c r="X717" t="s">
        <v>77</v>
      </c>
      <c r="Y717" t="s">
        <v>77</v>
      </c>
      <c r="Z717" t="s">
        <v>77</v>
      </c>
      <c r="AA717" t="s">
        <v>77</v>
      </c>
      <c r="AC717">
        <v>57</v>
      </c>
      <c r="AD717" t="s">
        <v>835</v>
      </c>
      <c r="AE717" s="2">
        <v>44874.76222222222</v>
      </c>
      <c r="AF717">
        <v>116</v>
      </c>
      <c r="AG717" t="s">
        <v>76</v>
      </c>
      <c r="AH717">
        <v>0</v>
      </c>
      <c r="AI717">
        <v>12.175000000000001</v>
      </c>
      <c r="AJ717" s="26">
        <v>42972</v>
      </c>
      <c r="AK717">
        <v>8.98</v>
      </c>
      <c r="AL717" t="s">
        <v>77</v>
      </c>
      <c r="AM717" t="s">
        <v>77</v>
      </c>
      <c r="AN717" t="s">
        <v>77</v>
      </c>
      <c r="AO717" t="s">
        <v>77</v>
      </c>
      <c r="AQ717">
        <v>1</v>
      </c>
      <c r="AS717">
        <v>57</v>
      </c>
      <c r="AT717" s="46">
        <f t="shared" si="118"/>
        <v>1.1981856325000002</v>
      </c>
      <c r="AU717" s="47">
        <f t="shared" si="119"/>
        <v>8731.4873521523186</v>
      </c>
      <c r="AW717" s="27">
        <f t="shared" si="120"/>
        <v>2.5383692812499996</v>
      </c>
      <c r="AX717" s="28">
        <f t="shared" si="121"/>
        <v>7885.9281709483203</v>
      </c>
      <c r="AZ717" s="33">
        <f t="shared" si="122"/>
        <v>2.4979773012499997</v>
      </c>
      <c r="BA717" s="34">
        <f t="shared" si="123"/>
        <v>8182.3628013321595</v>
      </c>
      <c r="BC717" s="46">
        <f t="shared" si="124"/>
        <v>1.1981856325000002</v>
      </c>
      <c r="BD717" s="47">
        <f t="shared" si="125"/>
        <v>8731.4873521523186</v>
      </c>
      <c r="BF717" s="48">
        <f t="shared" si="126"/>
        <v>-0.39382611999999995</v>
      </c>
      <c r="BG717" s="49">
        <f t="shared" si="127"/>
        <v>1478.9569475200003</v>
      </c>
      <c r="BI717">
        <v>57</v>
      </c>
      <c r="BJ717" t="s">
        <v>835</v>
      </c>
      <c r="BK717" s="2">
        <v>44874.76222222222</v>
      </c>
      <c r="BL717">
        <v>116</v>
      </c>
      <c r="BM717" t="s">
        <v>76</v>
      </c>
      <c r="BN717">
        <v>0</v>
      </c>
      <c r="BO717">
        <v>2.87</v>
      </c>
      <c r="BP717" s="26">
        <v>938691</v>
      </c>
      <c r="BQ717">
        <v>0</v>
      </c>
      <c r="BR717" t="s">
        <v>77</v>
      </c>
      <c r="BS717" t="s">
        <v>77</v>
      </c>
      <c r="BT717" t="s">
        <v>77</v>
      </c>
      <c r="BU717" t="s">
        <v>77</v>
      </c>
    </row>
    <row r="718" spans="1:73">
      <c r="A718">
        <v>58</v>
      </c>
      <c r="B718" t="s">
        <v>836</v>
      </c>
      <c r="C718" s="2">
        <v>44874.783437500002</v>
      </c>
      <c r="D718">
        <v>236</v>
      </c>
      <c r="E718" t="s">
        <v>76</v>
      </c>
      <c r="F718">
        <v>0</v>
      </c>
      <c r="G718">
        <v>6.0259999999999998</v>
      </c>
      <c r="H718" s="26">
        <v>431304</v>
      </c>
      <c r="I718">
        <v>0.86699999999999999</v>
      </c>
      <c r="J718" t="s">
        <v>77</v>
      </c>
      <c r="K718" t="s">
        <v>77</v>
      </c>
      <c r="L718" t="s">
        <v>77</v>
      </c>
      <c r="M718" t="s">
        <v>77</v>
      </c>
      <c r="O718">
        <v>58</v>
      </c>
      <c r="P718" t="s">
        <v>836</v>
      </c>
      <c r="Q718" s="2">
        <v>44874.783437500002</v>
      </c>
      <c r="R718">
        <v>236</v>
      </c>
      <c r="S718" t="s">
        <v>76</v>
      </c>
      <c r="T718">
        <v>0</v>
      </c>
      <c r="U718">
        <v>5.9779999999999998</v>
      </c>
      <c r="V718" s="26">
        <v>3726</v>
      </c>
      <c r="W718">
        <v>1.0640000000000001</v>
      </c>
      <c r="X718" t="s">
        <v>77</v>
      </c>
      <c r="Y718" t="s">
        <v>77</v>
      </c>
      <c r="Z718" t="s">
        <v>77</v>
      </c>
      <c r="AA718" t="s">
        <v>77</v>
      </c>
      <c r="AC718">
        <v>58</v>
      </c>
      <c r="AD718" t="s">
        <v>836</v>
      </c>
      <c r="AE718" s="2">
        <v>44874.783437500002</v>
      </c>
      <c r="AF718">
        <v>236</v>
      </c>
      <c r="AG718" t="s">
        <v>76</v>
      </c>
      <c r="AH718">
        <v>0</v>
      </c>
      <c r="AI718">
        <v>12.154999999999999</v>
      </c>
      <c r="AJ718" s="26">
        <v>54791</v>
      </c>
      <c r="AK718">
        <v>11.436999999999999</v>
      </c>
      <c r="AL718" t="s">
        <v>77</v>
      </c>
      <c r="AM718" t="s">
        <v>77</v>
      </c>
      <c r="AN718" t="s">
        <v>77</v>
      </c>
      <c r="AO718" t="s">
        <v>77</v>
      </c>
      <c r="AQ718">
        <v>1</v>
      </c>
      <c r="AS718">
        <v>58</v>
      </c>
      <c r="AT718" s="46">
        <f t="shared" si="118"/>
        <v>995.24948827089531</v>
      </c>
      <c r="AU718" s="47">
        <f t="shared" si="119"/>
        <v>11144.987290060879</v>
      </c>
      <c r="AW718" s="27">
        <f t="shared" si="120"/>
        <v>1203.3639767924608</v>
      </c>
      <c r="AX718" s="28">
        <f t="shared" si="121"/>
        <v>10004.642490443632</v>
      </c>
      <c r="AZ718" s="33">
        <f t="shared" si="122"/>
        <v>1113.5847423237055</v>
      </c>
      <c r="BA718" s="34">
        <f t="shared" si="123"/>
        <v>10423.36780714694</v>
      </c>
      <c r="BC718" s="46">
        <f t="shared" si="124"/>
        <v>995.24948827089531</v>
      </c>
      <c r="BD718" s="47">
        <f t="shared" si="125"/>
        <v>11144.987290060879</v>
      </c>
      <c r="BF718" s="48">
        <f t="shared" si="126"/>
        <v>483.44036019999999</v>
      </c>
      <c r="BG718" s="49">
        <f t="shared" si="127"/>
        <v>777.9205266799994</v>
      </c>
      <c r="BI718">
        <v>58</v>
      </c>
      <c r="BJ718" t="s">
        <v>836</v>
      </c>
      <c r="BK718" s="2">
        <v>44874.783437500002</v>
      </c>
      <c r="BL718">
        <v>236</v>
      </c>
      <c r="BM718" t="s">
        <v>76</v>
      </c>
      <c r="BN718">
        <v>0</v>
      </c>
      <c r="BO718">
        <v>2.8679999999999999</v>
      </c>
      <c r="BP718" s="26">
        <v>850067</v>
      </c>
      <c r="BQ718">
        <v>0</v>
      </c>
      <c r="BR718" t="s">
        <v>77</v>
      </c>
      <c r="BS718" t="s">
        <v>77</v>
      </c>
      <c r="BT718" t="s">
        <v>77</v>
      </c>
      <c r="BU718" t="s">
        <v>77</v>
      </c>
    </row>
    <row r="719" spans="1:73">
      <c r="A719">
        <v>59</v>
      </c>
      <c r="B719" t="s">
        <v>837</v>
      </c>
      <c r="C719" s="2">
        <v>44874.804652777777</v>
      </c>
      <c r="D719">
        <v>259</v>
      </c>
      <c r="E719" t="s">
        <v>76</v>
      </c>
      <c r="F719">
        <v>0</v>
      </c>
      <c r="G719">
        <v>6.0369999999999999</v>
      </c>
      <c r="H719" s="26">
        <v>9291</v>
      </c>
      <c r="I719">
        <v>1.4E-2</v>
      </c>
      <c r="J719" t="s">
        <v>77</v>
      </c>
      <c r="K719" t="s">
        <v>77</v>
      </c>
      <c r="L719" t="s">
        <v>77</v>
      </c>
      <c r="M719" t="s">
        <v>77</v>
      </c>
      <c r="O719">
        <v>59</v>
      </c>
      <c r="P719" t="s">
        <v>837</v>
      </c>
      <c r="Q719" s="2">
        <v>44874.804652777777</v>
      </c>
      <c r="R719">
        <v>259</v>
      </c>
      <c r="S719" t="s">
        <v>76</v>
      </c>
      <c r="T719">
        <v>0</v>
      </c>
      <c r="U719" t="s">
        <v>77</v>
      </c>
      <c r="V719" s="26" t="s">
        <v>77</v>
      </c>
      <c r="W719" t="s">
        <v>77</v>
      </c>
      <c r="X719" t="s">
        <v>77</v>
      </c>
      <c r="Y719" t="s">
        <v>77</v>
      </c>
      <c r="Z719" t="s">
        <v>77</v>
      </c>
      <c r="AA719" t="s">
        <v>77</v>
      </c>
      <c r="AC719">
        <v>59</v>
      </c>
      <c r="AD719" t="s">
        <v>837</v>
      </c>
      <c r="AE719" s="2">
        <v>44874.804652777777</v>
      </c>
      <c r="AF719">
        <v>259</v>
      </c>
      <c r="AG719" t="s">
        <v>76</v>
      </c>
      <c r="AH719">
        <v>0</v>
      </c>
      <c r="AI719">
        <v>12.198</v>
      </c>
      <c r="AJ719" s="26">
        <v>19729</v>
      </c>
      <c r="AK719">
        <v>4.1050000000000004</v>
      </c>
      <c r="AL719" t="s">
        <v>77</v>
      </c>
      <c r="AM719" t="s">
        <v>77</v>
      </c>
      <c r="AN719" t="s">
        <v>77</v>
      </c>
      <c r="AO719" t="s">
        <v>77</v>
      </c>
      <c r="AQ719">
        <v>1</v>
      </c>
      <c r="AS719">
        <v>59</v>
      </c>
      <c r="AT719" s="46">
        <f t="shared" si="118"/>
        <v>18.494741449300001</v>
      </c>
      <c r="AU719" s="47">
        <f t="shared" si="119"/>
        <v>3964.3510625856802</v>
      </c>
      <c r="AW719" s="27">
        <f t="shared" si="120"/>
        <v>22.595511971249998</v>
      </c>
      <c r="AX719" s="28">
        <f t="shared" si="121"/>
        <v>3668.15441690843</v>
      </c>
      <c r="AZ719" s="33">
        <f t="shared" si="122"/>
        <v>23.80209363605</v>
      </c>
      <c r="BA719" s="34">
        <f t="shared" si="123"/>
        <v>3761.9978642493397</v>
      </c>
      <c r="BC719" s="46">
        <f t="shared" si="124"/>
        <v>18.494741449300001</v>
      </c>
      <c r="BD719" s="47">
        <f t="shared" si="125"/>
        <v>3964.3510625856802</v>
      </c>
      <c r="BF719" s="48">
        <f t="shared" si="126"/>
        <v>10.558772451199999</v>
      </c>
      <c r="BG719" s="49">
        <f t="shared" si="127"/>
        <v>1455.8933834799998</v>
      </c>
      <c r="BI719">
        <v>59</v>
      </c>
      <c r="BJ719" t="s">
        <v>837</v>
      </c>
      <c r="BK719" s="2">
        <v>44874.804652777777</v>
      </c>
      <c r="BL719">
        <v>259</v>
      </c>
      <c r="BM719" t="s">
        <v>76</v>
      </c>
      <c r="BN719">
        <v>0</v>
      </c>
      <c r="BO719">
        <v>2.8639999999999999</v>
      </c>
      <c r="BP719" s="26">
        <v>971227</v>
      </c>
      <c r="BQ719">
        <v>0</v>
      </c>
      <c r="BR719" t="s">
        <v>77</v>
      </c>
      <c r="BS719" t="s">
        <v>77</v>
      </c>
      <c r="BT719" t="s">
        <v>77</v>
      </c>
      <c r="BU719" t="s">
        <v>77</v>
      </c>
    </row>
    <row r="720" spans="1:73">
      <c r="A720">
        <v>60</v>
      </c>
      <c r="B720" t="s">
        <v>838</v>
      </c>
      <c r="C720" s="2">
        <v>44874.825879629629</v>
      </c>
      <c r="D720">
        <v>353</v>
      </c>
      <c r="E720" t="s">
        <v>76</v>
      </c>
      <c r="F720">
        <v>0</v>
      </c>
      <c r="G720">
        <v>6.0579999999999998</v>
      </c>
      <c r="H720" s="26">
        <v>2374</v>
      </c>
      <c r="I720">
        <v>0</v>
      </c>
      <c r="J720" t="s">
        <v>77</v>
      </c>
      <c r="K720" t="s">
        <v>77</v>
      </c>
      <c r="L720" t="s">
        <v>77</v>
      </c>
      <c r="M720" t="s">
        <v>77</v>
      </c>
      <c r="O720">
        <v>60</v>
      </c>
      <c r="P720" t="s">
        <v>838</v>
      </c>
      <c r="Q720" s="2">
        <v>44874.825879629629</v>
      </c>
      <c r="R720">
        <v>353</v>
      </c>
      <c r="S720" t="s">
        <v>76</v>
      </c>
      <c r="T720">
        <v>0</v>
      </c>
      <c r="U720" t="s">
        <v>77</v>
      </c>
      <c r="V720" s="26" t="s">
        <v>77</v>
      </c>
      <c r="W720" t="s">
        <v>77</v>
      </c>
      <c r="X720" t="s">
        <v>77</v>
      </c>
      <c r="Y720" t="s">
        <v>77</v>
      </c>
      <c r="Z720" t="s">
        <v>77</v>
      </c>
      <c r="AA720" t="s">
        <v>77</v>
      </c>
      <c r="AC720">
        <v>60</v>
      </c>
      <c r="AD720" t="s">
        <v>838</v>
      </c>
      <c r="AE720" s="2">
        <v>44874.825879629629</v>
      </c>
      <c r="AF720">
        <v>353</v>
      </c>
      <c r="AG720" t="s">
        <v>76</v>
      </c>
      <c r="AH720">
        <v>0</v>
      </c>
      <c r="AI720">
        <v>12.164</v>
      </c>
      <c r="AJ720" s="26">
        <v>47129</v>
      </c>
      <c r="AK720">
        <v>9.8450000000000006</v>
      </c>
      <c r="AL720" t="s">
        <v>77</v>
      </c>
      <c r="AM720" t="s">
        <v>77</v>
      </c>
      <c r="AN720" t="s">
        <v>77</v>
      </c>
      <c r="AO720" t="s">
        <v>77</v>
      </c>
      <c r="AQ720">
        <v>1</v>
      </c>
      <c r="AS720">
        <v>60</v>
      </c>
      <c r="AT720" s="46">
        <f t="shared" si="118"/>
        <v>0.99594538280000022</v>
      </c>
      <c r="AU720" s="47">
        <f t="shared" si="119"/>
        <v>9581.180739801679</v>
      </c>
      <c r="AW720" s="27">
        <f t="shared" si="120"/>
        <v>2.170432364999999</v>
      </c>
      <c r="AX720" s="28">
        <f t="shared" si="121"/>
        <v>8633.1254764244295</v>
      </c>
      <c r="AZ720" s="33">
        <f t="shared" si="122"/>
        <v>2.0342029858000004</v>
      </c>
      <c r="BA720" s="34">
        <f t="shared" si="123"/>
        <v>8971.0910206573408</v>
      </c>
      <c r="BC720" s="46">
        <f t="shared" si="124"/>
        <v>0.99594538280000022</v>
      </c>
      <c r="BD720" s="47">
        <f t="shared" si="125"/>
        <v>9581.180739801679</v>
      </c>
      <c r="BF720" s="48">
        <f t="shared" si="126"/>
        <v>-0.59148688480000011</v>
      </c>
      <c r="BG720" s="49">
        <f t="shared" si="127"/>
        <v>1287.1707594800002</v>
      </c>
      <c r="BI720">
        <v>60</v>
      </c>
      <c r="BJ720" t="s">
        <v>838</v>
      </c>
      <c r="BK720" s="2">
        <v>44874.825879629629</v>
      </c>
      <c r="BL720">
        <v>353</v>
      </c>
      <c r="BM720" t="s">
        <v>76</v>
      </c>
      <c r="BN720">
        <v>0</v>
      </c>
      <c r="BO720">
        <v>2.8580000000000001</v>
      </c>
      <c r="BP720" s="26">
        <v>1086335</v>
      </c>
      <c r="BQ720">
        <v>0</v>
      </c>
      <c r="BR720" t="s">
        <v>77</v>
      </c>
      <c r="BS720" t="s">
        <v>77</v>
      </c>
      <c r="BT720" t="s">
        <v>77</v>
      </c>
      <c r="BU720" t="s">
        <v>77</v>
      </c>
    </row>
    <row r="721" spans="1:73">
      <c r="A721">
        <v>61</v>
      </c>
      <c r="B721" t="s">
        <v>839</v>
      </c>
      <c r="C721" s="2">
        <v>44874.847083333334</v>
      </c>
      <c r="D721">
        <v>407</v>
      </c>
      <c r="E721" t="s">
        <v>76</v>
      </c>
      <c r="F721">
        <v>0</v>
      </c>
      <c r="G721">
        <v>6.0289999999999999</v>
      </c>
      <c r="H721" s="26">
        <v>386916</v>
      </c>
      <c r="I721">
        <v>0.77700000000000002</v>
      </c>
      <c r="J721" t="s">
        <v>77</v>
      </c>
      <c r="K721" t="s">
        <v>77</v>
      </c>
      <c r="L721" t="s">
        <v>77</v>
      </c>
      <c r="M721" t="s">
        <v>77</v>
      </c>
      <c r="O721">
        <v>61</v>
      </c>
      <c r="P721" t="s">
        <v>839</v>
      </c>
      <c r="Q721" s="2">
        <v>44874.847083333334</v>
      </c>
      <c r="R721">
        <v>407</v>
      </c>
      <c r="S721" t="s">
        <v>76</v>
      </c>
      <c r="T721">
        <v>0</v>
      </c>
      <c r="U721">
        <v>5.9740000000000002</v>
      </c>
      <c r="V721" s="26">
        <v>2809</v>
      </c>
      <c r="W721">
        <v>0.83899999999999997</v>
      </c>
      <c r="X721" t="s">
        <v>77</v>
      </c>
      <c r="Y721" t="s">
        <v>77</v>
      </c>
      <c r="Z721" t="s">
        <v>77</v>
      </c>
      <c r="AA721" t="s">
        <v>77</v>
      </c>
      <c r="AC721">
        <v>61</v>
      </c>
      <c r="AD721" t="s">
        <v>839</v>
      </c>
      <c r="AE721" s="2">
        <v>44874.847083333334</v>
      </c>
      <c r="AF721">
        <v>407</v>
      </c>
      <c r="AG721" t="s">
        <v>76</v>
      </c>
      <c r="AH721">
        <v>0</v>
      </c>
      <c r="AI721">
        <v>12.16</v>
      </c>
      <c r="AJ721" s="26">
        <v>52367</v>
      </c>
      <c r="AK721">
        <v>10.933999999999999</v>
      </c>
      <c r="AL721" t="s">
        <v>77</v>
      </c>
      <c r="AM721" t="s">
        <v>77</v>
      </c>
      <c r="AN721" t="s">
        <v>77</v>
      </c>
      <c r="AO721" t="s">
        <v>77</v>
      </c>
      <c r="AQ721">
        <v>1</v>
      </c>
      <c r="AS721">
        <v>61</v>
      </c>
      <c r="AT721" s="46">
        <f t="shared" si="118"/>
        <v>893.95160856034965</v>
      </c>
      <c r="AU721" s="47">
        <f t="shared" si="119"/>
        <v>10650.575335376718</v>
      </c>
      <c r="AW721" s="27">
        <f t="shared" si="120"/>
        <v>1093.5849585000926</v>
      </c>
      <c r="AX721" s="28">
        <f t="shared" si="121"/>
        <v>9571.5374602114698</v>
      </c>
      <c r="AZ721" s="33">
        <f t="shared" si="122"/>
        <v>1001.0133474813297</v>
      </c>
      <c r="BA721" s="34">
        <f t="shared" si="123"/>
        <v>9964.1225582768602</v>
      </c>
      <c r="BC721" s="46">
        <f t="shared" si="124"/>
        <v>893.95160856034965</v>
      </c>
      <c r="BD721" s="47">
        <f t="shared" si="125"/>
        <v>10650.575335376718</v>
      </c>
      <c r="BF721" s="48">
        <f t="shared" si="126"/>
        <v>389.59526794999999</v>
      </c>
      <c r="BG721" s="49">
        <f t="shared" si="127"/>
        <v>960.86892092000051</v>
      </c>
      <c r="BI721">
        <v>61</v>
      </c>
      <c r="BJ721" t="s">
        <v>839</v>
      </c>
      <c r="BK721" s="2">
        <v>44874.847083333334</v>
      </c>
      <c r="BL721">
        <v>407</v>
      </c>
      <c r="BM721" t="s">
        <v>76</v>
      </c>
      <c r="BN721">
        <v>0</v>
      </c>
      <c r="BO721">
        <v>2.863</v>
      </c>
      <c r="BP721" s="26">
        <v>969915</v>
      </c>
      <c r="BQ721">
        <v>0</v>
      </c>
      <c r="BR721" t="s">
        <v>77</v>
      </c>
      <c r="BS721" t="s">
        <v>77</v>
      </c>
      <c r="BT721" t="s">
        <v>77</v>
      </c>
      <c r="BU721" t="s">
        <v>77</v>
      </c>
    </row>
    <row r="722" spans="1:73">
      <c r="A722">
        <v>62</v>
      </c>
      <c r="B722" t="s">
        <v>840</v>
      </c>
      <c r="C722" s="2">
        <v>44874.868287037039</v>
      </c>
      <c r="D722">
        <v>50</v>
      </c>
      <c r="E722" t="s">
        <v>76</v>
      </c>
      <c r="F722">
        <v>0</v>
      </c>
      <c r="G722">
        <v>6.0330000000000004</v>
      </c>
      <c r="H722" s="26">
        <v>24913</v>
      </c>
      <c r="I722">
        <v>4.5999999999999999E-2</v>
      </c>
      <c r="J722" t="s">
        <v>77</v>
      </c>
      <c r="K722" t="s">
        <v>77</v>
      </c>
      <c r="L722" t="s">
        <v>77</v>
      </c>
      <c r="M722" t="s">
        <v>77</v>
      </c>
      <c r="O722">
        <v>62</v>
      </c>
      <c r="P722" t="s">
        <v>840</v>
      </c>
      <c r="Q722" s="2">
        <v>44874.868287037039</v>
      </c>
      <c r="R722">
        <v>50</v>
      </c>
      <c r="S722" t="s">
        <v>76</v>
      </c>
      <c r="T722">
        <v>0</v>
      </c>
      <c r="U722" t="s">
        <v>77</v>
      </c>
      <c r="V722" s="26" t="s">
        <v>77</v>
      </c>
      <c r="W722" t="s">
        <v>77</v>
      </c>
      <c r="X722" t="s">
        <v>77</v>
      </c>
      <c r="Y722" t="s">
        <v>77</v>
      </c>
      <c r="Z722" t="s">
        <v>77</v>
      </c>
      <c r="AA722" t="s">
        <v>77</v>
      </c>
      <c r="AC722">
        <v>62</v>
      </c>
      <c r="AD722" t="s">
        <v>840</v>
      </c>
      <c r="AE722" s="2">
        <v>44874.868287037039</v>
      </c>
      <c r="AF722">
        <v>50</v>
      </c>
      <c r="AG722" t="s">
        <v>76</v>
      </c>
      <c r="AH722">
        <v>0</v>
      </c>
      <c r="AI722">
        <v>12.202999999999999</v>
      </c>
      <c r="AJ722" s="26">
        <v>10034</v>
      </c>
      <c r="AK722">
        <v>2.0539999999999998</v>
      </c>
      <c r="AL722" t="s">
        <v>77</v>
      </c>
      <c r="AM722" t="s">
        <v>77</v>
      </c>
      <c r="AN722" t="s">
        <v>77</v>
      </c>
      <c r="AO722" t="s">
        <v>77</v>
      </c>
      <c r="AQ722">
        <v>1</v>
      </c>
      <c r="AS722">
        <v>62</v>
      </c>
      <c r="AT722" s="46">
        <f t="shared" si="118"/>
        <v>55.975736239392738</v>
      </c>
      <c r="AU722" s="47">
        <f t="shared" si="119"/>
        <v>1967.7584168988799</v>
      </c>
      <c r="AW722" s="27">
        <f t="shared" si="120"/>
        <v>78.215352292182203</v>
      </c>
      <c r="AX722" s="28">
        <f t="shared" si="121"/>
        <v>1888.8138438378801</v>
      </c>
      <c r="AZ722" s="33">
        <f t="shared" si="122"/>
        <v>65.15961749990791</v>
      </c>
      <c r="BA722" s="34">
        <f t="shared" si="123"/>
        <v>1913.0057244034401</v>
      </c>
      <c r="BC722" s="46">
        <f t="shared" si="124"/>
        <v>55.975736239392738</v>
      </c>
      <c r="BD722" s="47">
        <f t="shared" si="125"/>
        <v>1967.7584168988799</v>
      </c>
      <c r="BF722" s="48">
        <f t="shared" si="126"/>
        <v>41.093546148800002</v>
      </c>
      <c r="BG722" s="49">
        <f t="shared" si="127"/>
        <v>897.01890368000011</v>
      </c>
      <c r="BI722">
        <v>62</v>
      </c>
      <c r="BJ722" t="s">
        <v>840</v>
      </c>
      <c r="BK722" s="2">
        <v>44874.868287037039</v>
      </c>
      <c r="BL722">
        <v>50</v>
      </c>
      <c r="BM722" t="s">
        <v>76</v>
      </c>
      <c r="BN722">
        <v>0</v>
      </c>
      <c r="BO722">
        <v>2.863</v>
      </c>
      <c r="BP722" s="26">
        <v>1012380</v>
      </c>
      <c r="BQ722">
        <v>0</v>
      </c>
      <c r="BR722" t="s">
        <v>77</v>
      </c>
      <c r="BS722" t="s">
        <v>77</v>
      </c>
      <c r="BT722" t="s">
        <v>77</v>
      </c>
      <c r="BU722" t="s">
        <v>77</v>
      </c>
    </row>
    <row r="723" spans="1:73">
      <c r="A723">
        <v>63</v>
      </c>
      <c r="B723" t="s">
        <v>841</v>
      </c>
      <c r="C723" s="2">
        <v>44874.889502314814</v>
      </c>
      <c r="D723">
        <v>393</v>
      </c>
      <c r="E723" t="s">
        <v>76</v>
      </c>
      <c r="F723">
        <v>0</v>
      </c>
      <c r="G723">
        <v>6.03</v>
      </c>
      <c r="H723" s="26">
        <v>96812</v>
      </c>
      <c r="I723">
        <v>0.191</v>
      </c>
      <c r="J723" t="s">
        <v>77</v>
      </c>
      <c r="K723" t="s">
        <v>77</v>
      </c>
      <c r="L723" t="s">
        <v>77</v>
      </c>
      <c r="M723" t="s">
        <v>77</v>
      </c>
      <c r="O723">
        <v>63</v>
      </c>
      <c r="P723" t="s">
        <v>841</v>
      </c>
      <c r="Q723" s="2">
        <v>44874.889502314814</v>
      </c>
      <c r="R723">
        <v>393</v>
      </c>
      <c r="S723" t="s">
        <v>76</v>
      </c>
      <c r="T723">
        <v>0</v>
      </c>
      <c r="U723" t="s">
        <v>77</v>
      </c>
      <c r="V723" t="s">
        <v>77</v>
      </c>
      <c r="W723" t="s">
        <v>77</v>
      </c>
      <c r="X723" t="s">
        <v>77</v>
      </c>
      <c r="Y723" t="s">
        <v>77</v>
      </c>
      <c r="Z723" t="s">
        <v>77</v>
      </c>
      <c r="AA723" t="s">
        <v>77</v>
      </c>
      <c r="AC723">
        <v>63</v>
      </c>
      <c r="AD723" t="s">
        <v>841</v>
      </c>
      <c r="AE723" s="2">
        <v>44874.889502314814</v>
      </c>
      <c r="AF723">
        <v>393</v>
      </c>
      <c r="AG723" t="s">
        <v>76</v>
      </c>
      <c r="AH723">
        <v>0</v>
      </c>
      <c r="AI723">
        <v>12.157999999999999</v>
      </c>
      <c r="AJ723" s="26">
        <v>52370</v>
      </c>
      <c r="AK723">
        <v>10.935</v>
      </c>
      <c r="AL723" t="s">
        <v>77</v>
      </c>
      <c r="AM723" t="s">
        <v>77</v>
      </c>
      <c r="AN723" t="s">
        <v>77</v>
      </c>
      <c r="AO723" t="s">
        <v>77</v>
      </c>
      <c r="AQ723">
        <v>1</v>
      </c>
      <c r="AS723">
        <v>63</v>
      </c>
      <c r="AT723" s="46">
        <f t="shared" si="118"/>
        <v>224.08970974827423</v>
      </c>
      <c r="AU723" s="47">
        <f t="shared" si="119"/>
        <v>10651.187416711999</v>
      </c>
      <c r="AW723" s="27">
        <f t="shared" si="120"/>
        <v>296.9068057986272</v>
      </c>
      <c r="AX723" s="28">
        <f t="shared" si="121"/>
        <v>9572.0739371870004</v>
      </c>
      <c r="AZ723" s="33">
        <f t="shared" si="122"/>
        <v>253.5553770917104</v>
      </c>
      <c r="BA723" s="34">
        <f t="shared" si="123"/>
        <v>9964.6910492059997</v>
      </c>
      <c r="BC723" s="46">
        <f t="shared" si="124"/>
        <v>224.08970974827423</v>
      </c>
      <c r="BD723" s="47">
        <f t="shared" si="125"/>
        <v>10651.187416711999</v>
      </c>
      <c r="BF723" s="48">
        <f t="shared" si="126"/>
        <v>277.27600922880004</v>
      </c>
      <c r="BG723" s="49">
        <f t="shared" si="127"/>
        <v>960.65499200000011</v>
      </c>
      <c r="BI723">
        <v>63</v>
      </c>
      <c r="BJ723" t="s">
        <v>841</v>
      </c>
      <c r="BK723" s="2">
        <v>44874.889502314814</v>
      </c>
      <c r="BL723">
        <v>393</v>
      </c>
      <c r="BM723" t="s">
        <v>76</v>
      </c>
      <c r="BN723">
        <v>0</v>
      </c>
      <c r="BO723">
        <v>2.867</v>
      </c>
      <c r="BP723" s="26">
        <v>895528</v>
      </c>
      <c r="BQ723">
        <v>0</v>
      </c>
      <c r="BR723" t="s">
        <v>77</v>
      </c>
      <c r="BS723" t="s">
        <v>77</v>
      </c>
      <c r="BT723" t="s">
        <v>77</v>
      </c>
      <c r="BU723" t="s">
        <v>77</v>
      </c>
    </row>
    <row r="724" spans="1:73">
      <c r="A724">
        <v>64</v>
      </c>
      <c r="B724" t="s">
        <v>842</v>
      </c>
      <c r="C724" s="2">
        <v>44874.91070601852</v>
      </c>
      <c r="D724">
        <v>312</v>
      </c>
      <c r="E724" t="s">
        <v>76</v>
      </c>
      <c r="F724">
        <v>0</v>
      </c>
      <c r="G724">
        <v>6.0330000000000004</v>
      </c>
      <c r="H724" s="26">
        <v>9766</v>
      </c>
      <c r="I724">
        <v>1.4999999999999999E-2</v>
      </c>
      <c r="J724" t="s">
        <v>77</v>
      </c>
      <c r="K724" t="s">
        <v>77</v>
      </c>
      <c r="L724" t="s">
        <v>77</v>
      </c>
      <c r="M724" t="s">
        <v>77</v>
      </c>
      <c r="O724">
        <v>64</v>
      </c>
      <c r="P724" t="s">
        <v>842</v>
      </c>
      <c r="Q724" s="2">
        <v>44874.91070601852</v>
      </c>
      <c r="R724">
        <v>312</v>
      </c>
      <c r="S724" t="s">
        <v>76</v>
      </c>
      <c r="T724">
        <v>0</v>
      </c>
      <c r="U724" t="s">
        <v>77</v>
      </c>
      <c r="V724" s="26" t="s">
        <v>77</v>
      </c>
      <c r="W724" t="s">
        <v>77</v>
      </c>
      <c r="X724" t="s">
        <v>77</v>
      </c>
      <c r="Y724" t="s">
        <v>77</v>
      </c>
      <c r="Z724" t="s">
        <v>77</v>
      </c>
      <c r="AA724" t="s">
        <v>77</v>
      </c>
      <c r="AC724">
        <v>64</v>
      </c>
      <c r="AD724" t="s">
        <v>842</v>
      </c>
      <c r="AE724" s="2">
        <v>44874.91070601852</v>
      </c>
      <c r="AF724">
        <v>312</v>
      </c>
      <c r="AG724" t="s">
        <v>76</v>
      </c>
      <c r="AH724">
        <v>0</v>
      </c>
      <c r="AI724">
        <v>12.196999999999999</v>
      </c>
      <c r="AJ724" s="26">
        <v>18395</v>
      </c>
      <c r="AK724">
        <v>3.823</v>
      </c>
      <c r="AL724" t="s">
        <v>77</v>
      </c>
      <c r="AM724" t="s">
        <v>77</v>
      </c>
      <c r="AN724" t="s">
        <v>77</v>
      </c>
      <c r="AO724" t="s">
        <v>77</v>
      </c>
      <c r="AQ724">
        <v>1</v>
      </c>
      <c r="AS724">
        <v>64</v>
      </c>
      <c r="AT724" s="46">
        <f t="shared" si="118"/>
        <v>20.206585446800002</v>
      </c>
      <c r="AU724" s="47">
        <f t="shared" si="119"/>
        <v>3689.911143842</v>
      </c>
      <c r="AW724" s="27">
        <f t="shared" si="120"/>
        <v>24.072743564999996</v>
      </c>
      <c r="AX724" s="28">
        <f t="shared" si="121"/>
        <v>3424.0231369107501</v>
      </c>
      <c r="AZ724" s="33">
        <f t="shared" si="122"/>
        <v>25.093450889799996</v>
      </c>
      <c r="BA724" s="34">
        <f t="shared" si="123"/>
        <v>3507.7640058335001</v>
      </c>
      <c r="BC724" s="46">
        <f t="shared" si="124"/>
        <v>20.206585446800002</v>
      </c>
      <c r="BD724" s="47">
        <f t="shared" si="125"/>
        <v>3689.911143842</v>
      </c>
      <c r="BF724" s="48">
        <f t="shared" si="126"/>
        <v>11.3778464912</v>
      </c>
      <c r="BG724" s="49">
        <f t="shared" si="127"/>
        <v>1398.1782470000001</v>
      </c>
      <c r="BI724">
        <v>64</v>
      </c>
      <c r="BJ724" t="s">
        <v>842</v>
      </c>
      <c r="BK724" s="2">
        <v>44874.91070601852</v>
      </c>
      <c r="BL724">
        <v>312</v>
      </c>
      <c r="BM724" t="s">
        <v>76</v>
      </c>
      <c r="BN724">
        <v>0</v>
      </c>
      <c r="BO724">
        <v>2.8660000000000001</v>
      </c>
      <c r="BP724" s="26">
        <v>933941</v>
      </c>
      <c r="BQ724">
        <v>0</v>
      </c>
      <c r="BR724" t="s">
        <v>77</v>
      </c>
      <c r="BS724" t="s">
        <v>77</v>
      </c>
      <c r="BT724" t="s">
        <v>77</v>
      </c>
      <c r="BU724" t="s">
        <v>77</v>
      </c>
    </row>
    <row r="725" spans="1:73">
      <c r="A725">
        <v>65</v>
      </c>
      <c r="B725" t="s">
        <v>843</v>
      </c>
      <c r="C725" s="2">
        <v>44874.931909722225</v>
      </c>
      <c r="D725">
        <v>382</v>
      </c>
      <c r="E725" t="s">
        <v>76</v>
      </c>
      <c r="F725">
        <v>0</v>
      </c>
      <c r="G725">
        <v>6.0460000000000003</v>
      </c>
      <c r="H725" s="26">
        <v>2196</v>
      </c>
      <c r="I725">
        <v>0</v>
      </c>
      <c r="J725" t="s">
        <v>77</v>
      </c>
      <c r="K725" t="s">
        <v>77</v>
      </c>
      <c r="L725" t="s">
        <v>77</v>
      </c>
      <c r="M725" t="s">
        <v>77</v>
      </c>
      <c r="O725">
        <v>65</v>
      </c>
      <c r="P725" t="s">
        <v>843</v>
      </c>
      <c r="Q725" s="2">
        <v>44874.931909722225</v>
      </c>
      <c r="R725">
        <v>382</v>
      </c>
      <c r="S725" t="s">
        <v>76</v>
      </c>
      <c r="T725">
        <v>0</v>
      </c>
      <c r="U725" t="s">
        <v>77</v>
      </c>
      <c r="V725" s="26" t="s">
        <v>77</v>
      </c>
      <c r="W725" t="s">
        <v>77</v>
      </c>
      <c r="X725" t="s">
        <v>77</v>
      </c>
      <c r="Y725" t="s">
        <v>77</v>
      </c>
      <c r="Z725" t="s">
        <v>77</v>
      </c>
      <c r="AA725" t="s">
        <v>77</v>
      </c>
      <c r="AC725">
        <v>65</v>
      </c>
      <c r="AD725" t="s">
        <v>843</v>
      </c>
      <c r="AE725" s="2">
        <v>44874.931909722225</v>
      </c>
      <c r="AF725">
        <v>382</v>
      </c>
      <c r="AG725" t="s">
        <v>76</v>
      </c>
      <c r="AH725">
        <v>0</v>
      </c>
      <c r="AI725">
        <v>12.169</v>
      </c>
      <c r="AJ725" s="26">
        <v>42779</v>
      </c>
      <c r="AK725">
        <v>8.9390000000000001</v>
      </c>
      <c r="AL725" t="s">
        <v>77</v>
      </c>
      <c r="AM725" t="s">
        <v>77</v>
      </c>
      <c r="AN725" t="s">
        <v>77</v>
      </c>
      <c r="AO725" t="s">
        <v>77</v>
      </c>
      <c r="AQ725">
        <v>1</v>
      </c>
      <c r="AS725">
        <v>65</v>
      </c>
      <c r="AT725" s="46">
        <f t="shared" si="118"/>
        <v>0.72913744479999987</v>
      </c>
      <c r="AU725" s="47">
        <f t="shared" si="119"/>
        <v>8692.0166066976781</v>
      </c>
      <c r="AW725" s="27">
        <f t="shared" si="120"/>
        <v>1.6716563399999993</v>
      </c>
      <c r="AX725" s="28">
        <f t="shared" si="121"/>
        <v>7851.1848108704298</v>
      </c>
      <c r="AZ725" s="33">
        <f t="shared" si="122"/>
        <v>1.4008489928000003</v>
      </c>
      <c r="BA725" s="34">
        <f t="shared" si="123"/>
        <v>8145.7303034053402</v>
      </c>
      <c r="BC725" s="46">
        <f t="shared" si="124"/>
        <v>0.72913744479999987</v>
      </c>
      <c r="BD725" s="47">
        <f t="shared" si="125"/>
        <v>8692.0166066976781</v>
      </c>
      <c r="BF725" s="48">
        <f t="shared" si="126"/>
        <v>-0.85922807680000002</v>
      </c>
      <c r="BG725" s="49">
        <f t="shared" si="127"/>
        <v>1486.4171154799999</v>
      </c>
      <c r="BI725">
        <v>65</v>
      </c>
      <c r="BJ725" t="s">
        <v>843</v>
      </c>
      <c r="BK725" s="2">
        <v>44874.931909722225</v>
      </c>
      <c r="BL725">
        <v>382</v>
      </c>
      <c r="BM725" t="s">
        <v>76</v>
      </c>
      <c r="BN725">
        <v>0</v>
      </c>
      <c r="BO725">
        <v>2.871</v>
      </c>
      <c r="BP725" s="26">
        <v>877136</v>
      </c>
      <c r="BQ725">
        <v>0</v>
      </c>
      <c r="BR725" t="s">
        <v>77</v>
      </c>
      <c r="BS725" t="s">
        <v>77</v>
      </c>
      <c r="BT725" t="s">
        <v>77</v>
      </c>
      <c r="BU725" t="s">
        <v>77</v>
      </c>
    </row>
    <row r="726" spans="1:73">
      <c r="A726">
        <v>66</v>
      </c>
      <c r="B726" t="s">
        <v>844</v>
      </c>
      <c r="C726" s="2">
        <v>44874.953113425923</v>
      </c>
      <c r="D726">
        <v>228</v>
      </c>
      <c r="E726" t="s">
        <v>76</v>
      </c>
      <c r="F726">
        <v>0</v>
      </c>
      <c r="G726">
        <v>6.0350000000000001</v>
      </c>
      <c r="H726" s="26">
        <v>17728</v>
      </c>
      <c r="I726">
        <v>3.1E-2</v>
      </c>
      <c r="J726" t="s">
        <v>77</v>
      </c>
      <c r="K726" t="s">
        <v>77</v>
      </c>
      <c r="L726" t="s">
        <v>77</v>
      </c>
      <c r="M726" t="s">
        <v>77</v>
      </c>
      <c r="O726">
        <v>66</v>
      </c>
      <c r="P726" t="s">
        <v>844</v>
      </c>
      <c r="Q726" s="2">
        <v>44874.953113425923</v>
      </c>
      <c r="R726">
        <v>228</v>
      </c>
      <c r="S726" t="s">
        <v>76</v>
      </c>
      <c r="T726">
        <v>0</v>
      </c>
      <c r="U726" t="s">
        <v>77</v>
      </c>
      <c r="V726" s="26" t="s">
        <v>77</v>
      </c>
      <c r="W726" t="s">
        <v>77</v>
      </c>
      <c r="X726" t="s">
        <v>77</v>
      </c>
      <c r="Y726" t="s">
        <v>77</v>
      </c>
      <c r="Z726" t="s">
        <v>77</v>
      </c>
      <c r="AA726" t="s">
        <v>77</v>
      </c>
      <c r="AC726">
        <v>66</v>
      </c>
      <c r="AD726" t="s">
        <v>844</v>
      </c>
      <c r="AE726" s="2">
        <v>44874.953113425923</v>
      </c>
      <c r="AF726">
        <v>228</v>
      </c>
      <c r="AG726" t="s">
        <v>76</v>
      </c>
      <c r="AH726">
        <v>0</v>
      </c>
      <c r="AI726">
        <v>12.223000000000001</v>
      </c>
      <c r="AJ726" s="26">
        <v>3664</v>
      </c>
      <c r="AK726">
        <v>0.70199999999999996</v>
      </c>
      <c r="AL726" t="s">
        <v>77</v>
      </c>
      <c r="AM726" t="s">
        <v>77</v>
      </c>
      <c r="AN726" t="s">
        <v>77</v>
      </c>
      <c r="AO726" t="s">
        <v>77</v>
      </c>
      <c r="AQ726">
        <v>1</v>
      </c>
      <c r="AS726">
        <v>66</v>
      </c>
      <c r="AT726" s="46">
        <f t="shared" si="118"/>
        <v>39.130031729008643</v>
      </c>
      <c r="AU726" s="47">
        <f t="shared" si="119"/>
        <v>653.30619665407994</v>
      </c>
      <c r="AW726" s="27">
        <f t="shared" si="120"/>
        <v>55.897331044659204</v>
      </c>
      <c r="AX726" s="28">
        <f t="shared" si="121"/>
        <v>713.29291927808003</v>
      </c>
      <c r="AZ726" s="33">
        <f t="shared" si="122"/>
        <v>46.264183308134406</v>
      </c>
      <c r="BA726" s="34">
        <f t="shared" si="123"/>
        <v>696.48051119104014</v>
      </c>
      <c r="BC726" s="46">
        <f t="shared" si="124"/>
        <v>39.130031729008643</v>
      </c>
      <c r="BD726" s="47">
        <f t="shared" si="125"/>
        <v>653.30619665407994</v>
      </c>
      <c r="BF726" s="48">
        <f t="shared" si="126"/>
        <v>26.128317756799998</v>
      </c>
      <c r="BG726" s="49">
        <f t="shared" si="127"/>
        <v>353.80161088000006</v>
      </c>
      <c r="BI726">
        <v>66</v>
      </c>
      <c r="BJ726" t="s">
        <v>844</v>
      </c>
      <c r="BK726" s="2">
        <v>44874.953113425923</v>
      </c>
      <c r="BL726">
        <v>228</v>
      </c>
      <c r="BM726" t="s">
        <v>76</v>
      </c>
      <c r="BN726">
        <v>0</v>
      </c>
      <c r="BO726">
        <v>2.8580000000000001</v>
      </c>
      <c r="BP726" s="26">
        <v>1163981</v>
      </c>
      <c r="BQ726">
        <v>0</v>
      </c>
      <c r="BR726" t="s">
        <v>77</v>
      </c>
      <c r="BS726" t="s">
        <v>77</v>
      </c>
      <c r="BT726" t="s">
        <v>77</v>
      </c>
      <c r="BU726" t="s">
        <v>77</v>
      </c>
    </row>
    <row r="727" spans="1:73">
      <c r="A727">
        <v>67</v>
      </c>
      <c r="B727" t="s">
        <v>845</v>
      </c>
      <c r="C727" s="2">
        <v>44874.974328703705</v>
      </c>
      <c r="D727">
        <v>150</v>
      </c>
      <c r="E727" t="s">
        <v>76</v>
      </c>
      <c r="F727">
        <v>0</v>
      </c>
      <c r="G727">
        <v>6.0460000000000003</v>
      </c>
      <c r="H727" s="26">
        <v>18248</v>
      </c>
      <c r="I727">
        <v>3.2000000000000001E-2</v>
      </c>
      <c r="J727" t="s">
        <v>77</v>
      </c>
      <c r="K727" t="s">
        <v>77</v>
      </c>
      <c r="L727" t="s">
        <v>77</v>
      </c>
      <c r="M727" t="s">
        <v>77</v>
      </c>
      <c r="O727">
        <v>67</v>
      </c>
      <c r="P727" t="s">
        <v>845</v>
      </c>
      <c r="Q727" s="2">
        <v>44874.974328703705</v>
      </c>
      <c r="R727">
        <v>150</v>
      </c>
      <c r="S727" t="s">
        <v>76</v>
      </c>
      <c r="T727">
        <v>0</v>
      </c>
      <c r="U727" t="s">
        <v>77</v>
      </c>
      <c r="V727" s="26" t="s">
        <v>77</v>
      </c>
      <c r="W727" t="s">
        <v>77</v>
      </c>
      <c r="X727" t="s">
        <v>77</v>
      </c>
      <c r="Y727" t="s">
        <v>77</v>
      </c>
      <c r="Z727" t="s">
        <v>77</v>
      </c>
      <c r="AA727" t="s">
        <v>77</v>
      </c>
      <c r="AC727">
        <v>67</v>
      </c>
      <c r="AD727" t="s">
        <v>845</v>
      </c>
      <c r="AE727" s="2">
        <v>44874.974328703705</v>
      </c>
      <c r="AF727">
        <v>150</v>
      </c>
      <c r="AG727" t="s">
        <v>76</v>
      </c>
      <c r="AH727">
        <v>0</v>
      </c>
      <c r="AI727">
        <v>12.222</v>
      </c>
      <c r="AJ727" s="26">
        <v>4726</v>
      </c>
      <c r="AK727">
        <v>0.92800000000000005</v>
      </c>
      <c r="AL727" t="s">
        <v>77</v>
      </c>
      <c r="AM727" t="s">
        <v>77</v>
      </c>
      <c r="AN727" t="s">
        <v>77</v>
      </c>
      <c r="AO727" t="s">
        <v>77</v>
      </c>
      <c r="AQ727">
        <v>1</v>
      </c>
      <c r="AS727">
        <v>67</v>
      </c>
      <c r="AT727" s="46">
        <f t="shared" si="118"/>
        <v>40.349485025347839</v>
      </c>
      <c r="AU727" s="47">
        <f t="shared" si="119"/>
        <v>872.59420886047997</v>
      </c>
      <c r="AW727" s="27">
        <f t="shared" si="120"/>
        <v>57.5153819668352</v>
      </c>
      <c r="AX727" s="28">
        <f t="shared" si="121"/>
        <v>909.62842727948009</v>
      </c>
      <c r="AZ727" s="33">
        <f t="shared" si="122"/>
        <v>47.632121568966404</v>
      </c>
      <c r="BA727" s="34">
        <f t="shared" si="123"/>
        <v>899.39003166424015</v>
      </c>
      <c r="BC727" s="46">
        <f t="shared" si="124"/>
        <v>40.349485025347839</v>
      </c>
      <c r="BD727" s="47">
        <f t="shared" si="125"/>
        <v>872.59420886047997</v>
      </c>
      <c r="BF727" s="48">
        <f t="shared" si="126"/>
        <v>27.158716060799996</v>
      </c>
      <c r="BG727" s="49">
        <f t="shared" si="127"/>
        <v>454.06205727999998</v>
      </c>
      <c r="BI727">
        <v>67</v>
      </c>
      <c r="BJ727" t="s">
        <v>845</v>
      </c>
      <c r="BK727" s="2">
        <v>44874.974328703705</v>
      </c>
      <c r="BL727">
        <v>150</v>
      </c>
      <c r="BM727" t="s">
        <v>76</v>
      </c>
      <c r="BN727">
        <v>0</v>
      </c>
      <c r="BO727">
        <v>2.875</v>
      </c>
      <c r="BP727" s="26">
        <v>1026261</v>
      </c>
      <c r="BQ727">
        <v>0</v>
      </c>
      <c r="BR727" t="s">
        <v>77</v>
      </c>
      <c r="BS727" t="s">
        <v>77</v>
      </c>
      <c r="BT727" t="s">
        <v>77</v>
      </c>
      <c r="BU727" t="s">
        <v>77</v>
      </c>
    </row>
    <row r="728" spans="1:73">
      <c r="A728">
        <v>68</v>
      </c>
      <c r="B728" t="s">
        <v>846</v>
      </c>
      <c r="C728" s="2">
        <v>44874.995555555557</v>
      </c>
      <c r="D728">
        <v>273</v>
      </c>
      <c r="E728" t="s">
        <v>76</v>
      </c>
      <c r="F728">
        <v>0</v>
      </c>
      <c r="G728">
        <v>6.0339999999999998</v>
      </c>
      <c r="H728" s="26">
        <v>19664</v>
      </c>
      <c r="I728">
        <v>3.5000000000000003E-2</v>
      </c>
      <c r="J728" t="s">
        <v>77</v>
      </c>
      <c r="K728" t="s">
        <v>77</v>
      </c>
      <c r="L728" t="s">
        <v>77</v>
      </c>
      <c r="M728" t="s">
        <v>77</v>
      </c>
      <c r="O728">
        <v>68</v>
      </c>
      <c r="P728" t="s">
        <v>846</v>
      </c>
      <c r="Q728" s="2">
        <v>44874.995555555557</v>
      </c>
      <c r="R728">
        <v>273</v>
      </c>
      <c r="S728" t="s">
        <v>76</v>
      </c>
      <c r="T728">
        <v>0</v>
      </c>
      <c r="U728" t="s">
        <v>77</v>
      </c>
      <c r="V728" s="26" t="s">
        <v>77</v>
      </c>
      <c r="W728" t="s">
        <v>77</v>
      </c>
      <c r="X728" t="s">
        <v>77</v>
      </c>
      <c r="Y728" t="s">
        <v>77</v>
      </c>
      <c r="Z728" t="s">
        <v>77</v>
      </c>
      <c r="AA728" t="s">
        <v>77</v>
      </c>
      <c r="AC728">
        <v>68</v>
      </c>
      <c r="AD728" t="s">
        <v>846</v>
      </c>
      <c r="AE728" s="2">
        <v>44874.995555555557</v>
      </c>
      <c r="AF728">
        <v>273</v>
      </c>
      <c r="AG728" t="s">
        <v>76</v>
      </c>
      <c r="AH728">
        <v>0</v>
      </c>
      <c r="AI728">
        <v>12.212999999999999</v>
      </c>
      <c r="AJ728" s="26">
        <v>3019</v>
      </c>
      <c r="AK728">
        <v>0.56399999999999995</v>
      </c>
      <c r="AL728" t="s">
        <v>77</v>
      </c>
      <c r="AM728" t="s">
        <v>77</v>
      </c>
      <c r="AN728" t="s">
        <v>77</v>
      </c>
      <c r="AO728" t="s">
        <v>77</v>
      </c>
      <c r="AQ728">
        <v>1</v>
      </c>
      <c r="AS728">
        <v>68</v>
      </c>
      <c r="AT728" s="46">
        <f t="shared" si="118"/>
        <v>43.669929364956154</v>
      </c>
      <c r="AU728" s="47">
        <f t="shared" si="119"/>
        <v>520.09470150727998</v>
      </c>
      <c r="AW728" s="27">
        <f t="shared" si="120"/>
        <v>61.919221582284806</v>
      </c>
      <c r="AX728" s="28">
        <f t="shared" si="121"/>
        <v>593.98049156003015</v>
      </c>
      <c r="AZ728" s="33">
        <f t="shared" si="122"/>
        <v>51.356791246873605</v>
      </c>
      <c r="BA728" s="34">
        <f t="shared" si="123"/>
        <v>573.22660049014007</v>
      </c>
      <c r="BC728" s="46">
        <f t="shared" si="124"/>
        <v>43.669929364956154</v>
      </c>
      <c r="BD728" s="47">
        <f t="shared" si="125"/>
        <v>520.09470150727998</v>
      </c>
      <c r="BF728" s="48">
        <f t="shared" si="126"/>
        <v>30.006238819199996</v>
      </c>
      <c r="BG728" s="49">
        <f t="shared" si="127"/>
        <v>291.01522108000006</v>
      </c>
      <c r="BI728">
        <v>68</v>
      </c>
      <c r="BJ728" t="s">
        <v>846</v>
      </c>
      <c r="BK728" s="2">
        <v>44874.995555555557</v>
      </c>
      <c r="BL728">
        <v>273</v>
      </c>
      <c r="BM728" t="s">
        <v>76</v>
      </c>
      <c r="BN728">
        <v>0</v>
      </c>
      <c r="BO728">
        <v>2.8580000000000001</v>
      </c>
      <c r="BP728" s="26">
        <v>1140662</v>
      </c>
      <c r="BQ728">
        <v>0</v>
      </c>
      <c r="BR728" t="s">
        <v>77</v>
      </c>
      <c r="BS728" t="s">
        <v>77</v>
      </c>
      <c r="BT728" t="s">
        <v>77</v>
      </c>
      <c r="BU728" t="s">
        <v>77</v>
      </c>
    </row>
    <row r="729" spans="1:73">
      <c r="A729">
        <v>69</v>
      </c>
      <c r="B729" t="s">
        <v>847</v>
      </c>
      <c r="C729" s="2">
        <v>44875.016770833332</v>
      </c>
      <c r="D729">
        <v>21</v>
      </c>
      <c r="E729" t="s">
        <v>76</v>
      </c>
      <c r="F729">
        <v>0</v>
      </c>
      <c r="G729">
        <v>6.032</v>
      </c>
      <c r="H729" s="26">
        <v>20992</v>
      </c>
      <c r="I729">
        <v>3.7999999999999999E-2</v>
      </c>
      <c r="J729" t="s">
        <v>77</v>
      </c>
      <c r="K729" t="s">
        <v>77</v>
      </c>
      <c r="L729" t="s">
        <v>77</v>
      </c>
      <c r="M729" t="s">
        <v>77</v>
      </c>
      <c r="O729">
        <v>69</v>
      </c>
      <c r="P729" t="s">
        <v>847</v>
      </c>
      <c r="Q729" s="2">
        <v>44875.016770833332</v>
      </c>
      <c r="R729">
        <v>21</v>
      </c>
      <c r="S729" t="s">
        <v>76</v>
      </c>
      <c r="T729">
        <v>0</v>
      </c>
      <c r="U729" t="s">
        <v>77</v>
      </c>
      <c r="V729" s="26" t="s">
        <v>77</v>
      </c>
      <c r="W729" t="s">
        <v>77</v>
      </c>
      <c r="X729" t="s">
        <v>77</v>
      </c>
      <c r="Y729" t="s">
        <v>77</v>
      </c>
      <c r="Z729" t="s">
        <v>77</v>
      </c>
      <c r="AA729" t="s">
        <v>77</v>
      </c>
      <c r="AC729">
        <v>69</v>
      </c>
      <c r="AD729" t="s">
        <v>847</v>
      </c>
      <c r="AE729" s="2">
        <v>44875.016770833332</v>
      </c>
      <c r="AF729">
        <v>21</v>
      </c>
      <c r="AG729" t="s">
        <v>76</v>
      </c>
      <c r="AH729">
        <v>0</v>
      </c>
      <c r="AI729">
        <v>12.206</v>
      </c>
      <c r="AJ729" s="26">
        <v>2361</v>
      </c>
      <c r="AK729">
        <v>0.42399999999999999</v>
      </c>
      <c r="AL729" t="s">
        <v>77</v>
      </c>
      <c r="AM729" t="s">
        <v>77</v>
      </c>
      <c r="AN729" t="s">
        <v>77</v>
      </c>
      <c r="AO729" t="s">
        <v>77</v>
      </c>
      <c r="AQ729">
        <v>1</v>
      </c>
      <c r="AS729">
        <v>69</v>
      </c>
      <c r="AT729" s="46">
        <f t="shared" si="118"/>
        <v>46.783724916285436</v>
      </c>
      <c r="AU729" s="47">
        <f t="shared" si="119"/>
        <v>384.17644332807998</v>
      </c>
      <c r="AW729" s="27">
        <f t="shared" si="120"/>
        <v>66.046401990963204</v>
      </c>
      <c r="AX729" s="28">
        <f t="shared" si="121"/>
        <v>472.20949987082997</v>
      </c>
      <c r="AZ729" s="33">
        <f t="shared" si="122"/>
        <v>54.849543714662403</v>
      </c>
      <c r="BA729" s="34">
        <f t="shared" si="123"/>
        <v>447.47456154053998</v>
      </c>
      <c r="BC729" s="46">
        <f t="shared" si="124"/>
        <v>46.783724916285436</v>
      </c>
      <c r="BD729" s="47">
        <f t="shared" si="125"/>
        <v>384.17644332807998</v>
      </c>
      <c r="BF729" s="48">
        <f t="shared" si="126"/>
        <v>32.732186172799999</v>
      </c>
      <c r="BG729" s="49">
        <f t="shared" si="127"/>
        <v>225.48868587999999</v>
      </c>
      <c r="BI729">
        <v>69</v>
      </c>
      <c r="BJ729" t="s">
        <v>847</v>
      </c>
      <c r="BK729" s="2">
        <v>44875.016770833332</v>
      </c>
      <c r="BL729">
        <v>21</v>
      </c>
      <c r="BM729" t="s">
        <v>76</v>
      </c>
      <c r="BN729">
        <v>0</v>
      </c>
      <c r="BO729">
        <v>2.8559999999999999</v>
      </c>
      <c r="BP729" s="26">
        <v>1167957</v>
      </c>
      <c r="BQ729">
        <v>0</v>
      </c>
      <c r="BR729" t="s">
        <v>77</v>
      </c>
      <c r="BS729" t="s">
        <v>77</v>
      </c>
      <c r="BT729" t="s">
        <v>77</v>
      </c>
      <c r="BU729" t="s">
        <v>77</v>
      </c>
    </row>
    <row r="730" spans="1:73">
      <c r="A730">
        <v>70</v>
      </c>
      <c r="B730" t="s">
        <v>848</v>
      </c>
      <c r="C730" s="2">
        <v>44875.037997685184</v>
      </c>
      <c r="D730">
        <v>276</v>
      </c>
      <c r="E730" t="s">
        <v>76</v>
      </c>
      <c r="F730">
        <v>0</v>
      </c>
      <c r="G730">
        <v>6.0579999999999998</v>
      </c>
      <c r="H730" s="26">
        <v>2640</v>
      </c>
      <c r="I730">
        <v>1E-3</v>
      </c>
      <c r="J730" t="s">
        <v>77</v>
      </c>
      <c r="K730" t="s">
        <v>77</v>
      </c>
      <c r="L730" t="s">
        <v>77</v>
      </c>
      <c r="M730" t="s">
        <v>77</v>
      </c>
      <c r="O730">
        <v>70</v>
      </c>
      <c r="P730" t="s">
        <v>848</v>
      </c>
      <c r="Q730" s="2">
        <v>44875.037997685184</v>
      </c>
      <c r="R730">
        <v>276</v>
      </c>
      <c r="S730" t="s">
        <v>76</v>
      </c>
      <c r="T730">
        <v>0</v>
      </c>
      <c r="U730" t="s">
        <v>77</v>
      </c>
      <c r="V730" s="26" t="s">
        <v>77</v>
      </c>
      <c r="W730" t="s">
        <v>77</v>
      </c>
      <c r="X730" t="s">
        <v>77</v>
      </c>
      <c r="Y730" t="s">
        <v>77</v>
      </c>
      <c r="Z730" t="s">
        <v>77</v>
      </c>
      <c r="AA730" t="s">
        <v>77</v>
      </c>
      <c r="AC730">
        <v>70</v>
      </c>
      <c r="AD730" t="s">
        <v>848</v>
      </c>
      <c r="AE730" s="2">
        <v>44875.037997685184</v>
      </c>
      <c r="AF730">
        <v>276</v>
      </c>
      <c r="AG730" t="s">
        <v>76</v>
      </c>
      <c r="AH730">
        <v>0</v>
      </c>
      <c r="AI730">
        <v>12.138</v>
      </c>
      <c r="AJ730" s="26">
        <v>56071</v>
      </c>
      <c r="AK730">
        <v>11.702</v>
      </c>
      <c r="AL730" t="s">
        <v>77</v>
      </c>
      <c r="AM730" t="s">
        <v>77</v>
      </c>
      <c r="AN730" t="s">
        <v>77</v>
      </c>
      <c r="AO730" t="s">
        <v>77</v>
      </c>
      <c r="AQ730">
        <v>1</v>
      </c>
      <c r="AS730">
        <v>70</v>
      </c>
      <c r="AT730" s="46">
        <f t="shared" si="118"/>
        <v>1.41181888</v>
      </c>
      <c r="AU730" s="47">
        <f t="shared" si="119"/>
        <v>11405.941916313679</v>
      </c>
      <c r="AW730" s="27">
        <f t="shared" si="120"/>
        <v>2.9183039999999991</v>
      </c>
      <c r="AX730" s="28">
        <f t="shared" si="121"/>
        <v>10233.047216536432</v>
      </c>
      <c r="AZ730" s="33">
        <f t="shared" si="122"/>
        <v>2.97383168</v>
      </c>
      <c r="BA730" s="34">
        <f t="shared" si="123"/>
        <v>10665.79645851334</v>
      </c>
      <c r="BC730" s="46">
        <f t="shared" si="124"/>
        <v>1.41181888</v>
      </c>
      <c r="BD730" s="47">
        <f t="shared" si="125"/>
        <v>11405.941916313679</v>
      </c>
      <c r="BF730" s="48">
        <f t="shared" si="126"/>
        <v>-0.18958407999999993</v>
      </c>
      <c r="BG730" s="49">
        <f t="shared" si="127"/>
        <v>673.15938747999951</v>
      </c>
      <c r="BI730">
        <v>70</v>
      </c>
      <c r="BJ730" t="s">
        <v>848</v>
      </c>
      <c r="BK730" s="2">
        <v>44875.037997685184</v>
      </c>
      <c r="BL730">
        <v>276</v>
      </c>
      <c r="BM730" t="s">
        <v>76</v>
      </c>
      <c r="BN730">
        <v>0</v>
      </c>
      <c r="BO730">
        <v>2.831</v>
      </c>
      <c r="BP730" s="26">
        <v>1707378</v>
      </c>
      <c r="BQ730">
        <v>0</v>
      </c>
      <c r="BR730" t="s">
        <v>77</v>
      </c>
      <c r="BS730" t="s">
        <v>77</v>
      </c>
      <c r="BT730" t="s">
        <v>77</v>
      </c>
      <c r="BU730" t="s">
        <v>77</v>
      </c>
    </row>
    <row r="731" spans="1:73">
      <c r="A731">
        <v>71</v>
      </c>
      <c r="B731" t="s">
        <v>849</v>
      </c>
      <c r="C731" s="2">
        <v>44875.059201388889</v>
      </c>
      <c r="D731">
        <v>318</v>
      </c>
      <c r="E731" t="s">
        <v>76</v>
      </c>
      <c r="F731">
        <v>0</v>
      </c>
      <c r="G731">
        <v>6.0289999999999999</v>
      </c>
      <c r="H731" s="26">
        <v>272350</v>
      </c>
      <c r="I731">
        <v>0.54500000000000004</v>
      </c>
      <c r="J731" t="s">
        <v>77</v>
      </c>
      <c r="K731" t="s">
        <v>77</v>
      </c>
      <c r="L731" t="s">
        <v>77</v>
      </c>
      <c r="M731" t="s">
        <v>77</v>
      </c>
      <c r="O731">
        <v>71</v>
      </c>
      <c r="P731" t="s">
        <v>849</v>
      </c>
      <c r="Q731" s="2">
        <v>44875.059201388889</v>
      </c>
      <c r="R731">
        <v>318</v>
      </c>
      <c r="S731" t="s">
        <v>76</v>
      </c>
      <c r="T731">
        <v>0</v>
      </c>
      <c r="U731">
        <v>5.9740000000000002</v>
      </c>
      <c r="V731" s="26">
        <v>1716</v>
      </c>
      <c r="W731">
        <v>0.57099999999999995</v>
      </c>
      <c r="X731" t="s">
        <v>77</v>
      </c>
      <c r="Y731" t="s">
        <v>77</v>
      </c>
      <c r="Z731" t="s">
        <v>77</v>
      </c>
      <c r="AA731" t="s">
        <v>77</v>
      </c>
      <c r="AC731">
        <v>71</v>
      </c>
      <c r="AD731" t="s">
        <v>849</v>
      </c>
      <c r="AE731" s="2">
        <v>44875.059201388889</v>
      </c>
      <c r="AF731">
        <v>318</v>
      </c>
      <c r="AG731" t="s">
        <v>76</v>
      </c>
      <c r="AH731">
        <v>0</v>
      </c>
      <c r="AI731">
        <v>12.15</v>
      </c>
      <c r="AJ731" s="26">
        <v>54497</v>
      </c>
      <c r="AK731">
        <v>11.375999999999999</v>
      </c>
      <c r="AL731" t="s">
        <v>77</v>
      </c>
      <c r="AM731" t="s">
        <v>77</v>
      </c>
      <c r="AN731" t="s">
        <v>77</v>
      </c>
      <c r="AO731" t="s">
        <v>77</v>
      </c>
      <c r="AQ731">
        <v>1</v>
      </c>
      <c r="AS731">
        <v>71</v>
      </c>
      <c r="AT731" s="46">
        <f t="shared" si="118"/>
        <v>631.03378395785001</v>
      </c>
      <c r="AU731" s="47">
        <f t="shared" si="119"/>
        <v>11085.037464810319</v>
      </c>
      <c r="AW731" s="27">
        <f t="shared" si="120"/>
        <v>795.38030473549998</v>
      </c>
      <c r="AX731" s="28">
        <f t="shared" si="121"/>
        <v>9952.1517327250695</v>
      </c>
      <c r="AZ731" s="33">
        <f t="shared" si="122"/>
        <v>708.26345022975011</v>
      </c>
      <c r="BA731" s="34">
        <f t="shared" si="123"/>
        <v>10367.67745187366</v>
      </c>
      <c r="BC731" s="46">
        <f t="shared" si="124"/>
        <v>631.03378395785001</v>
      </c>
      <c r="BD731" s="47">
        <f t="shared" si="125"/>
        <v>11085.037464810319</v>
      </c>
      <c r="BF731" s="48">
        <f t="shared" si="126"/>
        <v>284.21941119999997</v>
      </c>
      <c r="BG731" s="49">
        <f t="shared" si="127"/>
        <v>801.18691051999974</v>
      </c>
      <c r="BI731">
        <v>71</v>
      </c>
      <c r="BJ731" t="s">
        <v>849</v>
      </c>
      <c r="BK731" s="2">
        <v>44875.059201388889</v>
      </c>
      <c r="BL731">
        <v>318</v>
      </c>
      <c r="BM731" t="s">
        <v>76</v>
      </c>
      <c r="BN731">
        <v>0</v>
      </c>
      <c r="BO731">
        <v>2.83</v>
      </c>
      <c r="BP731" s="26">
        <v>1699005</v>
      </c>
      <c r="BQ731">
        <v>0</v>
      </c>
      <c r="BR731" t="s">
        <v>77</v>
      </c>
      <c r="BS731" t="s">
        <v>77</v>
      </c>
      <c r="BT731" t="s">
        <v>77</v>
      </c>
      <c r="BU731" t="s">
        <v>77</v>
      </c>
    </row>
    <row r="732" spans="1:73">
      <c r="A732">
        <v>72</v>
      </c>
      <c r="B732" t="s">
        <v>850</v>
      </c>
      <c r="C732" s="2">
        <v>44875.080393518518</v>
      </c>
      <c r="D732">
        <v>373</v>
      </c>
      <c r="E732" t="s">
        <v>76</v>
      </c>
      <c r="F732">
        <v>0</v>
      </c>
      <c r="G732">
        <v>6.0330000000000004</v>
      </c>
      <c r="H732" s="26">
        <v>23067</v>
      </c>
      <c r="I732">
        <v>4.2000000000000003E-2</v>
      </c>
      <c r="J732" t="s">
        <v>77</v>
      </c>
      <c r="K732" t="s">
        <v>77</v>
      </c>
      <c r="L732" t="s">
        <v>77</v>
      </c>
      <c r="M732" t="s">
        <v>77</v>
      </c>
      <c r="O732">
        <v>72</v>
      </c>
      <c r="P732" t="s">
        <v>850</v>
      </c>
      <c r="Q732" s="2">
        <v>44875.080393518518</v>
      </c>
      <c r="R732">
        <v>373</v>
      </c>
      <c r="S732" t="s">
        <v>76</v>
      </c>
      <c r="T732">
        <v>0</v>
      </c>
      <c r="U732" t="s">
        <v>77</v>
      </c>
      <c r="V732" t="s">
        <v>77</v>
      </c>
      <c r="W732" t="s">
        <v>77</v>
      </c>
      <c r="X732" t="s">
        <v>77</v>
      </c>
      <c r="Y732" t="s">
        <v>77</v>
      </c>
      <c r="Z732" t="s">
        <v>77</v>
      </c>
      <c r="AA732" t="s">
        <v>77</v>
      </c>
      <c r="AC732">
        <v>72</v>
      </c>
      <c r="AD732" t="s">
        <v>850</v>
      </c>
      <c r="AE732" s="2">
        <v>44875.080393518518</v>
      </c>
      <c r="AF732">
        <v>373</v>
      </c>
      <c r="AG732" t="s">
        <v>76</v>
      </c>
      <c r="AH732">
        <v>0</v>
      </c>
      <c r="AI732">
        <v>12.208</v>
      </c>
      <c r="AJ732" s="26">
        <v>10431</v>
      </c>
      <c r="AK732">
        <v>2.1389999999999998</v>
      </c>
      <c r="AL732" t="s">
        <v>77</v>
      </c>
      <c r="AM732" t="s">
        <v>77</v>
      </c>
      <c r="AN732" t="s">
        <v>77</v>
      </c>
      <c r="AO732" t="s">
        <v>77</v>
      </c>
      <c r="AQ732">
        <v>1</v>
      </c>
      <c r="AS732">
        <v>72</v>
      </c>
      <c r="AT732" s="46">
        <f t="shared" si="118"/>
        <v>51.648461754175941</v>
      </c>
      <c r="AU732" s="47">
        <f t="shared" si="119"/>
        <v>2049.6109769792802</v>
      </c>
      <c r="AW732" s="27">
        <f t="shared" si="120"/>
        <v>72.489358007678206</v>
      </c>
      <c r="AX732" s="28">
        <f t="shared" si="121"/>
        <v>1961.9076623820299</v>
      </c>
      <c r="AZ732" s="33">
        <f t="shared" si="122"/>
        <v>60.306115743479907</v>
      </c>
      <c r="BA732" s="34">
        <f t="shared" si="123"/>
        <v>1988.7800183261402</v>
      </c>
      <c r="BC732" s="46">
        <f t="shared" si="124"/>
        <v>51.648461754175941</v>
      </c>
      <c r="BD732" s="47">
        <f t="shared" si="125"/>
        <v>2049.6109769792802</v>
      </c>
      <c r="BF732" s="48">
        <f t="shared" si="126"/>
        <v>37.098809532800004</v>
      </c>
      <c r="BG732" s="49">
        <f t="shared" si="127"/>
        <v>926.25326908</v>
      </c>
      <c r="BI732">
        <v>72</v>
      </c>
      <c r="BJ732" t="s">
        <v>850</v>
      </c>
      <c r="BK732" s="2">
        <v>44875.080393518518</v>
      </c>
      <c r="BL732">
        <v>373</v>
      </c>
      <c r="BM732" t="s">
        <v>76</v>
      </c>
      <c r="BN732">
        <v>0</v>
      </c>
      <c r="BO732">
        <v>2.851</v>
      </c>
      <c r="BP732" s="26">
        <v>1277695</v>
      </c>
      <c r="BQ732">
        <v>0</v>
      </c>
      <c r="BR732" t="s">
        <v>77</v>
      </c>
      <c r="BS732" t="s">
        <v>77</v>
      </c>
      <c r="BT732" t="s">
        <v>77</v>
      </c>
      <c r="BU732" t="s">
        <v>77</v>
      </c>
    </row>
    <row r="733" spans="1:73">
      <c r="A733">
        <v>73</v>
      </c>
      <c r="B733" t="s">
        <v>851</v>
      </c>
      <c r="C733" s="2">
        <v>44875.101585648146</v>
      </c>
      <c r="D733">
        <v>141</v>
      </c>
      <c r="E733" t="s">
        <v>76</v>
      </c>
      <c r="F733">
        <v>0</v>
      </c>
      <c r="G733">
        <v>6.024</v>
      </c>
      <c r="H733" s="26">
        <v>24506</v>
      </c>
      <c r="I733">
        <v>4.4999999999999998E-2</v>
      </c>
      <c r="J733" t="s">
        <v>77</v>
      </c>
      <c r="K733" t="s">
        <v>77</v>
      </c>
      <c r="L733" t="s">
        <v>77</v>
      </c>
      <c r="M733" t="s">
        <v>77</v>
      </c>
      <c r="O733">
        <v>73</v>
      </c>
      <c r="P733" t="s">
        <v>851</v>
      </c>
      <c r="Q733" s="2">
        <v>44875.101585648146</v>
      </c>
      <c r="R733">
        <v>141</v>
      </c>
      <c r="S733" t="s">
        <v>76</v>
      </c>
      <c r="T733">
        <v>0</v>
      </c>
      <c r="U733" t="s">
        <v>77</v>
      </c>
      <c r="V733" s="26" t="s">
        <v>77</v>
      </c>
      <c r="W733" t="s">
        <v>77</v>
      </c>
      <c r="X733" t="s">
        <v>77</v>
      </c>
      <c r="Y733" t="s">
        <v>77</v>
      </c>
      <c r="Z733" t="s">
        <v>77</v>
      </c>
      <c r="AA733" t="s">
        <v>77</v>
      </c>
      <c r="AC733">
        <v>73</v>
      </c>
      <c r="AD733" t="s">
        <v>851</v>
      </c>
      <c r="AE733" s="2">
        <v>44875.101585648146</v>
      </c>
      <c r="AF733">
        <v>141</v>
      </c>
      <c r="AG733" t="s">
        <v>76</v>
      </c>
      <c r="AH733">
        <v>0</v>
      </c>
      <c r="AI733">
        <v>12.205</v>
      </c>
      <c r="AJ733" s="26">
        <v>4159</v>
      </c>
      <c r="AK733">
        <v>0.80700000000000005</v>
      </c>
      <c r="AL733" t="s">
        <v>77</v>
      </c>
      <c r="AM733" t="s">
        <v>77</v>
      </c>
      <c r="AN733" t="s">
        <v>77</v>
      </c>
      <c r="AO733" t="s">
        <v>77</v>
      </c>
      <c r="AQ733">
        <v>1</v>
      </c>
      <c r="AS733">
        <v>73</v>
      </c>
      <c r="AT733" s="46">
        <f t="shared" si="118"/>
        <v>55.021720183340555</v>
      </c>
      <c r="AU733" s="47">
        <f t="shared" si="119"/>
        <v>755.52387338887991</v>
      </c>
      <c r="AW733" s="27">
        <f t="shared" si="120"/>
        <v>76.953381957816816</v>
      </c>
      <c r="AX733" s="28">
        <f t="shared" si="121"/>
        <v>804.82284967163014</v>
      </c>
      <c r="AZ733" s="33">
        <f t="shared" si="122"/>
        <v>64.089604226047598</v>
      </c>
      <c r="BA733" s="34">
        <f t="shared" si="123"/>
        <v>791.06154621094015</v>
      </c>
      <c r="BC733" s="46">
        <f t="shared" si="124"/>
        <v>55.021720183340555</v>
      </c>
      <c r="BD733" s="47">
        <f t="shared" si="125"/>
        <v>755.52387338887991</v>
      </c>
      <c r="BF733" s="48">
        <f t="shared" si="126"/>
        <v>40.2038975472</v>
      </c>
      <c r="BG733" s="49">
        <f t="shared" si="127"/>
        <v>401.01591868000003</v>
      </c>
      <c r="BI733">
        <v>73</v>
      </c>
      <c r="BJ733" t="s">
        <v>851</v>
      </c>
      <c r="BK733" s="2">
        <v>44875.101585648146</v>
      </c>
      <c r="BL733">
        <v>141</v>
      </c>
      <c r="BM733" t="s">
        <v>76</v>
      </c>
      <c r="BN733">
        <v>0</v>
      </c>
      <c r="BO733">
        <v>2.8479999999999999</v>
      </c>
      <c r="BP733" s="26">
        <v>1165829</v>
      </c>
      <c r="BQ733">
        <v>0</v>
      </c>
      <c r="BR733" t="s">
        <v>77</v>
      </c>
      <c r="BS733" t="s">
        <v>77</v>
      </c>
      <c r="BT733" t="s">
        <v>77</v>
      </c>
      <c r="BU733" t="s">
        <v>77</v>
      </c>
    </row>
    <row r="734" spans="1:73">
      <c r="A734">
        <v>74</v>
      </c>
      <c r="B734" t="s">
        <v>852</v>
      </c>
      <c r="C734" s="2">
        <v>44875.122777777775</v>
      </c>
      <c r="D734" t="s">
        <v>853</v>
      </c>
      <c r="E734" t="s">
        <v>76</v>
      </c>
      <c r="F734">
        <v>0</v>
      </c>
      <c r="G734">
        <v>6.0359999999999996</v>
      </c>
      <c r="H734" s="26">
        <v>8670</v>
      </c>
      <c r="I734">
        <v>1.2999999999999999E-2</v>
      </c>
      <c r="J734" t="s">
        <v>77</v>
      </c>
      <c r="K734" t="s">
        <v>77</v>
      </c>
      <c r="L734" t="s">
        <v>77</v>
      </c>
      <c r="M734" t="s">
        <v>77</v>
      </c>
      <c r="O734">
        <v>74</v>
      </c>
      <c r="P734" t="s">
        <v>852</v>
      </c>
      <c r="Q734" s="2">
        <v>44875.122777777775</v>
      </c>
      <c r="R734" t="s">
        <v>853</v>
      </c>
      <c r="S734" t="s">
        <v>76</v>
      </c>
      <c r="T734">
        <v>0</v>
      </c>
      <c r="U734" t="s">
        <v>77</v>
      </c>
      <c r="V734" t="s">
        <v>77</v>
      </c>
      <c r="W734" t="s">
        <v>77</v>
      </c>
      <c r="X734" t="s">
        <v>77</v>
      </c>
      <c r="Y734" t="s">
        <v>77</v>
      </c>
      <c r="Z734" t="s">
        <v>77</v>
      </c>
      <c r="AA734" t="s">
        <v>77</v>
      </c>
      <c r="AC734">
        <v>74</v>
      </c>
      <c r="AD734" t="s">
        <v>852</v>
      </c>
      <c r="AE734" s="2">
        <v>44875.122777777775</v>
      </c>
      <c r="AF734" t="s">
        <v>853</v>
      </c>
      <c r="AG734" t="s">
        <v>76</v>
      </c>
      <c r="AH734">
        <v>0</v>
      </c>
      <c r="AI734">
        <v>12.19</v>
      </c>
      <c r="AJ734" s="26">
        <v>18049</v>
      </c>
      <c r="AK734">
        <v>3.75</v>
      </c>
      <c r="AL734" t="s">
        <v>77</v>
      </c>
      <c r="AM734" t="s">
        <v>77</v>
      </c>
      <c r="AN734" t="s">
        <v>77</v>
      </c>
      <c r="AO734" t="s">
        <v>77</v>
      </c>
      <c r="AQ734">
        <v>1</v>
      </c>
      <c r="AS734">
        <v>74</v>
      </c>
      <c r="AT734" s="46">
        <f t="shared" si="118"/>
        <v>16.355624169999999</v>
      </c>
      <c r="AU734" s="47">
        <f t="shared" si="119"/>
        <v>3618.7147414464798</v>
      </c>
      <c r="AW734" s="27">
        <f t="shared" si="120"/>
        <v>20.678689124999998</v>
      </c>
      <c r="AX734" s="28">
        <f t="shared" si="121"/>
        <v>3360.6662430092297</v>
      </c>
      <c r="AZ734" s="33">
        <f t="shared" si="122"/>
        <v>22.074372244999999</v>
      </c>
      <c r="BA734" s="34">
        <f t="shared" si="123"/>
        <v>3441.8138383197397</v>
      </c>
      <c r="BC734" s="46">
        <f t="shared" si="124"/>
        <v>16.355624169999999</v>
      </c>
      <c r="BD734" s="47">
        <f t="shared" si="125"/>
        <v>3618.7147414464798</v>
      </c>
      <c r="BF734" s="48">
        <f t="shared" si="126"/>
        <v>9.4982862799999985</v>
      </c>
      <c r="BG734" s="49">
        <f t="shared" si="127"/>
        <v>1382.2088522799997</v>
      </c>
      <c r="BI734">
        <v>74</v>
      </c>
      <c r="BJ734" t="s">
        <v>852</v>
      </c>
      <c r="BK734" s="2">
        <v>44875.122777777775</v>
      </c>
      <c r="BL734" t="s">
        <v>853</v>
      </c>
      <c r="BM734" t="s">
        <v>76</v>
      </c>
      <c r="BN734">
        <v>0</v>
      </c>
      <c r="BO734">
        <v>2.8620000000000001</v>
      </c>
      <c r="BP734" s="26">
        <v>1028458</v>
      </c>
      <c r="BQ734">
        <v>0</v>
      </c>
      <c r="BR734" t="s">
        <v>77</v>
      </c>
      <c r="BS734" t="s">
        <v>77</v>
      </c>
      <c r="BT734" t="s">
        <v>77</v>
      </c>
      <c r="BU734" t="s">
        <v>77</v>
      </c>
    </row>
    <row r="735" spans="1:73">
      <c r="A735">
        <v>75</v>
      </c>
      <c r="B735" t="s">
        <v>854</v>
      </c>
      <c r="C735" s="2">
        <v>44875.144016203703</v>
      </c>
      <c r="D735" t="s">
        <v>855</v>
      </c>
      <c r="E735" t="s">
        <v>76</v>
      </c>
      <c r="F735">
        <v>0</v>
      </c>
      <c r="G735">
        <v>6.032</v>
      </c>
      <c r="H735" s="26">
        <v>17204</v>
      </c>
      <c r="I735">
        <v>0.03</v>
      </c>
      <c r="J735" t="s">
        <v>77</v>
      </c>
      <c r="K735" t="s">
        <v>77</v>
      </c>
      <c r="L735" t="s">
        <v>77</v>
      </c>
      <c r="M735" t="s">
        <v>77</v>
      </c>
      <c r="O735">
        <v>75</v>
      </c>
      <c r="P735" t="s">
        <v>854</v>
      </c>
      <c r="Q735" s="2">
        <v>44875.144016203703</v>
      </c>
      <c r="R735" t="s">
        <v>855</v>
      </c>
      <c r="S735" t="s">
        <v>76</v>
      </c>
      <c r="T735">
        <v>0</v>
      </c>
      <c r="U735" t="s">
        <v>77</v>
      </c>
      <c r="V735" t="s">
        <v>77</v>
      </c>
      <c r="W735" t="s">
        <v>77</v>
      </c>
      <c r="X735" t="s">
        <v>77</v>
      </c>
      <c r="Y735" t="s">
        <v>77</v>
      </c>
      <c r="Z735" t="s">
        <v>77</v>
      </c>
      <c r="AA735" t="s">
        <v>77</v>
      </c>
      <c r="AC735">
        <v>75</v>
      </c>
      <c r="AD735" t="s">
        <v>854</v>
      </c>
      <c r="AE735" s="2">
        <v>44875.144016203703</v>
      </c>
      <c r="AF735" t="s">
        <v>855</v>
      </c>
      <c r="AG735" t="s">
        <v>76</v>
      </c>
      <c r="AH735">
        <v>0</v>
      </c>
      <c r="AI735">
        <v>12.205</v>
      </c>
      <c r="AJ735" s="26">
        <v>2936</v>
      </c>
      <c r="AK735">
        <v>0.54700000000000004</v>
      </c>
      <c r="AL735" t="s">
        <v>77</v>
      </c>
      <c r="AM735" t="s">
        <v>77</v>
      </c>
      <c r="AN735" t="s">
        <v>77</v>
      </c>
      <c r="AO735" t="s">
        <v>77</v>
      </c>
      <c r="AQ735">
        <v>1</v>
      </c>
      <c r="AS735">
        <v>75</v>
      </c>
      <c r="AT735" s="46">
        <f t="shared" si="118"/>
        <v>37.901153962807356</v>
      </c>
      <c r="AU735" s="47">
        <f t="shared" si="119"/>
        <v>502.95121515007992</v>
      </c>
      <c r="AW735" s="27">
        <f t="shared" si="120"/>
        <v>54.266387069820802</v>
      </c>
      <c r="AX735" s="28">
        <f t="shared" si="121"/>
        <v>578.62331657408015</v>
      </c>
      <c r="AZ735" s="33">
        <f t="shared" si="122"/>
        <v>44.885656306225606</v>
      </c>
      <c r="BA735" s="34">
        <f t="shared" si="123"/>
        <v>557.36503723904002</v>
      </c>
      <c r="BC735" s="46">
        <f t="shared" si="124"/>
        <v>37.901153962807356</v>
      </c>
      <c r="BD735" s="47">
        <f t="shared" si="125"/>
        <v>502.95121515007992</v>
      </c>
      <c r="BF735" s="48">
        <f t="shared" si="126"/>
        <v>25.098308563199996</v>
      </c>
      <c r="BG735" s="49">
        <f t="shared" si="127"/>
        <v>282.83180288000005</v>
      </c>
      <c r="BI735">
        <v>75</v>
      </c>
      <c r="BJ735" t="s">
        <v>854</v>
      </c>
      <c r="BK735" s="2">
        <v>44875.144016203703</v>
      </c>
      <c r="BL735" t="s">
        <v>855</v>
      </c>
      <c r="BM735" t="s">
        <v>76</v>
      </c>
      <c r="BN735">
        <v>0</v>
      </c>
      <c r="BO735">
        <v>2.859</v>
      </c>
      <c r="BP735" s="26">
        <v>1076067</v>
      </c>
      <c r="BQ735">
        <v>0</v>
      </c>
      <c r="BR735" t="s">
        <v>77</v>
      </c>
      <c r="BS735" t="s">
        <v>77</v>
      </c>
      <c r="BT735" t="s">
        <v>77</v>
      </c>
      <c r="BU735" t="s">
        <v>77</v>
      </c>
    </row>
    <row r="736" spans="1:73">
      <c r="A736">
        <v>76</v>
      </c>
      <c r="B736" t="s">
        <v>856</v>
      </c>
      <c r="C736" s="2">
        <v>44875.165231481478</v>
      </c>
      <c r="D736" t="s">
        <v>857</v>
      </c>
      <c r="E736" t="s">
        <v>76</v>
      </c>
      <c r="F736">
        <v>0</v>
      </c>
      <c r="G736">
        <v>6.0789999999999997</v>
      </c>
      <c r="H736" s="26">
        <v>1869</v>
      </c>
      <c r="I736">
        <v>-1E-3</v>
      </c>
      <c r="J736" t="s">
        <v>77</v>
      </c>
      <c r="K736" t="s">
        <v>77</v>
      </c>
      <c r="L736" t="s">
        <v>77</v>
      </c>
      <c r="M736" t="s">
        <v>77</v>
      </c>
      <c r="O736">
        <v>76</v>
      </c>
      <c r="P736" t="s">
        <v>856</v>
      </c>
      <c r="Q736" s="2">
        <v>44875.165231481478</v>
      </c>
      <c r="R736" t="s">
        <v>857</v>
      </c>
      <c r="S736" t="s">
        <v>76</v>
      </c>
      <c r="T736">
        <v>0</v>
      </c>
      <c r="U736" t="s">
        <v>77</v>
      </c>
      <c r="V736" t="s">
        <v>77</v>
      </c>
      <c r="W736" t="s">
        <v>77</v>
      </c>
      <c r="X736" t="s">
        <v>77</v>
      </c>
      <c r="Y736" t="s">
        <v>77</v>
      </c>
      <c r="Z736" t="s">
        <v>77</v>
      </c>
      <c r="AA736" t="s">
        <v>77</v>
      </c>
      <c r="AC736">
        <v>76</v>
      </c>
      <c r="AD736" t="s">
        <v>856</v>
      </c>
      <c r="AE736" s="2">
        <v>44875.165231481478</v>
      </c>
      <c r="AF736" t="s">
        <v>857</v>
      </c>
      <c r="AG736" t="s">
        <v>76</v>
      </c>
      <c r="AH736">
        <v>0</v>
      </c>
      <c r="AI736">
        <v>12.157</v>
      </c>
      <c r="AJ736" s="26">
        <v>53219</v>
      </c>
      <c r="AK736">
        <v>11.111000000000001</v>
      </c>
      <c r="AL736" t="s">
        <v>77</v>
      </c>
      <c r="AM736" t="s">
        <v>77</v>
      </c>
      <c r="AN736" t="s">
        <v>77</v>
      </c>
      <c r="AO736" t="s">
        <v>77</v>
      </c>
      <c r="AQ736">
        <v>1</v>
      </c>
      <c r="AS736">
        <v>76</v>
      </c>
      <c r="AT736" s="46">
        <f t="shared" si="118"/>
        <v>0.26298439330000023</v>
      </c>
      <c r="AU736" s="47">
        <f t="shared" si="119"/>
        <v>10824.387974755278</v>
      </c>
      <c r="AW736" s="27">
        <f t="shared" si="120"/>
        <v>0.75887467125000008</v>
      </c>
      <c r="AX736" s="28">
        <f t="shared" si="121"/>
        <v>9723.8515167080313</v>
      </c>
      <c r="AZ736" s="33">
        <f t="shared" si="122"/>
        <v>0.22775832005000041</v>
      </c>
      <c r="BA736" s="34">
        <f t="shared" si="123"/>
        <v>10125.562220514141</v>
      </c>
      <c r="BC736" s="46">
        <f t="shared" si="124"/>
        <v>0.26298439330000023</v>
      </c>
      <c r="BD736" s="47">
        <f t="shared" si="125"/>
        <v>10824.387974755278</v>
      </c>
      <c r="BF736" s="48">
        <f t="shared" si="126"/>
        <v>-1.3485796527999998</v>
      </c>
      <c r="BG736" s="49">
        <f t="shared" si="127"/>
        <v>898.86894908000011</v>
      </c>
      <c r="BI736">
        <v>76</v>
      </c>
      <c r="BJ736" t="s">
        <v>856</v>
      </c>
      <c r="BK736" s="2">
        <v>44875.165231481478</v>
      </c>
      <c r="BL736" t="s">
        <v>857</v>
      </c>
      <c r="BM736" t="s">
        <v>76</v>
      </c>
      <c r="BN736">
        <v>0</v>
      </c>
      <c r="BO736">
        <v>2.86</v>
      </c>
      <c r="BP736" s="26">
        <v>1044146</v>
      </c>
      <c r="BQ736">
        <v>0</v>
      </c>
      <c r="BR736" t="s">
        <v>77</v>
      </c>
      <c r="BS736" t="s">
        <v>77</v>
      </c>
      <c r="BT736" t="s">
        <v>77</v>
      </c>
      <c r="BU736" t="s">
        <v>77</v>
      </c>
    </row>
    <row r="737" spans="1:73">
      <c r="A737">
        <v>49</v>
      </c>
      <c r="B737" t="s">
        <v>858</v>
      </c>
      <c r="C737" s="2">
        <v>44908.54891203704</v>
      </c>
      <c r="D737" t="s">
        <v>75</v>
      </c>
      <c r="E737" t="s">
        <v>76</v>
      </c>
      <c r="F737">
        <v>0</v>
      </c>
      <c r="G737">
        <v>6.1219999999999999</v>
      </c>
      <c r="H737" s="26">
        <v>3682</v>
      </c>
      <c r="I737">
        <v>3.0000000000000001E-3</v>
      </c>
      <c r="J737" t="s">
        <v>77</v>
      </c>
      <c r="K737" t="s">
        <v>77</v>
      </c>
      <c r="L737" t="s">
        <v>77</v>
      </c>
      <c r="M737" t="s">
        <v>77</v>
      </c>
      <c r="O737">
        <v>49</v>
      </c>
      <c r="P737" t="s">
        <v>858</v>
      </c>
      <c r="Q737" s="2">
        <v>44908.54891203704</v>
      </c>
      <c r="R737" t="s">
        <v>75</v>
      </c>
      <c r="S737" t="s">
        <v>76</v>
      </c>
      <c r="T737">
        <v>0</v>
      </c>
      <c r="U737" t="s">
        <v>77</v>
      </c>
      <c r="V737" s="26" t="s">
        <v>77</v>
      </c>
      <c r="W737" t="s">
        <v>77</v>
      </c>
      <c r="X737" t="s">
        <v>77</v>
      </c>
      <c r="Y737" t="s">
        <v>77</v>
      </c>
      <c r="Z737" t="s">
        <v>77</v>
      </c>
      <c r="AA737" t="s">
        <v>77</v>
      </c>
      <c r="AC737">
        <v>49</v>
      </c>
      <c r="AD737" t="s">
        <v>858</v>
      </c>
      <c r="AE737" s="2">
        <v>44908.54891203704</v>
      </c>
      <c r="AF737" t="s">
        <v>75</v>
      </c>
      <c r="AG737" t="s">
        <v>76</v>
      </c>
      <c r="AH737">
        <v>0</v>
      </c>
      <c r="AI737">
        <v>12.288</v>
      </c>
      <c r="AJ737" s="26">
        <v>5422</v>
      </c>
      <c r="AK737">
        <v>1.075</v>
      </c>
      <c r="AL737" t="s">
        <v>77</v>
      </c>
      <c r="AM737" t="s">
        <v>77</v>
      </c>
      <c r="AN737" t="s">
        <v>77</v>
      </c>
      <c r="AO737" t="s">
        <v>77</v>
      </c>
      <c r="AQ737">
        <v>1</v>
      </c>
      <c r="AS737">
        <v>49</v>
      </c>
      <c r="AT737" s="46">
        <f t="shared" si="118"/>
        <v>3.2389519172000005</v>
      </c>
      <c r="AU737" s="47">
        <f t="shared" si="119"/>
        <v>1016.2771608963199</v>
      </c>
      <c r="AW737" s="27">
        <f t="shared" si="120"/>
        <v>5.8768988849999992</v>
      </c>
      <c r="AX737" s="28">
        <f t="shared" si="121"/>
        <v>1038.2234822673202</v>
      </c>
      <c r="AZ737" s="33">
        <f t="shared" si="122"/>
        <v>6.5756506641999994</v>
      </c>
      <c r="BA737" s="34">
        <f t="shared" si="123"/>
        <v>1032.35038715416</v>
      </c>
      <c r="BC737" s="46">
        <f t="shared" si="124"/>
        <v>3.2389519172000005</v>
      </c>
      <c r="BD737" s="47">
        <f t="shared" si="125"/>
        <v>1016.2771608963199</v>
      </c>
      <c r="BF737" s="48">
        <f t="shared" si="126"/>
        <v>1.4055036847999993</v>
      </c>
      <c r="BG737" s="49">
        <f t="shared" si="127"/>
        <v>517.66493151999998</v>
      </c>
      <c r="BI737">
        <v>49</v>
      </c>
      <c r="BJ737" t="s">
        <v>858</v>
      </c>
      <c r="BK737" s="2">
        <v>44908.54891203704</v>
      </c>
      <c r="BL737" t="s">
        <v>75</v>
      </c>
      <c r="BM737" t="s">
        <v>76</v>
      </c>
      <c r="BN737">
        <v>0</v>
      </c>
      <c r="BO737">
        <v>2.6629999999999998</v>
      </c>
      <c r="BP737" s="26">
        <v>9223390</v>
      </c>
      <c r="BQ737">
        <v>975.12400000000002</v>
      </c>
      <c r="BR737" t="s">
        <v>77</v>
      </c>
      <c r="BS737" t="s">
        <v>77</v>
      </c>
      <c r="BT737" t="s">
        <v>77</v>
      </c>
      <c r="BU737" t="s">
        <v>77</v>
      </c>
    </row>
    <row r="738" spans="1:73">
      <c r="A738">
        <v>50</v>
      </c>
      <c r="B738" t="s">
        <v>859</v>
      </c>
      <c r="C738" s="2">
        <v>44908.570162037038</v>
      </c>
      <c r="D738" t="s">
        <v>79</v>
      </c>
      <c r="E738" t="s">
        <v>76</v>
      </c>
      <c r="F738">
        <v>0</v>
      </c>
      <c r="G738">
        <v>6.0279999999999996</v>
      </c>
      <c r="H738" s="26">
        <v>427076</v>
      </c>
      <c r="I738">
        <v>0.85799999999999998</v>
      </c>
      <c r="J738" t="s">
        <v>77</v>
      </c>
      <c r="K738" t="s">
        <v>77</v>
      </c>
      <c r="L738" t="s">
        <v>77</v>
      </c>
      <c r="M738" t="s">
        <v>77</v>
      </c>
      <c r="O738">
        <v>50</v>
      </c>
      <c r="P738" t="s">
        <v>859</v>
      </c>
      <c r="Q738" s="2">
        <v>44908.570162037038</v>
      </c>
      <c r="R738" t="s">
        <v>79</v>
      </c>
      <c r="S738" t="s">
        <v>76</v>
      </c>
      <c r="T738">
        <v>0</v>
      </c>
      <c r="U738">
        <v>5.9790000000000001</v>
      </c>
      <c r="V738" s="26">
        <v>3862</v>
      </c>
      <c r="W738">
        <v>1.0980000000000001</v>
      </c>
      <c r="X738" t="s">
        <v>77</v>
      </c>
      <c r="Y738" t="s">
        <v>77</v>
      </c>
      <c r="Z738" t="s">
        <v>77</v>
      </c>
      <c r="AA738" t="s">
        <v>77</v>
      </c>
      <c r="AC738">
        <v>50</v>
      </c>
      <c r="AD738" t="s">
        <v>859</v>
      </c>
      <c r="AE738" s="2">
        <v>44908.570162037038</v>
      </c>
      <c r="AF738" t="s">
        <v>79</v>
      </c>
      <c r="AG738" t="s">
        <v>76</v>
      </c>
      <c r="AH738">
        <v>0</v>
      </c>
      <c r="AI738">
        <v>12.242000000000001</v>
      </c>
      <c r="AJ738" s="26">
        <v>6408</v>
      </c>
      <c r="AK738">
        <v>1.2849999999999999</v>
      </c>
      <c r="AL738" t="s">
        <v>77</v>
      </c>
      <c r="AM738" t="s">
        <v>77</v>
      </c>
      <c r="AN738" t="s">
        <v>77</v>
      </c>
      <c r="AO738" t="s">
        <v>77</v>
      </c>
      <c r="AQ738">
        <v>1</v>
      </c>
      <c r="AS738">
        <v>50</v>
      </c>
      <c r="AT738" s="46">
        <f t="shared" si="118"/>
        <v>985.61444250664078</v>
      </c>
      <c r="AU738" s="47">
        <f t="shared" si="119"/>
        <v>1219.78568591872</v>
      </c>
      <c r="AW738" s="27">
        <f t="shared" si="120"/>
        <v>1193.0460068408288</v>
      </c>
      <c r="AX738" s="28">
        <f t="shared" si="121"/>
        <v>1220.29570913472</v>
      </c>
      <c r="AZ738" s="33">
        <f t="shared" si="122"/>
        <v>1102.8827363080816</v>
      </c>
      <c r="BA738" s="34">
        <f t="shared" si="123"/>
        <v>1220.6839243353602</v>
      </c>
      <c r="BC738" s="46">
        <f t="shared" si="124"/>
        <v>985.61444250664078</v>
      </c>
      <c r="BD738" s="47">
        <f t="shared" si="125"/>
        <v>1219.78568591872</v>
      </c>
      <c r="BF738" s="48">
        <f t="shared" si="126"/>
        <v>497.78096179999994</v>
      </c>
      <c r="BG738" s="49">
        <f t="shared" si="127"/>
        <v>604.91646591999995</v>
      </c>
      <c r="BI738">
        <v>50</v>
      </c>
      <c r="BJ738" t="s">
        <v>859</v>
      </c>
      <c r="BK738" s="2">
        <v>44908.570162037038</v>
      </c>
      <c r="BL738" t="s">
        <v>79</v>
      </c>
      <c r="BM738" t="s">
        <v>76</v>
      </c>
      <c r="BN738">
        <v>0</v>
      </c>
      <c r="BO738">
        <v>2.7149999999999999</v>
      </c>
      <c r="BP738" s="26">
        <v>5221563</v>
      </c>
      <c r="BQ738">
        <v>958.97</v>
      </c>
      <c r="BR738" t="s">
        <v>77</v>
      </c>
      <c r="BS738" t="s">
        <v>77</v>
      </c>
      <c r="BT738" t="s">
        <v>77</v>
      </c>
      <c r="BU738" t="s">
        <v>77</v>
      </c>
    </row>
    <row r="739" spans="1:73">
      <c r="A739">
        <v>51</v>
      </c>
      <c r="B739" t="s">
        <v>860</v>
      </c>
      <c r="C739" s="2">
        <v>44908.591435185182</v>
      </c>
      <c r="D739" t="s">
        <v>507</v>
      </c>
      <c r="E739" t="s">
        <v>76</v>
      </c>
      <c r="F739">
        <v>0</v>
      </c>
      <c r="G739">
        <v>6.069</v>
      </c>
      <c r="H739" s="26">
        <v>4845</v>
      </c>
      <c r="I739">
        <v>5.0000000000000001E-3</v>
      </c>
      <c r="J739" t="s">
        <v>77</v>
      </c>
      <c r="K739" t="s">
        <v>77</v>
      </c>
      <c r="L739" t="s">
        <v>77</v>
      </c>
      <c r="M739" t="s">
        <v>77</v>
      </c>
      <c r="O739">
        <v>51</v>
      </c>
      <c r="P739" t="s">
        <v>860</v>
      </c>
      <c r="Q739" s="2">
        <v>44908.591435185182</v>
      </c>
      <c r="R739" t="s">
        <v>507</v>
      </c>
      <c r="S739" t="s">
        <v>76</v>
      </c>
      <c r="T739">
        <v>0</v>
      </c>
      <c r="U739" t="s">
        <v>77</v>
      </c>
      <c r="V739" s="26" t="s">
        <v>77</v>
      </c>
      <c r="W739" t="s">
        <v>77</v>
      </c>
      <c r="X739" t="s">
        <v>77</v>
      </c>
      <c r="Y739" t="s">
        <v>77</v>
      </c>
      <c r="Z739" t="s">
        <v>77</v>
      </c>
      <c r="AA739" t="s">
        <v>77</v>
      </c>
      <c r="AC739">
        <v>51</v>
      </c>
      <c r="AD739" t="s">
        <v>860</v>
      </c>
      <c r="AE739" s="2">
        <v>44908.591435185182</v>
      </c>
      <c r="AF739" t="s">
        <v>507</v>
      </c>
      <c r="AG739" t="s">
        <v>76</v>
      </c>
      <c r="AH739">
        <v>0</v>
      </c>
      <c r="AI739">
        <v>12.250999999999999</v>
      </c>
      <c r="AJ739" s="26">
        <v>1271</v>
      </c>
      <c r="AK739">
        <v>0.192</v>
      </c>
      <c r="AL739" t="s">
        <v>77</v>
      </c>
      <c r="AM739" t="s">
        <v>77</v>
      </c>
      <c r="AN739" t="s">
        <v>77</v>
      </c>
      <c r="AO739" t="s">
        <v>77</v>
      </c>
      <c r="AQ739">
        <v>1</v>
      </c>
      <c r="AS739">
        <v>51</v>
      </c>
      <c r="AT739" s="46">
        <f t="shared" si="118"/>
        <v>5.6508663324999997</v>
      </c>
      <c r="AU739" s="47">
        <f t="shared" si="119"/>
        <v>158.97447394567996</v>
      </c>
      <c r="AW739" s="27">
        <f t="shared" si="120"/>
        <v>9.2335480312499989</v>
      </c>
      <c r="AX739" s="28">
        <f t="shared" si="121"/>
        <v>270.37199876842999</v>
      </c>
      <c r="AZ739" s="33">
        <f t="shared" si="122"/>
        <v>10.447115251250001</v>
      </c>
      <c r="BA739" s="34">
        <f t="shared" si="123"/>
        <v>239.13093292934002</v>
      </c>
      <c r="BC739" s="46">
        <f t="shared" si="124"/>
        <v>5.6508663324999997</v>
      </c>
      <c r="BD739" s="47">
        <f t="shared" si="125"/>
        <v>158.97447394567996</v>
      </c>
      <c r="BF739" s="48">
        <f t="shared" si="126"/>
        <v>3.2247966799999999</v>
      </c>
      <c r="BG739" s="49">
        <f t="shared" si="127"/>
        <v>113.66453948000002</v>
      </c>
      <c r="BI739">
        <v>51</v>
      </c>
      <c r="BJ739" t="s">
        <v>860</v>
      </c>
      <c r="BK739" s="2">
        <v>44908.591435185182</v>
      </c>
      <c r="BL739" t="s">
        <v>507</v>
      </c>
      <c r="BM739" t="s">
        <v>76</v>
      </c>
      <c r="BN739">
        <v>0</v>
      </c>
      <c r="BO739">
        <v>2.72</v>
      </c>
      <c r="BP739" s="26">
        <v>5131210</v>
      </c>
      <c r="BQ739">
        <v>958.28300000000002</v>
      </c>
      <c r="BR739" t="s">
        <v>77</v>
      </c>
      <c r="BS739" t="s">
        <v>77</v>
      </c>
      <c r="BT739" t="s">
        <v>77</v>
      </c>
      <c r="BU739" t="s">
        <v>77</v>
      </c>
    </row>
    <row r="740" spans="1:73">
      <c r="A740">
        <v>52</v>
      </c>
      <c r="B740" t="s">
        <v>861</v>
      </c>
      <c r="C740" s="2">
        <v>44908.612673611111</v>
      </c>
      <c r="D740" t="s">
        <v>507</v>
      </c>
      <c r="E740" t="s">
        <v>76</v>
      </c>
      <c r="F740">
        <v>0</v>
      </c>
      <c r="G740">
        <v>6.0609999999999999</v>
      </c>
      <c r="H740" s="26">
        <v>4633</v>
      </c>
      <c r="I740">
        <v>5.0000000000000001E-3</v>
      </c>
      <c r="J740" t="s">
        <v>77</v>
      </c>
      <c r="K740" t="s">
        <v>77</v>
      </c>
      <c r="L740" t="s">
        <v>77</v>
      </c>
      <c r="M740" t="s">
        <v>77</v>
      </c>
      <c r="O740">
        <v>52</v>
      </c>
      <c r="P740" t="s">
        <v>861</v>
      </c>
      <c r="Q740" s="2">
        <v>44908.612673611111</v>
      </c>
      <c r="R740" t="s">
        <v>507</v>
      </c>
      <c r="S740" t="s">
        <v>76</v>
      </c>
      <c r="T740">
        <v>0</v>
      </c>
      <c r="U740" t="s">
        <v>77</v>
      </c>
      <c r="V740" s="26" t="s">
        <v>77</v>
      </c>
      <c r="W740" t="s">
        <v>77</v>
      </c>
      <c r="X740" t="s">
        <v>77</v>
      </c>
      <c r="Y740" t="s">
        <v>77</v>
      </c>
      <c r="Z740" t="s">
        <v>77</v>
      </c>
      <c r="AA740" t="s">
        <v>77</v>
      </c>
      <c r="AC740">
        <v>52</v>
      </c>
      <c r="AD740" t="s">
        <v>861</v>
      </c>
      <c r="AE740" s="2">
        <v>44908.612673611111</v>
      </c>
      <c r="AF740" t="s">
        <v>507</v>
      </c>
      <c r="AG740" t="s">
        <v>76</v>
      </c>
      <c r="AH740">
        <v>0</v>
      </c>
      <c r="AI740">
        <v>12.254</v>
      </c>
      <c r="AJ740" s="26">
        <v>1928</v>
      </c>
      <c r="AK740">
        <v>0.33200000000000002</v>
      </c>
      <c r="AL740" t="s">
        <v>77</v>
      </c>
      <c r="AM740" t="s">
        <v>77</v>
      </c>
      <c r="AN740" t="s">
        <v>77</v>
      </c>
      <c r="AO740" t="s">
        <v>77</v>
      </c>
      <c r="AQ740">
        <v>1</v>
      </c>
      <c r="AS740">
        <v>52</v>
      </c>
      <c r="AT740" s="46">
        <f t="shared" si="118"/>
        <v>5.1819110117000005</v>
      </c>
      <c r="AU740" s="47">
        <f t="shared" si="119"/>
        <v>294.72273746432001</v>
      </c>
      <c r="AW740" s="27">
        <f t="shared" si="120"/>
        <v>8.6173896412499982</v>
      </c>
      <c r="AX740" s="28">
        <f t="shared" si="121"/>
        <v>392.04787236032001</v>
      </c>
      <c r="AZ740" s="33">
        <f t="shared" si="122"/>
        <v>9.7530802724499992</v>
      </c>
      <c r="BA740" s="34">
        <f t="shared" si="123"/>
        <v>364.71515858816002</v>
      </c>
      <c r="BC740" s="46">
        <f t="shared" si="124"/>
        <v>5.1819110117000005</v>
      </c>
      <c r="BD740" s="47">
        <f t="shared" si="125"/>
        <v>294.72273746432001</v>
      </c>
      <c r="BF740" s="48">
        <f t="shared" si="126"/>
        <v>2.8900983727999998</v>
      </c>
      <c r="BG740" s="49">
        <f t="shared" si="127"/>
        <v>181.55610752000001</v>
      </c>
      <c r="BI740">
        <v>52</v>
      </c>
      <c r="BJ740" t="s">
        <v>861</v>
      </c>
      <c r="BK740" s="2">
        <v>44908.612673611111</v>
      </c>
      <c r="BL740" t="s">
        <v>507</v>
      </c>
      <c r="BM740" t="s">
        <v>76</v>
      </c>
      <c r="BN740">
        <v>0</v>
      </c>
      <c r="BO740">
        <v>2.7090000000000001</v>
      </c>
      <c r="BP740" s="26">
        <v>5186194</v>
      </c>
      <c r="BQ740">
        <v>958.70699999999999</v>
      </c>
      <c r="BR740" t="s">
        <v>77</v>
      </c>
      <c r="BS740" t="s">
        <v>77</v>
      </c>
      <c r="BT740" t="s">
        <v>77</v>
      </c>
      <c r="BU740" t="s">
        <v>77</v>
      </c>
    </row>
    <row r="741" spans="1:73">
      <c r="A741">
        <v>53</v>
      </c>
      <c r="B741" t="s">
        <v>862</v>
      </c>
      <c r="C741" s="2">
        <v>44908.633912037039</v>
      </c>
      <c r="D741">
        <v>101</v>
      </c>
      <c r="E741" t="s">
        <v>76</v>
      </c>
      <c r="F741">
        <v>0</v>
      </c>
      <c r="G741">
        <v>6.0389999999999997</v>
      </c>
      <c r="H741" s="26">
        <v>29740</v>
      </c>
      <c r="I741">
        <v>5.5E-2</v>
      </c>
      <c r="J741" t="s">
        <v>77</v>
      </c>
      <c r="K741" t="s">
        <v>77</v>
      </c>
      <c r="L741" t="s">
        <v>77</v>
      </c>
      <c r="M741" t="s">
        <v>77</v>
      </c>
      <c r="O741">
        <v>53</v>
      </c>
      <c r="P741" t="s">
        <v>862</v>
      </c>
      <c r="Q741" s="2">
        <v>44908.633912037039</v>
      </c>
      <c r="R741">
        <v>101</v>
      </c>
      <c r="S741" t="s">
        <v>76</v>
      </c>
      <c r="T741">
        <v>0</v>
      </c>
      <c r="U741" t="s">
        <v>77</v>
      </c>
      <c r="V741" s="26" t="s">
        <v>77</v>
      </c>
      <c r="W741" t="s">
        <v>77</v>
      </c>
      <c r="X741" t="s">
        <v>77</v>
      </c>
      <c r="Y741" t="s">
        <v>77</v>
      </c>
      <c r="Z741" t="s">
        <v>77</v>
      </c>
      <c r="AA741" t="s">
        <v>77</v>
      </c>
      <c r="AC741">
        <v>53</v>
      </c>
      <c r="AD741" t="s">
        <v>862</v>
      </c>
      <c r="AE741" s="2">
        <v>44908.633912037039</v>
      </c>
      <c r="AF741">
        <v>101</v>
      </c>
      <c r="AG741" t="s">
        <v>76</v>
      </c>
      <c r="AH741">
        <v>0</v>
      </c>
      <c r="AI741">
        <v>12.218</v>
      </c>
      <c r="AJ741" s="26">
        <v>10024</v>
      </c>
      <c r="AK741">
        <v>2.052</v>
      </c>
      <c r="AL741" t="s">
        <v>77</v>
      </c>
      <c r="AM741" t="s">
        <v>77</v>
      </c>
      <c r="AN741" t="s">
        <v>77</v>
      </c>
      <c r="AO741" t="s">
        <v>77</v>
      </c>
      <c r="AQ741">
        <v>1</v>
      </c>
      <c r="AS741">
        <v>53</v>
      </c>
      <c r="AT741" s="46">
        <f t="shared" si="118"/>
        <v>67.288284979495984</v>
      </c>
      <c r="AU741" s="47">
        <f t="shared" si="119"/>
        <v>1965.6965357004799</v>
      </c>
      <c r="AW741" s="27">
        <f t="shared" si="120"/>
        <v>93.161637544880008</v>
      </c>
      <c r="AX741" s="28">
        <f t="shared" si="121"/>
        <v>1886.9724342444802</v>
      </c>
      <c r="AZ741" s="33">
        <f t="shared" si="122"/>
        <v>77.84686786716</v>
      </c>
      <c r="BA741" s="34">
        <f t="shared" si="123"/>
        <v>1911.0969858342401</v>
      </c>
      <c r="BC741" s="46">
        <f t="shared" si="124"/>
        <v>67.288284979495984</v>
      </c>
      <c r="BD741" s="47">
        <f t="shared" si="125"/>
        <v>1965.6965357004799</v>
      </c>
      <c r="BF741" s="48">
        <f t="shared" si="126"/>
        <v>52.028755520000004</v>
      </c>
      <c r="BG741" s="49">
        <f t="shared" si="127"/>
        <v>896.27552128000013</v>
      </c>
      <c r="BI741">
        <v>53</v>
      </c>
      <c r="BJ741" t="s">
        <v>862</v>
      </c>
      <c r="BK741" s="2">
        <v>44908.633912037039</v>
      </c>
      <c r="BL741">
        <v>101</v>
      </c>
      <c r="BM741" t="s">
        <v>76</v>
      </c>
      <c r="BN741">
        <v>0</v>
      </c>
      <c r="BO741">
        <v>2.8639999999999999</v>
      </c>
      <c r="BP741" s="26">
        <v>1073386</v>
      </c>
      <c r="BQ741">
        <v>0</v>
      </c>
      <c r="BR741" t="s">
        <v>77</v>
      </c>
      <c r="BS741" t="s">
        <v>77</v>
      </c>
      <c r="BT741" t="s">
        <v>77</v>
      </c>
      <c r="BU741" t="s">
        <v>77</v>
      </c>
    </row>
    <row r="742" spans="1:73">
      <c r="A742">
        <v>54</v>
      </c>
      <c r="B742" t="s">
        <v>863</v>
      </c>
      <c r="C742" s="2">
        <v>44908.655150462961</v>
      </c>
      <c r="D742">
        <v>389</v>
      </c>
      <c r="E742" t="s">
        <v>76</v>
      </c>
      <c r="F742">
        <v>0</v>
      </c>
      <c r="G742">
        <v>6.0419999999999998</v>
      </c>
      <c r="H742" s="26">
        <v>13683</v>
      </c>
      <c r="I742">
        <v>2.3E-2</v>
      </c>
      <c r="J742" t="s">
        <v>77</v>
      </c>
      <c r="K742" t="s">
        <v>77</v>
      </c>
      <c r="L742" t="s">
        <v>77</v>
      </c>
      <c r="M742" t="s">
        <v>77</v>
      </c>
      <c r="O742">
        <v>54</v>
      </c>
      <c r="P742" t="s">
        <v>863</v>
      </c>
      <c r="Q742" s="2">
        <v>44908.655150462961</v>
      </c>
      <c r="R742">
        <v>389</v>
      </c>
      <c r="S742" t="s">
        <v>76</v>
      </c>
      <c r="T742">
        <v>0</v>
      </c>
      <c r="U742" t="s">
        <v>77</v>
      </c>
      <c r="V742" s="26" t="s">
        <v>77</v>
      </c>
      <c r="W742" t="s">
        <v>77</v>
      </c>
      <c r="X742" t="s">
        <v>77</v>
      </c>
      <c r="Y742" t="s">
        <v>77</v>
      </c>
      <c r="Z742" t="s">
        <v>77</v>
      </c>
      <c r="AA742" t="s">
        <v>77</v>
      </c>
      <c r="AC742">
        <v>54</v>
      </c>
      <c r="AD742" t="s">
        <v>863</v>
      </c>
      <c r="AE742" s="2">
        <v>44908.655150462961</v>
      </c>
      <c r="AF742">
        <v>389</v>
      </c>
      <c r="AG742" t="s">
        <v>76</v>
      </c>
      <c r="AH742">
        <v>0</v>
      </c>
      <c r="AI742">
        <v>12.214</v>
      </c>
      <c r="AJ742" s="26">
        <v>8359</v>
      </c>
      <c r="AK742">
        <v>1.6990000000000001</v>
      </c>
      <c r="AL742" t="s">
        <v>77</v>
      </c>
      <c r="AM742" t="s">
        <v>77</v>
      </c>
      <c r="AN742" t="s">
        <v>77</v>
      </c>
      <c r="AO742" t="s">
        <v>77</v>
      </c>
      <c r="AQ742">
        <v>1</v>
      </c>
      <c r="AS742">
        <v>54</v>
      </c>
      <c r="AT742" s="46">
        <f t="shared" si="118"/>
        <v>29.642604939655939</v>
      </c>
      <c r="AU742" s="47">
        <f t="shared" si="119"/>
        <v>1622.32214407688</v>
      </c>
      <c r="AW742" s="27">
        <f t="shared" si="120"/>
        <v>36.620035391249999</v>
      </c>
      <c r="AX742" s="28">
        <f t="shared" si="121"/>
        <v>1580.20267925963</v>
      </c>
      <c r="AZ742" s="33">
        <f t="shared" si="122"/>
        <v>35.620969559279906</v>
      </c>
      <c r="BA742" s="34">
        <f t="shared" si="123"/>
        <v>1593.2466669549401</v>
      </c>
      <c r="BC742" s="46">
        <f t="shared" si="124"/>
        <v>29.642604939655939</v>
      </c>
      <c r="BD742" s="47">
        <f t="shared" si="125"/>
        <v>1622.32214407688</v>
      </c>
      <c r="BF742" s="48">
        <f t="shared" si="126"/>
        <v>18.393682332799997</v>
      </c>
      <c r="BG742" s="49">
        <f t="shared" si="127"/>
        <v>767.70548668000004</v>
      </c>
      <c r="BI742">
        <v>54</v>
      </c>
      <c r="BJ742" t="s">
        <v>863</v>
      </c>
      <c r="BK742" s="2">
        <v>44908.655150462961</v>
      </c>
      <c r="BL742">
        <v>389</v>
      </c>
      <c r="BM742" t="s">
        <v>76</v>
      </c>
      <c r="BN742">
        <v>0</v>
      </c>
      <c r="BO742">
        <v>2.8610000000000002</v>
      </c>
      <c r="BP742" s="26">
        <v>1053764</v>
      </c>
      <c r="BQ742">
        <v>0</v>
      </c>
      <c r="BR742" t="s">
        <v>77</v>
      </c>
      <c r="BS742" t="s">
        <v>77</v>
      </c>
      <c r="BT742" t="s">
        <v>77</v>
      </c>
      <c r="BU742" t="s">
        <v>77</v>
      </c>
    </row>
    <row r="743" spans="1:73">
      <c r="A743">
        <v>55</v>
      </c>
      <c r="B743" t="s">
        <v>864</v>
      </c>
      <c r="C743" s="2">
        <v>44908.676377314812</v>
      </c>
      <c r="D743">
        <v>390</v>
      </c>
      <c r="E743" t="s">
        <v>76</v>
      </c>
      <c r="F743">
        <v>0</v>
      </c>
      <c r="G743">
        <v>6.0209999999999999</v>
      </c>
      <c r="H743" s="26">
        <v>197555</v>
      </c>
      <c r="I743">
        <v>0.39400000000000002</v>
      </c>
      <c r="J743" t="s">
        <v>77</v>
      </c>
      <c r="K743" t="s">
        <v>77</v>
      </c>
      <c r="L743" t="s">
        <v>77</v>
      </c>
      <c r="M743" t="s">
        <v>77</v>
      </c>
      <c r="O743">
        <v>55</v>
      </c>
      <c r="P743" t="s">
        <v>864</v>
      </c>
      <c r="Q743" s="2">
        <v>44908.676377314812</v>
      </c>
      <c r="R743">
        <v>390</v>
      </c>
      <c r="S743" t="s">
        <v>76</v>
      </c>
      <c r="T743">
        <v>0</v>
      </c>
      <c r="U743">
        <v>5.9610000000000003</v>
      </c>
      <c r="V743" s="26">
        <v>1226</v>
      </c>
      <c r="W743">
        <v>0.45100000000000001</v>
      </c>
      <c r="X743" t="s">
        <v>77</v>
      </c>
      <c r="Y743" t="s">
        <v>77</v>
      </c>
      <c r="Z743" t="s">
        <v>77</v>
      </c>
      <c r="AA743" t="s">
        <v>77</v>
      </c>
      <c r="AC743">
        <v>55</v>
      </c>
      <c r="AD743" t="s">
        <v>864</v>
      </c>
      <c r="AE743" s="2">
        <v>44908.676377314812</v>
      </c>
      <c r="AF743">
        <v>390</v>
      </c>
      <c r="AG743" t="s">
        <v>76</v>
      </c>
      <c r="AH743">
        <v>0</v>
      </c>
      <c r="AI743">
        <v>12.186</v>
      </c>
      <c r="AJ743" s="26">
        <v>20037</v>
      </c>
      <c r="AK743">
        <v>4.17</v>
      </c>
      <c r="AL743" t="s">
        <v>77</v>
      </c>
      <c r="AM743" t="s">
        <v>77</v>
      </c>
      <c r="AN743" t="s">
        <v>77</v>
      </c>
      <c r="AO743" t="s">
        <v>77</v>
      </c>
      <c r="AQ743">
        <v>1</v>
      </c>
      <c r="AS743">
        <v>55</v>
      </c>
      <c r="AT743" s="46">
        <f t="shared" si="118"/>
        <v>458.24582664986644</v>
      </c>
      <c r="AU743" s="47">
        <f t="shared" si="119"/>
        <v>4027.7020954631198</v>
      </c>
      <c r="AW743" s="27">
        <f t="shared" si="120"/>
        <v>589.13581933599494</v>
      </c>
      <c r="AX743" s="28">
        <f t="shared" si="121"/>
        <v>3724.4888144678703</v>
      </c>
      <c r="AZ743" s="33">
        <f t="shared" si="122"/>
        <v>515.42784245677751</v>
      </c>
      <c r="BA743" s="34">
        <f t="shared" si="123"/>
        <v>3820.6883129400599</v>
      </c>
      <c r="BC743" s="46">
        <f t="shared" si="124"/>
        <v>458.24582664986644</v>
      </c>
      <c r="BD743" s="47">
        <f t="shared" si="125"/>
        <v>4027.7020954631198</v>
      </c>
      <c r="BF743" s="48">
        <f t="shared" si="126"/>
        <v>239.2668602</v>
      </c>
      <c r="BG743" s="49">
        <f t="shared" si="127"/>
        <v>1468.3490513199999</v>
      </c>
      <c r="BI743">
        <v>55</v>
      </c>
      <c r="BJ743" t="s">
        <v>864</v>
      </c>
      <c r="BK743" s="2">
        <v>44908.676377314812</v>
      </c>
      <c r="BL743">
        <v>390</v>
      </c>
      <c r="BM743" t="s">
        <v>76</v>
      </c>
      <c r="BN743">
        <v>0</v>
      </c>
      <c r="BO743">
        <v>2.85</v>
      </c>
      <c r="BP743" s="26">
        <v>1112682</v>
      </c>
      <c r="BQ743">
        <v>0</v>
      </c>
      <c r="BR743" t="s">
        <v>77</v>
      </c>
      <c r="BS743" t="s">
        <v>77</v>
      </c>
      <c r="BT743" t="s">
        <v>77</v>
      </c>
      <c r="BU743" t="s">
        <v>77</v>
      </c>
    </row>
    <row r="744" spans="1:73">
      <c r="A744">
        <v>56</v>
      </c>
      <c r="B744" t="s">
        <v>865</v>
      </c>
      <c r="C744" s="2">
        <v>44908.697627314818</v>
      </c>
      <c r="D744">
        <v>140</v>
      </c>
      <c r="E744" t="s">
        <v>76</v>
      </c>
      <c r="F744">
        <v>0</v>
      </c>
      <c r="G744">
        <v>6.0330000000000004</v>
      </c>
      <c r="H744" s="26">
        <v>30012</v>
      </c>
      <c r="I744">
        <v>5.6000000000000001E-2</v>
      </c>
      <c r="J744" t="s">
        <v>77</v>
      </c>
      <c r="K744" t="s">
        <v>77</v>
      </c>
      <c r="L744" t="s">
        <v>77</v>
      </c>
      <c r="M744" t="s">
        <v>77</v>
      </c>
      <c r="O744">
        <v>56</v>
      </c>
      <c r="P744" t="s">
        <v>865</v>
      </c>
      <c r="Q744" s="2">
        <v>44908.697627314818</v>
      </c>
      <c r="R744">
        <v>140</v>
      </c>
      <c r="S744" t="s">
        <v>76</v>
      </c>
      <c r="T744">
        <v>0</v>
      </c>
      <c r="U744" t="s">
        <v>77</v>
      </c>
      <c r="V744" s="26" t="s">
        <v>77</v>
      </c>
      <c r="W744" t="s">
        <v>77</v>
      </c>
      <c r="X744" t="s">
        <v>77</v>
      </c>
      <c r="Y744" t="s">
        <v>77</v>
      </c>
      <c r="Z744" t="s">
        <v>77</v>
      </c>
      <c r="AA744" t="s">
        <v>77</v>
      </c>
      <c r="AC744">
        <v>56</v>
      </c>
      <c r="AD744" t="s">
        <v>865</v>
      </c>
      <c r="AE744" s="2">
        <v>44908.697627314818</v>
      </c>
      <c r="AF744">
        <v>140</v>
      </c>
      <c r="AG744" t="s">
        <v>76</v>
      </c>
      <c r="AH744">
        <v>0</v>
      </c>
      <c r="AI744">
        <v>12.207000000000001</v>
      </c>
      <c r="AJ744" s="26">
        <v>10011</v>
      </c>
      <c r="AK744">
        <v>2.0499999999999998</v>
      </c>
      <c r="AL744" t="s">
        <v>77</v>
      </c>
      <c r="AM744" t="s">
        <v>77</v>
      </c>
      <c r="AN744" t="s">
        <v>77</v>
      </c>
      <c r="AO744" t="s">
        <v>77</v>
      </c>
      <c r="AQ744">
        <v>1</v>
      </c>
      <c r="AS744">
        <v>56</v>
      </c>
      <c r="AT744" s="46">
        <f t="shared" si="118"/>
        <v>67.925631999602246</v>
      </c>
      <c r="AU744" s="47">
        <f t="shared" si="119"/>
        <v>1963.0160825120795</v>
      </c>
      <c r="AW744" s="27">
        <f t="shared" si="120"/>
        <v>94.002724218467222</v>
      </c>
      <c r="AX744" s="28">
        <f t="shared" si="121"/>
        <v>1884.5785830048301</v>
      </c>
      <c r="AZ744" s="33">
        <f t="shared" si="122"/>
        <v>78.561622934590403</v>
      </c>
      <c r="BA744" s="34">
        <f t="shared" si="123"/>
        <v>1908.6156208325401</v>
      </c>
      <c r="BC744" s="46">
        <f t="shared" si="124"/>
        <v>67.925631999602246</v>
      </c>
      <c r="BD744" s="47">
        <f t="shared" si="125"/>
        <v>1963.0160825120795</v>
      </c>
      <c r="BF744" s="48">
        <f t="shared" si="126"/>
        <v>52.6660325888</v>
      </c>
      <c r="BG744" s="49">
        <f t="shared" si="127"/>
        <v>895.30860988000018</v>
      </c>
      <c r="BI744">
        <v>56</v>
      </c>
      <c r="BJ744" t="s">
        <v>865</v>
      </c>
      <c r="BK744" s="2">
        <v>44908.697627314818</v>
      </c>
      <c r="BL744">
        <v>140</v>
      </c>
      <c r="BM744" t="s">
        <v>76</v>
      </c>
      <c r="BN744">
        <v>0</v>
      </c>
      <c r="BO744">
        <v>2.867</v>
      </c>
      <c r="BP744" s="26">
        <v>912147</v>
      </c>
      <c r="BQ744">
        <v>0</v>
      </c>
      <c r="BR744" t="s">
        <v>77</v>
      </c>
      <c r="BS744" t="s">
        <v>77</v>
      </c>
      <c r="BT744" t="s">
        <v>77</v>
      </c>
      <c r="BU744" t="s">
        <v>77</v>
      </c>
    </row>
    <row r="745" spans="1:73">
      <c r="A745">
        <v>57</v>
      </c>
      <c r="B745" t="s">
        <v>866</v>
      </c>
      <c r="C745" s="2">
        <v>44908.718854166669</v>
      </c>
      <c r="D745">
        <v>409</v>
      </c>
      <c r="E745" t="s">
        <v>76</v>
      </c>
      <c r="F745">
        <v>0</v>
      </c>
      <c r="G745">
        <v>6.0369999999999999</v>
      </c>
      <c r="H745" s="26">
        <v>30354</v>
      </c>
      <c r="I745">
        <v>5.6000000000000001E-2</v>
      </c>
      <c r="J745" t="s">
        <v>77</v>
      </c>
      <c r="K745" t="s">
        <v>77</v>
      </c>
      <c r="L745" t="s">
        <v>77</v>
      </c>
      <c r="M745" t="s">
        <v>77</v>
      </c>
      <c r="O745">
        <v>57</v>
      </c>
      <c r="P745" t="s">
        <v>866</v>
      </c>
      <c r="Q745" s="2">
        <v>44908.718854166669</v>
      </c>
      <c r="R745">
        <v>409</v>
      </c>
      <c r="S745" t="s">
        <v>76</v>
      </c>
      <c r="T745">
        <v>0</v>
      </c>
      <c r="U745" t="s">
        <v>77</v>
      </c>
      <c r="V745" s="26" t="s">
        <v>77</v>
      </c>
      <c r="W745" t="s">
        <v>77</v>
      </c>
      <c r="X745" t="s">
        <v>77</v>
      </c>
      <c r="Y745" t="s">
        <v>77</v>
      </c>
      <c r="Z745" t="s">
        <v>77</v>
      </c>
      <c r="AA745" t="s">
        <v>77</v>
      </c>
      <c r="AC745">
        <v>57</v>
      </c>
      <c r="AD745" t="s">
        <v>866</v>
      </c>
      <c r="AE745" s="2">
        <v>44908.718854166669</v>
      </c>
      <c r="AF745">
        <v>409</v>
      </c>
      <c r="AG745" t="s">
        <v>76</v>
      </c>
      <c r="AH745">
        <v>0</v>
      </c>
      <c r="AI745">
        <v>12.221</v>
      </c>
      <c r="AJ745" s="26">
        <v>11583</v>
      </c>
      <c r="AK745">
        <v>2.383</v>
      </c>
      <c r="AL745" t="s">
        <v>77</v>
      </c>
      <c r="AM745" t="s">
        <v>77</v>
      </c>
      <c r="AN745" t="s">
        <v>77</v>
      </c>
      <c r="AO745" t="s">
        <v>77</v>
      </c>
      <c r="AQ745">
        <v>1</v>
      </c>
      <c r="AS745">
        <v>57</v>
      </c>
      <c r="AT745" s="46">
        <f t="shared" si="118"/>
        <v>68.726985237449355</v>
      </c>
      <c r="AU745" s="47">
        <f t="shared" si="119"/>
        <v>2287.08218651272</v>
      </c>
      <c r="AW745" s="27">
        <f t="shared" si="120"/>
        <v>95.060095629080806</v>
      </c>
      <c r="AX745" s="28">
        <f t="shared" si="121"/>
        <v>2173.8966071474701</v>
      </c>
      <c r="AZ745" s="33">
        <f t="shared" si="122"/>
        <v>79.460296933295609</v>
      </c>
      <c r="BA745" s="34">
        <f t="shared" si="123"/>
        <v>2208.6300626448601</v>
      </c>
      <c r="BC745" s="46">
        <f t="shared" si="124"/>
        <v>68.726985237449355</v>
      </c>
      <c r="BD745" s="47">
        <f t="shared" si="125"/>
        <v>2287.08218651272</v>
      </c>
      <c r="BF745" s="48">
        <f t="shared" si="126"/>
        <v>53.4705066032</v>
      </c>
      <c r="BG745" s="49">
        <f t="shared" si="127"/>
        <v>1008.0152249199999</v>
      </c>
      <c r="BI745">
        <v>57</v>
      </c>
      <c r="BJ745" t="s">
        <v>866</v>
      </c>
      <c r="BK745" s="2">
        <v>44908.718854166669</v>
      </c>
      <c r="BL745">
        <v>409</v>
      </c>
      <c r="BM745" t="s">
        <v>76</v>
      </c>
      <c r="BN745">
        <v>0</v>
      </c>
      <c r="BO745">
        <v>2.843</v>
      </c>
      <c r="BP745" s="26">
        <v>1458296</v>
      </c>
      <c r="BQ745">
        <v>0</v>
      </c>
      <c r="BR745" t="s">
        <v>77</v>
      </c>
      <c r="BS745" t="s">
        <v>77</v>
      </c>
      <c r="BT745" t="s">
        <v>77</v>
      </c>
      <c r="BU745" t="s">
        <v>77</v>
      </c>
    </row>
    <row r="746" spans="1:73">
      <c r="A746">
        <v>58</v>
      </c>
      <c r="B746" t="s">
        <v>867</v>
      </c>
      <c r="C746" s="2">
        <v>44908.740104166667</v>
      </c>
      <c r="D746">
        <v>368</v>
      </c>
      <c r="E746" t="s">
        <v>76</v>
      </c>
      <c r="F746">
        <v>0</v>
      </c>
      <c r="G746">
        <v>6.0330000000000004</v>
      </c>
      <c r="H746" s="26">
        <v>31106</v>
      </c>
      <c r="I746">
        <v>5.8000000000000003E-2</v>
      </c>
      <c r="J746" t="s">
        <v>77</v>
      </c>
      <c r="K746" t="s">
        <v>77</v>
      </c>
      <c r="L746" t="s">
        <v>77</v>
      </c>
      <c r="M746" t="s">
        <v>77</v>
      </c>
      <c r="O746">
        <v>58</v>
      </c>
      <c r="P746" t="s">
        <v>867</v>
      </c>
      <c r="Q746" s="2">
        <v>44908.740104166667</v>
      </c>
      <c r="R746">
        <v>368</v>
      </c>
      <c r="S746" t="s">
        <v>76</v>
      </c>
      <c r="T746">
        <v>0</v>
      </c>
      <c r="U746" t="s">
        <v>77</v>
      </c>
      <c r="V746" s="26" t="s">
        <v>77</v>
      </c>
      <c r="W746" t="s">
        <v>77</v>
      </c>
      <c r="X746" t="s">
        <v>77</v>
      </c>
      <c r="Y746" t="s">
        <v>77</v>
      </c>
      <c r="Z746" t="s">
        <v>77</v>
      </c>
      <c r="AA746" t="s">
        <v>77</v>
      </c>
      <c r="AC746">
        <v>58</v>
      </c>
      <c r="AD746" t="s">
        <v>867</v>
      </c>
      <c r="AE746" s="2">
        <v>44908.740104166667</v>
      </c>
      <c r="AF746">
        <v>368</v>
      </c>
      <c r="AG746" t="s">
        <v>76</v>
      </c>
      <c r="AH746">
        <v>0</v>
      </c>
      <c r="AI746">
        <v>12.211</v>
      </c>
      <c r="AJ746" s="26">
        <v>11035</v>
      </c>
      <c r="AK746">
        <v>2.2669999999999999</v>
      </c>
      <c r="AL746" t="s">
        <v>77</v>
      </c>
      <c r="AM746" t="s">
        <v>77</v>
      </c>
      <c r="AN746" t="s">
        <v>77</v>
      </c>
      <c r="AO746" t="s">
        <v>77</v>
      </c>
      <c r="AQ746">
        <v>1</v>
      </c>
      <c r="AS746">
        <v>58</v>
      </c>
      <c r="AT746" s="46">
        <f t="shared" si="118"/>
        <v>70.488958846172551</v>
      </c>
      <c r="AU746" s="47">
        <f t="shared" si="119"/>
        <v>2174.126898338</v>
      </c>
      <c r="AW746" s="27">
        <f t="shared" si="120"/>
        <v>97.384404562776808</v>
      </c>
      <c r="AX746" s="28">
        <f t="shared" si="121"/>
        <v>2073.0754202067501</v>
      </c>
      <c r="AZ746" s="33">
        <f t="shared" si="122"/>
        <v>81.436229186767605</v>
      </c>
      <c r="BA746" s="34">
        <f t="shared" si="123"/>
        <v>2104.0539998815002</v>
      </c>
      <c r="BC746" s="46">
        <f t="shared" si="124"/>
        <v>70.488958846172551</v>
      </c>
      <c r="BD746" s="47">
        <f t="shared" si="125"/>
        <v>2174.126898338</v>
      </c>
      <c r="BF746" s="48">
        <f t="shared" si="126"/>
        <v>55.251913387199998</v>
      </c>
      <c r="BG746" s="49">
        <f t="shared" si="127"/>
        <v>969.69082300000014</v>
      </c>
      <c r="BI746">
        <v>58</v>
      </c>
      <c r="BJ746" t="s">
        <v>867</v>
      </c>
      <c r="BK746" s="2">
        <v>44908.740104166667</v>
      </c>
      <c r="BL746">
        <v>368</v>
      </c>
      <c r="BM746" t="s">
        <v>76</v>
      </c>
      <c r="BN746">
        <v>0</v>
      </c>
      <c r="BO746">
        <v>2.859</v>
      </c>
      <c r="BP746" s="26">
        <v>1109865</v>
      </c>
      <c r="BQ746">
        <v>0</v>
      </c>
      <c r="BR746" t="s">
        <v>77</v>
      </c>
      <c r="BS746" t="s">
        <v>77</v>
      </c>
      <c r="BT746" t="s">
        <v>77</v>
      </c>
      <c r="BU746" t="s">
        <v>77</v>
      </c>
    </row>
    <row r="747" spans="1:73">
      <c r="A747">
        <v>59</v>
      </c>
      <c r="B747" t="s">
        <v>868</v>
      </c>
      <c r="C747" s="2">
        <v>44908.761354166665</v>
      </c>
      <c r="D747">
        <v>316</v>
      </c>
      <c r="E747" t="s">
        <v>76</v>
      </c>
      <c r="F747">
        <v>0</v>
      </c>
      <c r="G747">
        <v>6.0330000000000004</v>
      </c>
      <c r="H747" s="26">
        <v>30868</v>
      </c>
      <c r="I747">
        <v>5.8000000000000003E-2</v>
      </c>
      <c r="J747" t="s">
        <v>77</v>
      </c>
      <c r="K747" t="s">
        <v>77</v>
      </c>
      <c r="L747" t="s">
        <v>77</v>
      </c>
      <c r="M747" t="s">
        <v>77</v>
      </c>
      <c r="O747">
        <v>59</v>
      </c>
      <c r="P747" t="s">
        <v>868</v>
      </c>
      <c r="Q747" s="2">
        <v>44908.761354166665</v>
      </c>
      <c r="R747">
        <v>316</v>
      </c>
      <c r="S747" t="s">
        <v>76</v>
      </c>
      <c r="T747">
        <v>0</v>
      </c>
      <c r="U747" t="s">
        <v>77</v>
      </c>
      <c r="V747" s="26" t="s">
        <v>77</v>
      </c>
      <c r="W747" t="s">
        <v>77</v>
      </c>
      <c r="X747" t="s">
        <v>77</v>
      </c>
      <c r="Y747" t="s">
        <v>77</v>
      </c>
      <c r="Z747" t="s">
        <v>77</v>
      </c>
      <c r="AA747" t="s">
        <v>77</v>
      </c>
      <c r="AC747">
        <v>59</v>
      </c>
      <c r="AD747" t="s">
        <v>868</v>
      </c>
      <c r="AE747" s="2">
        <v>44908.761354166665</v>
      </c>
      <c r="AF747">
        <v>316</v>
      </c>
      <c r="AG747" t="s">
        <v>76</v>
      </c>
      <c r="AH747">
        <v>0</v>
      </c>
      <c r="AI747">
        <v>12.207000000000001</v>
      </c>
      <c r="AJ747" s="26">
        <v>11499</v>
      </c>
      <c r="AK747">
        <v>2.3650000000000002</v>
      </c>
      <c r="AL747" t="s">
        <v>77</v>
      </c>
      <c r="AM747" t="s">
        <v>77</v>
      </c>
      <c r="AN747" t="s">
        <v>77</v>
      </c>
      <c r="AO747" t="s">
        <v>77</v>
      </c>
      <c r="AQ747">
        <v>1</v>
      </c>
      <c r="AS747">
        <v>59</v>
      </c>
      <c r="AT747" s="46">
        <f t="shared" si="118"/>
        <v>69.931322796031026</v>
      </c>
      <c r="AU747" s="47">
        <f t="shared" si="119"/>
        <v>2269.7688669344802</v>
      </c>
      <c r="AW747" s="27">
        <f t="shared" si="120"/>
        <v>96.648885359331203</v>
      </c>
      <c r="AX747" s="28">
        <f t="shared" si="121"/>
        <v>2158.44471114723</v>
      </c>
      <c r="AZ747" s="33">
        <f t="shared" si="122"/>
        <v>80.810882439038394</v>
      </c>
      <c r="BA747" s="34">
        <f t="shared" si="123"/>
        <v>2192.6007889637399</v>
      </c>
      <c r="BC747" s="46">
        <f t="shared" si="124"/>
        <v>69.931322796031026</v>
      </c>
      <c r="BD747" s="47">
        <f t="shared" si="125"/>
        <v>2269.7688669344802</v>
      </c>
      <c r="BF747" s="48">
        <f t="shared" si="126"/>
        <v>54.686257644800001</v>
      </c>
      <c r="BG747" s="49">
        <f t="shared" si="127"/>
        <v>1002.20772028</v>
      </c>
      <c r="BI747">
        <v>59</v>
      </c>
      <c r="BJ747" t="s">
        <v>868</v>
      </c>
      <c r="BK747" s="2">
        <v>44908.761354166665</v>
      </c>
      <c r="BL747">
        <v>316</v>
      </c>
      <c r="BM747" t="s">
        <v>76</v>
      </c>
      <c r="BN747">
        <v>0</v>
      </c>
      <c r="BO747">
        <v>2.863</v>
      </c>
      <c r="BP747" s="26">
        <v>1003032</v>
      </c>
      <c r="BQ747">
        <v>0</v>
      </c>
      <c r="BR747" t="s">
        <v>77</v>
      </c>
      <c r="BS747" t="s">
        <v>77</v>
      </c>
      <c r="BT747" t="s">
        <v>77</v>
      </c>
      <c r="BU747" t="s">
        <v>77</v>
      </c>
    </row>
    <row r="748" spans="1:73">
      <c r="A748">
        <v>60</v>
      </c>
      <c r="B748" t="s">
        <v>869</v>
      </c>
      <c r="C748" s="2">
        <v>44908.78261574074</v>
      </c>
      <c r="D748">
        <v>97</v>
      </c>
      <c r="E748" t="s">
        <v>76</v>
      </c>
      <c r="F748">
        <v>0</v>
      </c>
      <c r="G748">
        <v>6.0330000000000004</v>
      </c>
      <c r="H748" s="26">
        <v>31225</v>
      </c>
      <c r="I748">
        <v>5.8000000000000003E-2</v>
      </c>
      <c r="J748" t="s">
        <v>77</v>
      </c>
      <c r="K748" t="s">
        <v>77</v>
      </c>
      <c r="L748" t="s">
        <v>77</v>
      </c>
      <c r="M748" t="s">
        <v>77</v>
      </c>
      <c r="O748">
        <v>60</v>
      </c>
      <c r="P748" t="s">
        <v>869</v>
      </c>
      <c r="Q748" s="2">
        <v>44908.78261574074</v>
      </c>
      <c r="R748">
        <v>97</v>
      </c>
      <c r="S748" t="s">
        <v>76</v>
      </c>
      <c r="T748">
        <v>0</v>
      </c>
      <c r="U748" t="s">
        <v>77</v>
      </c>
      <c r="V748" s="26" t="s">
        <v>77</v>
      </c>
      <c r="W748" t="s">
        <v>77</v>
      </c>
      <c r="X748" t="s">
        <v>77</v>
      </c>
      <c r="Y748" t="s">
        <v>77</v>
      </c>
      <c r="Z748" t="s">
        <v>77</v>
      </c>
      <c r="AA748" t="s">
        <v>77</v>
      </c>
      <c r="AC748">
        <v>60</v>
      </c>
      <c r="AD748" t="s">
        <v>869</v>
      </c>
      <c r="AE748" s="2">
        <v>44908.78261574074</v>
      </c>
      <c r="AF748">
        <v>97</v>
      </c>
      <c r="AG748" t="s">
        <v>76</v>
      </c>
      <c r="AH748">
        <v>0</v>
      </c>
      <c r="AI748">
        <v>12.206</v>
      </c>
      <c r="AJ748" s="26">
        <v>9747</v>
      </c>
      <c r="AK748">
        <v>1.994</v>
      </c>
      <c r="AL748" t="s">
        <v>77</v>
      </c>
      <c r="AM748" t="s">
        <v>77</v>
      </c>
      <c r="AN748" t="s">
        <v>77</v>
      </c>
      <c r="AO748" t="s">
        <v>77</v>
      </c>
      <c r="AQ748">
        <v>1</v>
      </c>
      <c r="AS748">
        <v>60</v>
      </c>
      <c r="AT748" s="46">
        <f t="shared" si="118"/>
        <v>70.767773449662499</v>
      </c>
      <c r="AU748" s="47">
        <f t="shared" si="119"/>
        <v>1908.5803976903198</v>
      </c>
      <c r="AW748" s="27">
        <f t="shared" si="120"/>
        <v>97.752129489875003</v>
      </c>
      <c r="AX748" s="28">
        <f t="shared" si="121"/>
        <v>1835.9603983550701</v>
      </c>
      <c r="AZ748" s="33">
        <f t="shared" si="122"/>
        <v>81.748897424437502</v>
      </c>
      <c r="BA748" s="34">
        <f t="shared" si="123"/>
        <v>1858.2236348136601</v>
      </c>
      <c r="BC748" s="46">
        <f t="shared" si="124"/>
        <v>70.767773449662499</v>
      </c>
      <c r="BD748" s="47">
        <f t="shared" si="125"/>
        <v>1908.5803976903198</v>
      </c>
      <c r="BF748" s="48">
        <f t="shared" si="126"/>
        <v>55.535387</v>
      </c>
      <c r="BG748" s="49">
        <f t="shared" si="127"/>
        <v>875.5470905200001</v>
      </c>
      <c r="BI748">
        <v>60</v>
      </c>
      <c r="BJ748" t="s">
        <v>869</v>
      </c>
      <c r="BK748" s="2">
        <v>44908.78261574074</v>
      </c>
      <c r="BL748">
        <v>97</v>
      </c>
      <c r="BM748" t="s">
        <v>76</v>
      </c>
      <c r="BN748">
        <v>0</v>
      </c>
      <c r="BO748">
        <v>2.863</v>
      </c>
      <c r="BP748" s="26">
        <v>1028251</v>
      </c>
      <c r="BQ748">
        <v>0</v>
      </c>
      <c r="BR748" t="s">
        <v>77</v>
      </c>
      <c r="BS748" t="s">
        <v>77</v>
      </c>
      <c r="BT748" t="s">
        <v>77</v>
      </c>
      <c r="BU748" t="s">
        <v>77</v>
      </c>
    </row>
    <row r="749" spans="1:73">
      <c r="A749">
        <v>61</v>
      </c>
      <c r="B749" t="s">
        <v>870</v>
      </c>
      <c r="C749" s="2">
        <v>44908.803842592592</v>
      </c>
      <c r="D749">
        <v>376</v>
      </c>
      <c r="E749" t="s">
        <v>76</v>
      </c>
      <c r="F749">
        <v>0</v>
      </c>
      <c r="G749">
        <v>6.0250000000000004</v>
      </c>
      <c r="H749" s="26">
        <v>32374</v>
      </c>
      <c r="I749">
        <v>6.0999999999999999E-2</v>
      </c>
      <c r="J749" t="s">
        <v>77</v>
      </c>
      <c r="K749" t="s">
        <v>77</v>
      </c>
      <c r="L749" t="s">
        <v>77</v>
      </c>
      <c r="M749" t="s">
        <v>77</v>
      </c>
      <c r="O749">
        <v>61</v>
      </c>
      <c r="P749" t="s">
        <v>870</v>
      </c>
      <c r="Q749" s="2">
        <v>44908.803842592592</v>
      </c>
      <c r="R749">
        <v>376</v>
      </c>
      <c r="S749" t="s">
        <v>76</v>
      </c>
      <c r="T749">
        <v>0</v>
      </c>
      <c r="U749" t="s">
        <v>77</v>
      </c>
      <c r="V749" s="26" t="s">
        <v>77</v>
      </c>
      <c r="W749" t="s">
        <v>77</v>
      </c>
      <c r="X749" t="s">
        <v>77</v>
      </c>
      <c r="Y749" t="s">
        <v>77</v>
      </c>
      <c r="Z749" t="s">
        <v>77</v>
      </c>
      <c r="AA749" t="s">
        <v>77</v>
      </c>
      <c r="AC749">
        <v>61</v>
      </c>
      <c r="AD749" t="s">
        <v>870</v>
      </c>
      <c r="AE749" s="2">
        <v>44908.803842592592</v>
      </c>
      <c r="AF749">
        <v>376</v>
      </c>
      <c r="AG749" t="s">
        <v>76</v>
      </c>
      <c r="AH749">
        <v>0</v>
      </c>
      <c r="AI749">
        <v>12.194000000000001</v>
      </c>
      <c r="AJ749" s="26">
        <v>11677</v>
      </c>
      <c r="AK749">
        <v>2.403</v>
      </c>
      <c r="AL749" t="s">
        <v>77</v>
      </c>
      <c r="AM749" t="s">
        <v>77</v>
      </c>
      <c r="AN749" t="s">
        <v>77</v>
      </c>
      <c r="AO749" t="s">
        <v>77</v>
      </c>
      <c r="AQ749">
        <v>1</v>
      </c>
      <c r="AS749">
        <v>61</v>
      </c>
      <c r="AT749" s="46">
        <f t="shared" si="118"/>
        <v>73.459739968946963</v>
      </c>
      <c r="AU749" s="47">
        <f t="shared" si="119"/>
        <v>2306.45618856392</v>
      </c>
      <c r="AW749" s="27">
        <f t="shared" si="120"/>
        <v>101.30149447000881</v>
      </c>
      <c r="AX749" s="28">
        <f t="shared" si="121"/>
        <v>2191.1869643086702</v>
      </c>
      <c r="AZ749" s="33">
        <f t="shared" si="122"/>
        <v>84.767677626591606</v>
      </c>
      <c r="BA749" s="34">
        <f t="shared" si="123"/>
        <v>2226.56731113046</v>
      </c>
      <c r="BC749" s="46">
        <f t="shared" si="124"/>
        <v>73.459739968946963</v>
      </c>
      <c r="BD749" s="47">
        <f t="shared" si="125"/>
        <v>2306.45618856392</v>
      </c>
      <c r="BF749" s="48">
        <f t="shared" si="126"/>
        <v>58.294601115200003</v>
      </c>
      <c r="BG749" s="49">
        <f t="shared" si="127"/>
        <v>1014.4853201200002</v>
      </c>
      <c r="BI749">
        <v>61</v>
      </c>
      <c r="BJ749" t="s">
        <v>870</v>
      </c>
      <c r="BK749" s="2">
        <v>44908.803842592592</v>
      </c>
      <c r="BL749">
        <v>376</v>
      </c>
      <c r="BM749" t="s">
        <v>76</v>
      </c>
      <c r="BN749">
        <v>0</v>
      </c>
      <c r="BO749">
        <v>2.8540000000000001</v>
      </c>
      <c r="BP749" s="26">
        <v>1041154</v>
      </c>
      <c r="BQ749">
        <v>0</v>
      </c>
      <c r="BR749" t="s">
        <v>77</v>
      </c>
      <c r="BS749" t="s">
        <v>77</v>
      </c>
      <c r="BT749" t="s">
        <v>77</v>
      </c>
      <c r="BU749" t="s">
        <v>77</v>
      </c>
    </row>
    <row r="750" spans="1:73">
      <c r="A750">
        <v>62</v>
      </c>
      <c r="B750" t="s">
        <v>871</v>
      </c>
      <c r="C750" s="2">
        <v>44908.82508101852</v>
      </c>
      <c r="D750">
        <v>204</v>
      </c>
      <c r="E750" t="s">
        <v>76</v>
      </c>
      <c r="F750">
        <v>0</v>
      </c>
      <c r="G750">
        <v>6.0380000000000003</v>
      </c>
      <c r="H750" s="26">
        <v>15916</v>
      </c>
      <c r="I750">
        <v>2.7E-2</v>
      </c>
      <c r="J750" t="s">
        <v>77</v>
      </c>
      <c r="K750" t="s">
        <v>77</v>
      </c>
      <c r="L750" t="s">
        <v>77</v>
      </c>
      <c r="M750" t="s">
        <v>77</v>
      </c>
      <c r="O750">
        <v>62</v>
      </c>
      <c r="P750" t="s">
        <v>871</v>
      </c>
      <c r="Q750" s="2">
        <v>44908.82508101852</v>
      </c>
      <c r="R750">
        <v>204</v>
      </c>
      <c r="S750" t="s">
        <v>76</v>
      </c>
      <c r="T750">
        <v>0</v>
      </c>
      <c r="U750" t="s">
        <v>77</v>
      </c>
      <c r="V750" s="26" t="s">
        <v>77</v>
      </c>
      <c r="W750" t="s">
        <v>77</v>
      </c>
      <c r="X750" t="s">
        <v>77</v>
      </c>
      <c r="Y750" t="s">
        <v>77</v>
      </c>
      <c r="Z750" t="s">
        <v>77</v>
      </c>
      <c r="AA750" t="s">
        <v>77</v>
      </c>
      <c r="AC750">
        <v>62</v>
      </c>
      <c r="AD750" t="s">
        <v>871</v>
      </c>
      <c r="AE750" s="2">
        <v>44908.82508101852</v>
      </c>
      <c r="AF750">
        <v>204</v>
      </c>
      <c r="AG750" t="s">
        <v>76</v>
      </c>
      <c r="AH750">
        <v>0</v>
      </c>
      <c r="AI750">
        <v>12.211</v>
      </c>
      <c r="AJ750" s="26">
        <v>7672</v>
      </c>
      <c r="AK750">
        <v>1.5529999999999999</v>
      </c>
      <c r="AL750" t="s">
        <v>77</v>
      </c>
      <c r="AM750" t="s">
        <v>77</v>
      </c>
      <c r="AN750" t="s">
        <v>77</v>
      </c>
      <c r="AO750" t="s">
        <v>77</v>
      </c>
      <c r="AQ750">
        <v>1</v>
      </c>
      <c r="AS750">
        <v>62</v>
      </c>
      <c r="AT750" s="46">
        <f t="shared" si="118"/>
        <v>34.880365683229762</v>
      </c>
      <c r="AU750" s="47">
        <f t="shared" si="119"/>
        <v>1480.60030341632</v>
      </c>
      <c r="AW750" s="27">
        <f t="shared" si="120"/>
        <v>50.255596986492797</v>
      </c>
      <c r="AX750" s="28">
        <f t="shared" si="121"/>
        <v>1453.52418391232</v>
      </c>
      <c r="AZ750" s="33">
        <f t="shared" si="122"/>
        <v>41.496933726129605</v>
      </c>
      <c r="BA750" s="34">
        <f t="shared" si="123"/>
        <v>1462.0713431641602</v>
      </c>
      <c r="BC750" s="46">
        <f t="shared" si="124"/>
        <v>34.880365683229762</v>
      </c>
      <c r="BD750" s="47">
        <f t="shared" si="125"/>
        <v>1480.60030341632</v>
      </c>
      <c r="BF750" s="48">
        <f t="shared" si="126"/>
        <v>22.602004851199997</v>
      </c>
      <c r="BG750" s="49">
        <f t="shared" si="127"/>
        <v>711.87665152</v>
      </c>
      <c r="BI750">
        <v>62</v>
      </c>
      <c r="BJ750" t="s">
        <v>871</v>
      </c>
      <c r="BK750" s="2">
        <v>44908.82508101852</v>
      </c>
      <c r="BL750">
        <v>204</v>
      </c>
      <c r="BM750" t="s">
        <v>76</v>
      </c>
      <c r="BN750">
        <v>0</v>
      </c>
      <c r="BO750">
        <v>2.8559999999999999</v>
      </c>
      <c r="BP750" s="26">
        <v>1146713</v>
      </c>
      <c r="BQ750">
        <v>0</v>
      </c>
      <c r="BR750" t="s">
        <v>77</v>
      </c>
      <c r="BS750" t="s">
        <v>77</v>
      </c>
      <c r="BT750" t="s">
        <v>77</v>
      </c>
      <c r="BU750" t="s">
        <v>77</v>
      </c>
    </row>
    <row r="751" spans="1:73">
      <c r="A751">
        <v>63</v>
      </c>
      <c r="B751" t="s">
        <v>872</v>
      </c>
      <c r="C751" s="2">
        <v>44909.405682870369</v>
      </c>
      <c r="D751">
        <v>284</v>
      </c>
      <c r="E751" t="s">
        <v>76</v>
      </c>
      <c r="F751">
        <v>0</v>
      </c>
      <c r="G751">
        <v>6.0410000000000004</v>
      </c>
      <c r="H751" s="26">
        <v>35013</v>
      </c>
      <c r="I751">
        <v>6.6000000000000003E-2</v>
      </c>
      <c r="J751" t="s">
        <v>77</v>
      </c>
      <c r="K751" t="s">
        <v>77</v>
      </c>
      <c r="L751" t="s">
        <v>77</v>
      </c>
      <c r="M751" t="s">
        <v>77</v>
      </c>
      <c r="O751">
        <v>63</v>
      </c>
      <c r="P751" t="s">
        <v>872</v>
      </c>
      <c r="Q751" s="2">
        <v>44909.405682870369</v>
      </c>
      <c r="R751">
        <v>284</v>
      </c>
      <c r="S751" t="s">
        <v>76</v>
      </c>
      <c r="T751">
        <v>0</v>
      </c>
      <c r="U751" t="s">
        <v>77</v>
      </c>
      <c r="V751" t="s">
        <v>77</v>
      </c>
      <c r="W751" t="s">
        <v>77</v>
      </c>
      <c r="X751" t="s">
        <v>77</v>
      </c>
      <c r="Y751" t="s">
        <v>77</v>
      </c>
      <c r="Z751" t="s">
        <v>77</v>
      </c>
      <c r="AA751" t="s">
        <v>77</v>
      </c>
      <c r="AC751">
        <v>63</v>
      </c>
      <c r="AD751" t="s">
        <v>872</v>
      </c>
      <c r="AE751" s="2">
        <v>44909.405682870369</v>
      </c>
      <c r="AF751">
        <v>284</v>
      </c>
      <c r="AG751" t="s">
        <v>76</v>
      </c>
      <c r="AH751">
        <v>0</v>
      </c>
      <c r="AI751">
        <v>12.242000000000001</v>
      </c>
      <c r="AJ751" s="26">
        <v>11106</v>
      </c>
      <c r="AK751">
        <v>2.282</v>
      </c>
      <c r="AL751" t="s">
        <v>77</v>
      </c>
      <c r="AM751" t="s">
        <v>77</v>
      </c>
      <c r="AN751" t="s">
        <v>77</v>
      </c>
      <c r="AO751" t="s">
        <v>77</v>
      </c>
      <c r="AQ751">
        <v>1</v>
      </c>
      <c r="AS751">
        <v>63</v>
      </c>
      <c r="AT751" s="46">
        <f t="shared" si="118"/>
        <v>79.641789194988732</v>
      </c>
      <c r="AU751" s="47">
        <f t="shared" si="119"/>
        <v>2188.7624806172803</v>
      </c>
      <c r="AW751" s="27">
        <f t="shared" si="120"/>
        <v>109.44544512006222</v>
      </c>
      <c r="AX751" s="28">
        <f t="shared" si="121"/>
        <v>2086.1401450762801</v>
      </c>
      <c r="AZ751" s="33">
        <f t="shared" si="122"/>
        <v>91.699942460567911</v>
      </c>
      <c r="BA751" s="34">
        <f t="shared" si="123"/>
        <v>2117.6036389826399</v>
      </c>
      <c r="BC751" s="46">
        <f t="shared" si="124"/>
        <v>79.641789194988732</v>
      </c>
      <c r="BD751" s="47">
        <f t="shared" si="125"/>
        <v>2188.7624806172803</v>
      </c>
      <c r="BF751" s="48">
        <f t="shared" si="126"/>
        <v>64.783855668800001</v>
      </c>
      <c r="BG751" s="49">
        <f t="shared" si="127"/>
        <v>974.71446208000009</v>
      </c>
      <c r="BI751">
        <v>63</v>
      </c>
      <c r="BJ751" t="s">
        <v>872</v>
      </c>
      <c r="BK751" s="2">
        <v>44909.405682870369</v>
      </c>
      <c r="BL751">
        <v>284</v>
      </c>
      <c r="BM751" t="s">
        <v>76</v>
      </c>
      <c r="BN751">
        <v>0</v>
      </c>
      <c r="BO751">
        <v>2.8479999999999999</v>
      </c>
      <c r="BP751" s="26">
        <v>1172478</v>
      </c>
      <c r="BQ751">
        <v>0</v>
      </c>
      <c r="BR751" t="s">
        <v>77</v>
      </c>
      <c r="BS751" t="s">
        <v>77</v>
      </c>
      <c r="BT751" t="s">
        <v>77</v>
      </c>
      <c r="BU751" t="s">
        <v>77</v>
      </c>
    </row>
    <row r="752" spans="1:73">
      <c r="A752">
        <v>64</v>
      </c>
      <c r="B752" t="s">
        <v>873</v>
      </c>
      <c r="C752" s="2">
        <v>44909.42690972222</v>
      </c>
      <c r="D752">
        <v>291</v>
      </c>
      <c r="E752" t="s">
        <v>76</v>
      </c>
      <c r="F752">
        <v>0</v>
      </c>
      <c r="G752">
        <v>6.0250000000000004</v>
      </c>
      <c r="H752" s="26">
        <v>36464</v>
      </c>
      <c r="I752">
        <v>6.9000000000000006E-2</v>
      </c>
      <c r="J752" t="s">
        <v>77</v>
      </c>
      <c r="K752" t="s">
        <v>77</v>
      </c>
      <c r="L752" t="s">
        <v>77</v>
      </c>
      <c r="M752" t="s">
        <v>77</v>
      </c>
      <c r="O752">
        <v>64</v>
      </c>
      <c r="P752" t="s">
        <v>873</v>
      </c>
      <c r="Q752" s="2">
        <v>44909.42690972222</v>
      </c>
      <c r="R752">
        <v>291</v>
      </c>
      <c r="S752" t="s">
        <v>76</v>
      </c>
      <c r="T752">
        <v>0</v>
      </c>
      <c r="U752" t="s">
        <v>77</v>
      </c>
      <c r="V752" s="26" t="s">
        <v>77</v>
      </c>
      <c r="W752" t="s">
        <v>77</v>
      </c>
      <c r="X752" t="s">
        <v>77</v>
      </c>
      <c r="Y752" t="s">
        <v>77</v>
      </c>
      <c r="Z752" t="s">
        <v>77</v>
      </c>
      <c r="AA752" t="s">
        <v>77</v>
      </c>
      <c r="AC752">
        <v>64</v>
      </c>
      <c r="AD752" t="s">
        <v>873</v>
      </c>
      <c r="AE752" s="2">
        <v>44909.42690972222</v>
      </c>
      <c r="AF752">
        <v>291</v>
      </c>
      <c r="AG752" t="s">
        <v>76</v>
      </c>
      <c r="AH752">
        <v>0</v>
      </c>
      <c r="AI752">
        <v>12.196999999999999</v>
      </c>
      <c r="AJ752" s="26">
        <v>10668</v>
      </c>
      <c r="AK752">
        <v>2.1890000000000001</v>
      </c>
      <c r="AL752" t="s">
        <v>77</v>
      </c>
      <c r="AM752" t="s">
        <v>77</v>
      </c>
      <c r="AN752" t="s">
        <v>77</v>
      </c>
      <c r="AO752" t="s">
        <v>77</v>
      </c>
      <c r="AQ752">
        <v>1</v>
      </c>
      <c r="AS752">
        <v>64</v>
      </c>
      <c r="AT752" s="46">
        <f t="shared" si="118"/>
        <v>83.040384139740155</v>
      </c>
      <c r="AU752" s="47">
        <f t="shared" si="119"/>
        <v>2098.4712651635205</v>
      </c>
      <c r="AW752" s="27">
        <f t="shared" si="120"/>
        <v>113.91838546580482</v>
      </c>
      <c r="AX752" s="28">
        <f t="shared" si="121"/>
        <v>2005.5335833195202</v>
      </c>
      <c r="AZ752" s="33">
        <f t="shared" si="122"/>
        <v>95.510788543513613</v>
      </c>
      <c r="BA752" s="34">
        <f t="shared" si="123"/>
        <v>2034.0131107977602</v>
      </c>
      <c r="BC752" s="46">
        <f t="shared" si="124"/>
        <v>83.040384139740155</v>
      </c>
      <c r="BD752" s="47">
        <f t="shared" si="125"/>
        <v>2098.4712651635205</v>
      </c>
      <c r="BF752" s="48">
        <f t="shared" si="126"/>
        <v>68.442044899199999</v>
      </c>
      <c r="BG752" s="49">
        <f t="shared" si="127"/>
        <v>943.44707872000015</v>
      </c>
      <c r="BI752">
        <v>64</v>
      </c>
      <c r="BJ752" t="s">
        <v>873</v>
      </c>
      <c r="BK752" s="2">
        <v>44909.42690972222</v>
      </c>
      <c r="BL752">
        <v>291</v>
      </c>
      <c r="BM752" t="s">
        <v>76</v>
      </c>
      <c r="BN752">
        <v>0</v>
      </c>
      <c r="BO752">
        <v>2.8450000000000002</v>
      </c>
      <c r="BP752" s="26">
        <v>1208527</v>
      </c>
      <c r="BQ752">
        <v>0</v>
      </c>
      <c r="BR752" t="s">
        <v>77</v>
      </c>
      <c r="BS752" t="s">
        <v>77</v>
      </c>
      <c r="BT752" t="s">
        <v>77</v>
      </c>
      <c r="BU752" t="s">
        <v>77</v>
      </c>
    </row>
    <row r="753" spans="1:73">
      <c r="A753">
        <v>65</v>
      </c>
      <c r="B753" t="s">
        <v>874</v>
      </c>
      <c r="C753" s="2">
        <v>44909.448136574072</v>
      </c>
      <c r="D753">
        <v>241</v>
      </c>
      <c r="E753" t="s">
        <v>76</v>
      </c>
      <c r="F753">
        <v>0</v>
      </c>
      <c r="G753">
        <v>6.032</v>
      </c>
      <c r="H753" s="26">
        <v>33106</v>
      </c>
      <c r="I753">
        <v>6.2E-2</v>
      </c>
      <c r="J753" t="s">
        <v>77</v>
      </c>
      <c r="K753" t="s">
        <v>77</v>
      </c>
      <c r="L753" t="s">
        <v>77</v>
      </c>
      <c r="M753" t="s">
        <v>77</v>
      </c>
      <c r="O753">
        <v>65</v>
      </c>
      <c r="P753" t="s">
        <v>874</v>
      </c>
      <c r="Q753" s="2">
        <v>44909.448136574072</v>
      </c>
      <c r="R753">
        <v>241</v>
      </c>
      <c r="S753" t="s">
        <v>76</v>
      </c>
      <c r="T753">
        <v>0</v>
      </c>
      <c r="U753" t="s">
        <v>77</v>
      </c>
      <c r="V753" s="26" t="s">
        <v>77</v>
      </c>
      <c r="W753" t="s">
        <v>77</v>
      </c>
      <c r="X753" t="s">
        <v>77</v>
      </c>
      <c r="Y753" t="s">
        <v>77</v>
      </c>
      <c r="Z753" t="s">
        <v>77</v>
      </c>
      <c r="AA753" t="s">
        <v>77</v>
      </c>
      <c r="AC753">
        <v>65</v>
      </c>
      <c r="AD753" t="s">
        <v>874</v>
      </c>
      <c r="AE753" s="2">
        <v>44909.448136574072</v>
      </c>
      <c r="AF753">
        <v>241</v>
      </c>
      <c r="AG753" t="s">
        <v>76</v>
      </c>
      <c r="AH753">
        <v>0</v>
      </c>
      <c r="AI753">
        <v>12.201000000000001</v>
      </c>
      <c r="AJ753" s="26">
        <v>11613</v>
      </c>
      <c r="AK753">
        <v>2.3889999999999998</v>
      </c>
      <c r="AL753" t="s">
        <v>77</v>
      </c>
      <c r="AM753" t="s">
        <v>77</v>
      </c>
      <c r="AN753" t="s">
        <v>77</v>
      </c>
      <c r="AO753" t="s">
        <v>77</v>
      </c>
      <c r="AQ753">
        <v>1</v>
      </c>
      <c r="AS753">
        <v>65</v>
      </c>
      <c r="AT753" s="46">
        <f t="shared" si="118"/>
        <v>75.174615577212549</v>
      </c>
      <c r="AU753" s="47">
        <f t="shared" si="119"/>
        <v>2293.2654276551202</v>
      </c>
      <c r="AW753" s="27">
        <f t="shared" si="120"/>
        <v>103.5615848939768</v>
      </c>
      <c r="AX753" s="28">
        <f t="shared" si="121"/>
        <v>2179.41492675987</v>
      </c>
      <c r="AZ753" s="33">
        <f t="shared" si="122"/>
        <v>86.690702725167597</v>
      </c>
      <c r="BA753" s="34">
        <f t="shared" si="123"/>
        <v>2214.35474763606</v>
      </c>
      <c r="BC753" s="46">
        <f t="shared" si="124"/>
        <v>75.174615577212549</v>
      </c>
      <c r="BD753" s="47">
        <f t="shared" si="125"/>
        <v>2293.2654276551202</v>
      </c>
      <c r="BF753" s="48">
        <f t="shared" si="126"/>
        <v>60.0733581872</v>
      </c>
      <c r="BG753" s="49">
        <f t="shared" si="127"/>
        <v>1010.0834513200001</v>
      </c>
      <c r="BI753">
        <v>65</v>
      </c>
      <c r="BJ753" t="s">
        <v>874</v>
      </c>
      <c r="BK753" s="2">
        <v>44909.448136574072</v>
      </c>
      <c r="BL753">
        <v>241</v>
      </c>
      <c r="BM753" t="s">
        <v>76</v>
      </c>
      <c r="BN753">
        <v>0</v>
      </c>
      <c r="BO753">
        <v>2.8559999999999999</v>
      </c>
      <c r="BP753" s="26">
        <v>1088406</v>
      </c>
      <c r="BQ753">
        <v>0</v>
      </c>
      <c r="BR753" t="s">
        <v>77</v>
      </c>
      <c r="BS753" t="s">
        <v>77</v>
      </c>
      <c r="BT753" t="s">
        <v>77</v>
      </c>
      <c r="BU753" t="s">
        <v>77</v>
      </c>
    </row>
    <row r="754" spans="1:73">
      <c r="A754">
        <v>66</v>
      </c>
      <c r="B754" t="s">
        <v>875</v>
      </c>
      <c r="C754" s="2">
        <v>44909.469375000001</v>
      </c>
      <c r="D754">
        <v>247</v>
      </c>
      <c r="E754" t="s">
        <v>76</v>
      </c>
      <c r="F754">
        <v>0</v>
      </c>
      <c r="G754">
        <v>6.0270000000000001</v>
      </c>
      <c r="H754" s="26">
        <v>192037</v>
      </c>
      <c r="I754">
        <v>0.38300000000000001</v>
      </c>
      <c r="J754" t="s">
        <v>77</v>
      </c>
      <c r="K754" t="s">
        <v>77</v>
      </c>
      <c r="L754" t="s">
        <v>77</v>
      </c>
      <c r="M754" t="s">
        <v>77</v>
      </c>
      <c r="O754">
        <v>66</v>
      </c>
      <c r="P754" t="s">
        <v>875</v>
      </c>
      <c r="Q754" s="2">
        <v>44909.469375000001</v>
      </c>
      <c r="R754">
        <v>247</v>
      </c>
      <c r="S754" t="s">
        <v>76</v>
      </c>
      <c r="T754">
        <v>0</v>
      </c>
      <c r="U754">
        <v>5.9820000000000002</v>
      </c>
      <c r="V754" s="26">
        <v>1695</v>
      </c>
      <c r="W754">
        <v>0.56599999999999995</v>
      </c>
      <c r="X754" t="s">
        <v>77</v>
      </c>
      <c r="Y754" t="s">
        <v>77</v>
      </c>
      <c r="Z754" t="s">
        <v>77</v>
      </c>
      <c r="AA754" t="s">
        <v>77</v>
      </c>
      <c r="AC754">
        <v>66</v>
      </c>
      <c r="AD754" t="s">
        <v>875</v>
      </c>
      <c r="AE754" s="2">
        <v>44909.469375000001</v>
      </c>
      <c r="AF754">
        <v>247</v>
      </c>
      <c r="AG754" t="s">
        <v>76</v>
      </c>
      <c r="AH754">
        <v>0</v>
      </c>
      <c r="AI754">
        <v>12.2</v>
      </c>
      <c r="AJ754" s="26">
        <v>22033</v>
      </c>
      <c r="AK754">
        <v>4.5910000000000002</v>
      </c>
      <c r="AL754" t="s">
        <v>77</v>
      </c>
      <c r="AM754" t="s">
        <v>77</v>
      </c>
      <c r="AN754" t="s">
        <v>77</v>
      </c>
      <c r="AO754" t="s">
        <v>77</v>
      </c>
      <c r="AQ754">
        <v>1</v>
      </c>
      <c r="AS754">
        <v>66</v>
      </c>
      <c r="AT754" s="46">
        <f t="shared" si="118"/>
        <v>445.46270501742072</v>
      </c>
      <c r="AU754" s="47">
        <f t="shared" si="119"/>
        <v>4438.1323371687204</v>
      </c>
      <c r="AW754" s="27">
        <f t="shared" si="120"/>
        <v>573.55842251302215</v>
      </c>
      <c r="AX754" s="28">
        <f t="shared" si="121"/>
        <v>4089.2763096034701</v>
      </c>
      <c r="AZ754" s="33">
        <f t="shared" si="122"/>
        <v>501.14781948728796</v>
      </c>
      <c r="BA754" s="34">
        <f t="shared" si="123"/>
        <v>4200.9581327728602</v>
      </c>
      <c r="BC754" s="46">
        <f t="shared" si="124"/>
        <v>445.46270501742072</v>
      </c>
      <c r="BD754" s="47">
        <f t="shared" si="125"/>
        <v>4438.1323371687204</v>
      </c>
      <c r="BF754" s="48">
        <f t="shared" si="126"/>
        <v>282.26381874999998</v>
      </c>
      <c r="BG754" s="49">
        <f t="shared" si="127"/>
        <v>1541.15834092</v>
      </c>
      <c r="BI754">
        <v>66</v>
      </c>
      <c r="BJ754" t="s">
        <v>875</v>
      </c>
      <c r="BK754" s="2">
        <v>44909.469375000001</v>
      </c>
      <c r="BL754">
        <v>247</v>
      </c>
      <c r="BM754" t="s">
        <v>76</v>
      </c>
      <c r="BN754">
        <v>0</v>
      </c>
      <c r="BO754">
        <v>2.855</v>
      </c>
      <c r="BP754" s="26">
        <v>1140064</v>
      </c>
      <c r="BQ754">
        <v>0</v>
      </c>
      <c r="BR754" t="s">
        <v>77</v>
      </c>
      <c r="BS754" t="s">
        <v>77</v>
      </c>
      <c r="BT754" t="s">
        <v>77</v>
      </c>
      <c r="BU754" t="s">
        <v>77</v>
      </c>
    </row>
    <row r="755" spans="1:73">
      <c r="A755">
        <v>67</v>
      </c>
      <c r="B755" t="s">
        <v>876</v>
      </c>
      <c r="C755" s="2">
        <v>44909.490578703706</v>
      </c>
      <c r="D755">
        <v>380</v>
      </c>
      <c r="E755" t="s">
        <v>76</v>
      </c>
      <c r="F755">
        <v>0</v>
      </c>
      <c r="G755">
        <v>6.0250000000000004</v>
      </c>
      <c r="H755" s="26">
        <v>35260</v>
      </c>
      <c r="I755">
        <v>6.6000000000000003E-2</v>
      </c>
      <c r="J755" t="s">
        <v>77</v>
      </c>
      <c r="K755" t="s">
        <v>77</v>
      </c>
      <c r="L755" t="s">
        <v>77</v>
      </c>
      <c r="M755" t="s">
        <v>77</v>
      </c>
      <c r="O755">
        <v>67</v>
      </c>
      <c r="P755" t="s">
        <v>876</v>
      </c>
      <c r="Q755" s="2">
        <v>44909.490578703706</v>
      </c>
      <c r="R755">
        <v>380</v>
      </c>
      <c r="S755" t="s">
        <v>76</v>
      </c>
      <c r="T755">
        <v>0</v>
      </c>
      <c r="U755" t="s">
        <v>77</v>
      </c>
      <c r="V755" s="26" t="s">
        <v>77</v>
      </c>
      <c r="W755" t="s">
        <v>77</v>
      </c>
      <c r="X755" t="s">
        <v>77</v>
      </c>
      <c r="Y755" t="s">
        <v>77</v>
      </c>
      <c r="Z755" t="s">
        <v>77</v>
      </c>
      <c r="AA755" t="s">
        <v>77</v>
      </c>
      <c r="AC755">
        <v>67</v>
      </c>
      <c r="AD755" t="s">
        <v>876</v>
      </c>
      <c r="AE755" s="2">
        <v>44909.490578703706</v>
      </c>
      <c r="AF755">
        <v>380</v>
      </c>
      <c r="AG755" t="s">
        <v>76</v>
      </c>
      <c r="AH755">
        <v>0</v>
      </c>
      <c r="AI755">
        <v>12.194000000000001</v>
      </c>
      <c r="AJ755" s="26">
        <v>11809</v>
      </c>
      <c r="AK755">
        <v>2.431</v>
      </c>
      <c r="AL755" t="s">
        <v>77</v>
      </c>
      <c r="AM755" t="s">
        <v>77</v>
      </c>
      <c r="AN755" t="s">
        <v>77</v>
      </c>
      <c r="AO755" t="s">
        <v>77</v>
      </c>
      <c r="AQ755">
        <v>1</v>
      </c>
      <c r="AS755">
        <v>67</v>
      </c>
      <c r="AT755" s="46">
        <f t="shared" si="118"/>
        <v>80.220347227495992</v>
      </c>
      <c r="AU755" s="47">
        <f t="shared" si="119"/>
        <v>2333.6614726848798</v>
      </c>
      <c r="AW755" s="27">
        <f t="shared" si="120"/>
        <v>110.20710498488</v>
      </c>
      <c r="AX755" s="28">
        <f t="shared" si="121"/>
        <v>2215.4651677676302</v>
      </c>
      <c r="AZ755" s="33">
        <f t="shared" si="122"/>
        <v>92.348688947159999</v>
      </c>
      <c r="BA755" s="34">
        <f t="shared" si="123"/>
        <v>2251.7553026589399</v>
      </c>
      <c r="BC755" s="46">
        <f t="shared" si="124"/>
        <v>80.220347227495992</v>
      </c>
      <c r="BD755" s="47">
        <f t="shared" si="125"/>
        <v>2333.6614726848798</v>
      </c>
      <c r="BF755" s="48">
        <f t="shared" si="126"/>
        <v>65.402059520000009</v>
      </c>
      <c r="BG755" s="49">
        <f t="shared" si="127"/>
        <v>1023.5196746799999</v>
      </c>
      <c r="BI755">
        <v>67</v>
      </c>
      <c r="BJ755" t="s">
        <v>876</v>
      </c>
      <c r="BK755" s="2">
        <v>44909.490578703706</v>
      </c>
      <c r="BL755">
        <v>380</v>
      </c>
      <c r="BM755" t="s">
        <v>76</v>
      </c>
      <c r="BN755">
        <v>0</v>
      </c>
      <c r="BO755">
        <v>2.8490000000000002</v>
      </c>
      <c r="BP755" s="26">
        <v>1126097</v>
      </c>
      <c r="BQ755">
        <v>0</v>
      </c>
      <c r="BR755" t="s">
        <v>77</v>
      </c>
      <c r="BS755" t="s">
        <v>77</v>
      </c>
      <c r="BT755" t="s">
        <v>77</v>
      </c>
      <c r="BU755" t="s">
        <v>77</v>
      </c>
    </row>
    <row r="756" spans="1:73">
      <c r="A756">
        <v>68</v>
      </c>
      <c r="B756" t="s">
        <v>877</v>
      </c>
      <c r="C756" s="2">
        <v>44909.511782407404</v>
      </c>
      <c r="D756">
        <v>245</v>
      </c>
      <c r="E756" t="s">
        <v>76</v>
      </c>
      <c r="F756">
        <v>0</v>
      </c>
      <c r="G756">
        <v>6.0259999999999998</v>
      </c>
      <c r="H756" s="26">
        <v>35583</v>
      </c>
      <c r="I756">
        <v>6.7000000000000004E-2</v>
      </c>
      <c r="J756" t="s">
        <v>77</v>
      </c>
      <c r="K756" t="s">
        <v>77</v>
      </c>
      <c r="L756" t="s">
        <v>77</v>
      </c>
      <c r="M756" t="s">
        <v>77</v>
      </c>
      <c r="O756">
        <v>68</v>
      </c>
      <c r="P756" t="s">
        <v>877</v>
      </c>
      <c r="Q756" s="2">
        <v>44909.511782407404</v>
      </c>
      <c r="R756">
        <v>245</v>
      </c>
      <c r="S756" t="s">
        <v>76</v>
      </c>
      <c r="T756">
        <v>0</v>
      </c>
      <c r="U756" t="s">
        <v>77</v>
      </c>
      <c r="V756" s="26" t="s">
        <v>77</v>
      </c>
      <c r="W756" t="s">
        <v>77</v>
      </c>
      <c r="X756" t="s">
        <v>77</v>
      </c>
      <c r="Y756" t="s">
        <v>77</v>
      </c>
      <c r="Z756" t="s">
        <v>77</v>
      </c>
      <c r="AA756" t="s">
        <v>77</v>
      </c>
      <c r="AC756">
        <v>68</v>
      </c>
      <c r="AD756" t="s">
        <v>877</v>
      </c>
      <c r="AE756" s="2">
        <v>44909.511782407404</v>
      </c>
      <c r="AF756">
        <v>245</v>
      </c>
      <c r="AG756" t="s">
        <v>76</v>
      </c>
      <c r="AH756">
        <v>0</v>
      </c>
      <c r="AI756">
        <v>12.198</v>
      </c>
      <c r="AJ756" s="26">
        <v>11473</v>
      </c>
      <c r="AK756">
        <v>2.359</v>
      </c>
      <c r="AL756" t="s">
        <v>77</v>
      </c>
      <c r="AM756" t="s">
        <v>77</v>
      </c>
      <c r="AN756" t="s">
        <v>77</v>
      </c>
      <c r="AO756" t="s">
        <v>77</v>
      </c>
      <c r="AQ756">
        <v>1</v>
      </c>
      <c r="AS756">
        <v>68</v>
      </c>
      <c r="AT756" s="46">
        <f t="shared" si="118"/>
        <v>80.976908287939935</v>
      </c>
      <c r="AU756" s="47">
        <f t="shared" si="119"/>
        <v>2264.4099093159198</v>
      </c>
      <c r="AW756" s="27">
        <f t="shared" si="120"/>
        <v>111.20297146059821</v>
      </c>
      <c r="AX756" s="28">
        <f t="shared" si="121"/>
        <v>2153.66180191067</v>
      </c>
      <c r="AZ756" s="33">
        <f t="shared" si="122"/>
        <v>93.197027478419898</v>
      </c>
      <c r="BA756" s="34">
        <f t="shared" si="123"/>
        <v>2187.63930060646</v>
      </c>
      <c r="BC756" s="46">
        <f t="shared" si="124"/>
        <v>80.976908287939935</v>
      </c>
      <c r="BD756" s="47">
        <f t="shared" si="125"/>
        <v>2264.4099093159198</v>
      </c>
      <c r="BF756" s="48">
        <f t="shared" si="126"/>
        <v>66.213278412799994</v>
      </c>
      <c r="BG756" s="49">
        <f t="shared" si="127"/>
        <v>1000.40524012</v>
      </c>
      <c r="BI756">
        <v>68</v>
      </c>
      <c r="BJ756" t="s">
        <v>877</v>
      </c>
      <c r="BK756" s="2">
        <v>44909.511782407404</v>
      </c>
      <c r="BL756">
        <v>245</v>
      </c>
      <c r="BM756" t="s">
        <v>76</v>
      </c>
      <c r="BN756">
        <v>0</v>
      </c>
      <c r="BO756">
        <v>2.85</v>
      </c>
      <c r="BP756" s="26">
        <v>1126628</v>
      </c>
      <c r="BQ756">
        <v>0</v>
      </c>
      <c r="BR756" t="s">
        <v>77</v>
      </c>
      <c r="BS756" t="s">
        <v>77</v>
      </c>
      <c r="BT756" t="s">
        <v>77</v>
      </c>
      <c r="BU756" t="s">
        <v>77</v>
      </c>
    </row>
    <row r="757" spans="1:73">
      <c r="A757">
        <v>69</v>
      </c>
      <c r="B757" t="s">
        <v>878</v>
      </c>
      <c r="C757" s="2">
        <v>44909.533032407409</v>
      </c>
      <c r="D757">
        <v>327</v>
      </c>
      <c r="E757" t="s">
        <v>76</v>
      </c>
      <c r="F757">
        <v>0</v>
      </c>
      <c r="G757">
        <v>6.024</v>
      </c>
      <c r="H757" s="26">
        <v>36018</v>
      </c>
      <c r="I757">
        <v>6.8000000000000005E-2</v>
      </c>
      <c r="J757" t="s">
        <v>77</v>
      </c>
      <c r="K757" t="s">
        <v>77</v>
      </c>
      <c r="L757" t="s">
        <v>77</v>
      </c>
      <c r="M757" t="s">
        <v>77</v>
      </c>
      <c r="O757">
        <v>69</v>
      </c>
      <c r="P757" t="s">
        <v>878</v>
      </c>
      <c r="Q757" s="2">
        <v>44909.533032407409</v>
      </c>
      <c r="R757">
        <v>327</v>
      </c>
      <c r="S757" t="s">
        <v>76</v>
      </c>
      <c r="T757">
        <v>0</v>
      </c>
      <c r="U757" t="s">
        <v>77</v>
      </c>
      <c r="V757" s="26" t="s">
        <v>77</v>
      </c>
      <c r="W757" t="s">
        <v>77</v>
      </c>
      <c r="X757" t="s">
        <v>77</v>
      </c>
      <c r="Y757" t="s">
        <v>77</v>
      </c>
      <c r="Z757" t="s">
        <v>77</v>
      </c>
      <c r="AA757" t="s">
        <v>77</v>
      </c>
      <c r="AC757">
        <v>69</v>
      </c>
      <c r="AD757" t="s">
        <v>878</v>
      </c>
      <c r="AE757" s="2">
        <v>44909.533032407409</v>
      </c>
      <c r="AF757">
        <v>327</v>
      </c>
      <c r="AG757" t="s">
        <v>76</v>
      </c>
      <c r="AH757">
        <v>0</v>
      </c>
      <c r="AI757">
        <v>12.189</v>
      </c>
      <c r="AJ757" s="26">
        <v>12832</v>
      </c>
      <c r="AK757">
        <v>2.6469999999999998</v>
      </c>
      <c r="AL757" t="s">
        <v>77</v>
      </c>
      <c r="AM757" t="s">
        <v>77</v>
      </c>
      <c r="AN757" t="s">
        <v>77</v>
      </c>
      <c r="AO757" t="s">
        <v>77</v>
      </c>
      <c r="AQ757">
        <v>1</v>
      </c>
      <c r="AS757">
        <v>69</v>
      </c>
      <c r="AT757" s="46">
        <f t="shared" si="118"/>
        <v>81.99577975406504</v>
      </c>
      <c r="AU757" s="47">
        <f t="shared" si="119"/>
        <v>2544.4722710835204</v>
      </c>
      <c r="AW757" s="27">
        <f t="shared" si="120"/>
        <v>112.54388474035122</v>
      </c>
      <c r="AX757" s="28">
        <f t="shared" si="121"/>
        <v>2403.5470777395199</v>
      </c>
      <c r="AZ757" s="33">
        <f t="shared" si="122"/>
        <v>94.339486874428403</v>
      </c>
      <c r="BA757" s="34">
        <f t="shared" si="123"/>
        <v>2446.9430247577598</v>
      </c>
      <c r="BC757" s="46">
        <f t="shared" si="124"/>
        <v>81.99577975406504</v>
      </c>
      <c r="BD757" s="47">
        <f t="shared" si="125"/>
        <v>2544.4722710835204</v>
      </c>
      <c r="BF757" s="48">
        <f t="shared" si="126"/>
        <v>67.310798724799994</v>
      </c>
      <c r="BG757" s="49">
        <f t="shared" si="127"/>
        <v>1091.50363072</v>
      </c>
      <c r="BI757">
        <v>69</v>
      </c>
      <c r="BJ757" t="s">
        <v>878</v>
      </c>
      <c r="BK757" s="2">
        <v>44909.533032407409</v>
      </c>
      <c r="BL757">
        <v>327</v>
      </c>
      <c r="BM757" t="s">
        <v>76</v>
      </c>
      <c r="BN757">
        <v>0</v>
      </c>
      <c r="BO757">
        <v>2.8460000000000001</v>
      </c>
      <c r="BP757" s="26">
        <v>1172632</v>
      </c>
      <c r="BQ757">
        <v>0</v>
      </c>
      <c r="BR757" t="s">
        <v>77</v>
      </c>
      <c r="BS757" t="s">
        <v>77</v>
      </c>
      <c r="BT757" t="s">
        <v>77</v>
      </c>
      <c r="BU757" t="s">
        <v>77</v>
      </c>
    </row>
    <row r="758" spans="1:73">
      <c r="A758">
        <v>70</v>
      </c>
      <c r="B758" t="s">
        <v>879</v>
      </c>
      <c r="C758" s="2">
        <v>44909.554270833331</v>
      </c>
      <c r="D758" t="s">
        <v>880</v>
      </c>
      <c r="E758" t="s">
        <v>76</v>
      </c>
      <c r="F758">
        <v>0</v>
      </c>
      <c r="G758">
        <v>6.032</v>
      </c>
      <c r="H758" s="26">
        <v>17128</v>
      </c>
      <c r="I758">
        <v>0.03</v>
      </c>
      <c r="J758" t="s">
        <v>77</v>
      </c>
      <c r="K758" t="s">
        <v>77</v>
      </c>
      <c r="L758" t="s">
        <v>77</v>
      </c>
      <c r="M758" t="s">
        <v>77</v>
      </c>
      <c r="O758">
        <v>70</v>
      </c>
      <c r="P758" t="s">
        <v>879</v>
      </c>
      <c r="Q758" s="2">
        <v>44909.554270833331</v>
      </c>
      <c r="R758" t="s">
        <v>880</v>
      </c>
      <c r="S758" t="s">
        <v>76</v>
      </c>
      <c r="T758">
        <v>0</v>
      </c>
      <c r="U758" t="s">
        <v>77</v>
      </c>
      <c r="V758" s="26" t="s">
        <v>77</v>
      </c>
      <c r="W758" t="s">
        <v>77</v>
      </c>
      <c r="X758" t="s">
        <v>77</v>
      </c>
      <c r="Y758" t="s">
        <v>77</v>
      </c>
      <c r="Z758" t="s">
        <v>77</v>
      </c>
      <c r="AA758" t="s">
        <v>77</v>
      </c>
      <c r="AC758">
        <v>70</v>
      </c>
      <c r="AD758" t="s">
        <v>879</v>
      </c>
      <c r="AE758" s="2">
        <v>44909.554270833331</v>
      </c>
      <c r="AF758" t="s">
        <v>880</v>
      </c>
      <c r="AG758" t="s">
        <v>76</v>
      </c>
      <c r="AH758">
        <v>0</v>
      </c>
      <c r="AI758">
        <v>12.194000000000001</v>
      </c>
      <c r="AJ758" s="26">
        <v>11602</v>
      </c>
      <c r="AK758">
        <v>2.387</v>
      </c>
      <c r="AL758" t="s">
        <v>77</v>
      </c>
      <c r="AM758" t="s">
        <v>77</v>
      </c>
      <c r="AN758" t="s">
        <v>77</v>
      </c>
      <c r="AO758" t="s">
        <v>77</v>
      </c>
      <c r="AQ758">
        <v>1</v>
      </c>
      <c r="AS758">
        <v>70</v>
      </c>
      <c r="AT758" s="46">
        <f t="shared" si="118"/>
        <v>37.722916110352642</v>
      </c>
      <c r="AU758" s="47">
        <f t="shared" si="119"/>
        <v>2290.9982445699202</v>
      </c>
      <c r="AW758" s="27">
        <f t="shared" si="120"/>
        <v>54.029800724979197</v>
      </c>
      <c r="AX758" s="28">
        <f t="shared" si="121"/>
        <v>2177.3915560209198</v>
      </c>
      <c r="AZ758" s="33">
        <f t="shared" si="122"/>
        <v>44.685711762374403</v>
      </c>
      <c r="BA758" s="34">
        <f t="shared" si="123"/>
        <v>2212.2556998709597</v>
      </c>
      <c r="BC758" s="46">
        <f t="shared" si="124"/>
        <v>37.722916110352642</v>
      </c>
      <c r="BD758" s="47">
        <f t="shared" si="125"/>
        <v>2290.9982445699202</v>
      </c>
      <c r="BF758" s="48">
        <f t="shared" si="126"/>
        <v>24.949611036799997</v>
      </c>
      <c r="BG758" s="49">
        <f t="shared" si="127"/>
        <v>1009.3254611199999</v>
      </c>
      <c r="BI758">
        <v>70</v>
      </c>
      <c r="BJ758" t="s">
        <v>879</v>
      </c>
      <c r="BK758" s="2">
        <v>44909.554270833331</v>
      </c>
      <c r="BL758" t="s">
        <v>880</v>
      </c>
      <c r="BM758" t="s">
        <v>76</v>
      </c>
      <c r="BN758">
        <v>0</v>
      </c>
      <c r="BO758">
        <v>2.8170000000000002</v>
      </c>
      <c r="BP758" s="26">
        <v>1790994</v>
      </c>
      <c r="BQ758">
        <v>0</v>
      </c>
      <c r="BR758" t="s">
        <v>77</v>
      </c>
      <c r="BS758" t="s">
        <v>77</v>
      </c>
      <c r="BT758" t="s">
        <v>77</v>
      </c>
      <c r="BU758" t="s">
        <v>77</v>
      </c>
    </row>
    <row r="759" spans="1:73">
      <c r="A759">
        <v>71</v>
      </c>
      <c r="B759" t="s">
        <v>881</v>
      </c>
      <c r="C759" s="2">
        <v>44909.575474537036</v>
      </c>
      <c r="D759" t="s">
        <v>882</v>
      </c>
      <c r="E759" t="s">
        <v>76</v>
      </c>
      <c r="F759">
        <v>0</v>
      </c>
      <c r="G759">
        <v>6.0229999999999997</v>
      </c>
      <c r="H759" s="26">
        <v>34785</v>
      </c>
      <c r="I759">
        <v>6.5000000000000002E-2</v>
      </c>
      <c r="J759" t="s">
        <v>77</v>
      </c>
      <c r="K759" t="s">
        <v>77</v>
      </c>
      <c r="L759" t="s">
        <v>77</v>
      </c>
      <c r="M759" t="s">
        <v>77</v>
      </c>
      <c r="O759">
        <v>71</v>
      </c>
      <c r="P759" t="s">
        <v>881</v>
      </c>
      <c r="Q759" s="2">
        <v>44909.575474537036</v>
      </c>
      <c r="R759" t="s">
        <v>882</v>
      </c>
      <c r="S759" t="s">
        <v>76</v>
      </c>
      <c r="T759">
        <v>0</v>
      </c>
      <c r="U759" t="s">
        <v>77</v>
      </c>
      <c r="V759" s="26" t="s">
        <v>77</v>
      </c>
      <c r="W759" t="s">
        <v>77</v>
      </c>
      <c r="X759" t="s">
        <v>77</v>
      </c>
      <c r="Y759" t="s">
        <v>77</v>
      </c>
      <c r="Z759" t="s">
        <v>77</v>
      </c>
      <c r="AA759" t="s">
        <v>77</v>
      </c>
      <c r="AC759">
        <v>71</v>
      </c>
      <c r="AD759" t="s">
        <v>881</v>
      </c>
      <c r="AE759" s="2">
        <v>44909.575474537036</v>
      </c>
      <c r="AF759" t="s">
        <v>882</v>
      </c>
      <c r="AG759" t="s">
        <v>76</v>
      </c>
      <c r="AH759">
        <v>0</v>
      </c>
      <c r="AI759">
        <v>12.19</v>
      </c>
      <c r="AJ759" s="26">
        <v>11600</v>
      </c>
      <c r="AK759">
        <v>2.3860000000000001</v>
      </c>
      <c r="AL759" t="s">
        <v>77</v>
      </c>
      <c r="AM759" t="s">
        <v>77</v>
      </c>
      <c r="AN759" t="s">
        <v>77</v>
      </c>
      <c r="AO759" t="s">
        <v>77</v>
      </c>
      <c r="AQ759">
        <v>1</v>
      </c>
      <c r="AS759">
        <v>71</v>
      </c>
      <c r="AT759" s="46">
        <f t="shared" si="118"/>
        <v>79.1077269040385</v>
      </c>
      <c r="AU759" s="47">
        <f t="shared" si="119"/>
        <v>2290.5860287999999</v>
      </c>
      <c r="AW759" s="27">
        <f t="shared" si="120"/>
        <v>108.74228608115502</v>
      </c>
      <c r="AX759" s="28">
        <f t="shared" si="121"/>
        <v>2177.0236688000005</v>
      </c>
      <c r="AZ759" s="33">
        <f t="shared" si="122"/>
        <v>91.10108645639751</v>
      </c>
      <c r="BA759" s="34">
        <f t="shared" si="123"/>
        <v>2211.8740543999997</v>
      </c>
      <c r="BC759" s="46">
        <f t="shared" si="124"/>
        <v>79.1077269040385</v>
      </c>
      <c r="BD759" s="47">
        <f t="shared" si="125"/>
        <v>2290.5860287999999</v>
      </c>
      <c r="BF759" s="48">
        <f t="shared" si="126"/>
        <v>64.214852120000003</v>
      </c>
      <c r="BG759" s="49">
        <f t="shared" si="127"/>
        <v>1009.1876000000001</v>
      </c>
      <c r="BI759">
        <v>71</v>
      </c>
      <c r="BJ759" t="s">
        <v>881</v>
      </c>
      <c r="BK759" s="2">
        <v>44909.575474537036</v>
      </c>
      <c r="BL759" t="s">
        <v>882</v>
      </c>
      <c r="BM759" t="s">
        <v>76</v>
      </c>
      <c r="BN759">
        <v>0</v>
      </c>
      <c r="BO759">
        <v>2.8420000000000001</v>
      </c>
      <c r="BP759" s="26">
        <v>1245753</v>
      </c>
      <c r="BQ759">
        <v>0</v>
      </c>
      <c r="BR759" t="s">
        <v>77</v>
      </c>
      <c r="BS759" t="s">
        <v>77</v>
      </c>
      <c r="BT759" t="s">
        <v>77</v>
      </c>
      <c r="BU759" t="s">
        <v>77</v>
      </c>
    </row>
    <row r="760" spans="1:73">
      <c r="A760">
        <v>49</v>
      </c>
      <c r="B760" t="s">
        <v>883</v>
      </c>
      <c r="C760" s="2">
        <v>44882.42359953704</v>
      </c>
      <c r="D760" t="s">
        <v>75</v>
      </c>
      <c r="E760" t="s">
        <v>76</v>
      </c>
      <c r="F760">
        <v>0</v>
      </c>
      <c r="G760">
        <v>6.0819999999999999</v>
      </c>
      <c r="H760" s="26">
        <v>2336</v>
      </c>
      <c r="I760">
        <v>0</v>
      </c>
      <c r="J760" t="s">
        <v>77</v>
      </c>
      <c r="K760" t="s">
        <v>77</v>
      </c>
      <c r="L760" t="s">
        <v>77</v>
      </c>
      <c r="M760" t="s">
        <v>77</v>
      </c>
      <c r="O760">
        <v>49</v>
      </c>
      <c r="P760" t="s">
        <v>883</v>
      </c>
      <c r="Q760" s="2">
        <v>44882.42359953704</v>
      </c>
      <c r="R760" t="s">
        <v>75</v>
      </c>
      <c r="S760" t="s">
        <v>76</v>
      </c>
      <c r="T760">
        <v>0</v>
      </c>
      <c r="U760" t="s">
        <v>77</v>
      </c>
      <c r="V760" s="26" t="s">
        <v>77</v>
      </c>
      <c r="W760" t="s">
        <v>77</v>
      </c>
      <c r="X760" t="s">
        <v>77</v>
      </c>
      <c r="Y760" t="s">
        <v>77</v>
      </c>
      <c r="Z760" t="s">
        <v>77</v>
      </c>
      <c r="AA760" t="s">
        <v>77</v>
      </c>
      <c r="AC760">
        <v>49</v>
      </c>
      <c r="AD760" t="s">
        <v>883</v>
      </c>
      <c r="AE760" s="2">
        <v>44882.42359953704</v>
      </c>
      <c r="AF760" t="s">
        <v>75</v>
      </c>
      <c r="AG760" t="s">
        <v>76</v>
      </c>
      <c r="AH760">
        <v>0</v>
      </c>
      <c r="AI760">
        <v>12.294</v>
      </c>
      <c r="AJ760" s="26">
        <v>2382</v>
      </c>
      <c r="AK760">
        <v>0.42899999999999999</v>
      </c>
      <c r="AL760" t="s">
        <v>77</v>
      </c>
      <c r="AM760" t="s">
        <v>77</v>
      </c>
      <c r="AN760" t="s">
        <v>77</v>
      </c>
      <c r="AO760" t="s">
        <v>77</v>
      </c>
      <c r="AQ760">
        <v>1</v>
      </c>
      <c r="AS760">
        <v>49</v>
      </c>
      <c r="AT760" s="46">
        <f t="shared" si="118"/>
        <v>0.93821338880000016</v>
      </c>
      <c r="AU760" s="47">
        <f t="shared" si="119"/>
        <v>388.51460145952001</v>
      </c>
      <c r="AW760" s="27">
        <f t="shared" si="120"/>
        <v>2.0638390399999995</v>
      </c>
      <c r="AX760" s="28">
        <f t="shared" si="121"/>
        <v>476.09664779052002</v>
      </c>
      <c r="AZ760" s="33">
        <f t="shared" si="122"/>
        <v>1.8993008768000017</v>
      </c>
      <c r="BA760" s="34">
        <f t="shared" si="123"/>
        <v>451.48814199575997</v>
      </c>
      <c r="BC760" s="46">
        <f t="shared" si="124"/>
        <v>0.93821338880000016</v>
      </c>
      <c r="BD760" s="47">
        <f t="shared" si="125"/>
        <v>388.51460145952001</v>
      </c>
      <c r="BF760" s="48">
        <f t="shared" si="126"/>
        <v>-0.64872598079999966</v>
      </c>
      <c r="BG760" s="49">
        <f t="shared" si="127"/>
        <v>227.60296671999998</v>
      </c>
      <c r="BI760">
        <v>49</v>
      </c>
      <c r="BJ760" t="s">
        <v>883</v>
      </c>
      <c r="BK760" s="2">
        <v>44882.42359953704</v>
      </c>
      <c r="BL760" t="s">
        <v>75</v>
      </c>
      <c r="BM760" t="s">
        <v>76</v>
      </c>
      <c r="BN760">
        <v>0</v>
      </c>
      <c r="BO760">
        <v>2.7069999999999999</v>
      </c>
      <c r="BP760" s="26">
        <v>5505895</v>
      </c>
      <c r="BQ760">
        <v>960.87400000000002</v>
      </c>
      <c r="BR760" t="s">
        <v>77</v>
      </c>
      <c r="BS760" t="s">
        <v>77</v>
      </c>
      <c r="BT760" t="s">
        <v>77</v>
      </c>
      <c r="BU760" t="s">
        <v>77</v>
      </c>
    </row>
    <row r="761" spans="1:73">
      <c r="A761">
        <v>50</v>
      </c>
      <c r="B761" t="s">
        <v>884</v>
      </c>
      <c r="C761" s="2">
        <v>44882.444849537038</v>
      </c>
      <c r="D761" t="s">
        <v>79</v>
      </c>
      <c r="E761" t="s">
        <v>76</v>
      </c>
      <c r="F761">
        <v>0</v>
      </c>
      <c r="G761">
        <v>6.032</v>
      </c>
      <c r="H761" s="26">
        <v>1116525</v>
      </c>
      <c r="I761">
        <v>2.2530000000000001</v>
      </c>
      <c r="J761" t="s">
        <v>77</v>
      </c>
      <c r="K761" t="s">
        <v>77</v>
      </c>
      <c r="L761" t="s">
        <v>77</v>
      </c>
      <c r="M761" t="s">
        <v>77</v>
      </c>
      <c r="O761">
        <v>50</v>
      </c>
      <c r="P761" t="s">
        <v>884</v>
      </c>
      <c r="Q761" s="2">
        <v>44882.444849537038</v>
      </c>
      <c r="R761" t="s">
        <v>79</v>
      </c>
      <c r="S761" t="s">
        <v>76</v>
      </c>
      <c r="T761">
        <v>0</v>
      </c>
      <c r="U761">
        <v>5.9829999999999997</v>
      </c>
      <c r="V761" s="26">
        <v>8348</v>
      </c>
      <c r="W761">
        <v>2.198</v>
      </c>
      <c r="X761" t="s">
        <v>77</v>
      </c>
      <c r="Y761" t="s">
        <v>77</v>
      </c>
      <c r="Z761" t="s">
        <v>77</v>
      </c>
      <c r="AA761" t="s">
        <v>77</v>
      </c>
      <c r="AC761">
        <v>50</v>
      </c>
      <c r="AD761" t="s">
        <v>884</v>
      </c>
      <c r="AE761" s="2">
        <v>44882.444849537038</v>
      </c>
      <c r="AF761" t="s">
        <v>79</v>
      </c>
      <c r="AG761" t="s">
        <v>76</v>
      </c>
      <c r="AH761">
        <v>0</v>
      </c>
      <c r="AI761">
        <v>12.249000000000001</v>
      </c>
      <c r="AJ761" s="26">
        <v>9930</v>
      </c>
      <c r="AK761">
        <v>2.032</v>
      </c>
      <c r="AL761" t="s">
        <v>77</v>
      </c>
      <c r="AM761" t="s">
        <v>77</v>
      </c>
      <c r="AN761" t="s">
        <v>77</v>
      </c>
      <c r="AO761" t="s">
        <v>77</v>
      </c>
      <c r="AQ761">
        <v>1</v>
      </c>
      <c r="AS761">
        <v>50</v>
      </c>
      <c r="AT761" s="46">
        <f t="shared" si="118"/>
        <v>2288.2402251644799</v>
      </c>
      <c r="AU761" s="47">
        <f t="shared" si="119"/>
        <v>1946.3146029520001</v>
      </c>
      <c r="AW761" s="27">
        <f t="shared" si="120"/>
        <v>2145.0141287066399</v>
      </c>
      <c r="AX761" s="28">
        <f t="shared" si="121"/>
        <v>1869.662570427</v>
      </c>
      <c r="AZ761" s="33">
        <f t="shared" si="122"/>
        <v>2425.1285396827202</v>
      </c>
      <c r="BA761" s="34">
        <f t="shared" si="123"/>
        <v>1893.1546843260001</v>
      </c>
      <c r="BC761" s="46">
        <f t="shared" si="124"/>
        <v>2288.2402251644799</v>
      </c>
      <c r="BD761" s="47">
        <f t="shared" si="125"/>
        <v>1946.3146029520001</v>
      </c>
      <c r="BF761" s="48">
        <f t="shared" si="126"/>
        <v>1031.9760848000001</v>
      </c>
      <c r="BG761" s="49">
        <f t="shared" si="127"/>
        <v>889.27091200000007</v>
      </c>
      <c r="BI761">
        <v>50</v>
      </c>
      <c r="BJ761" t="s">
        <v>884</v>
      </c>
      <c r="BK761" s="2">
        <v>44882.444849537038</v>
      </c>
      <c r="BL761" t="s">
        <v>79</v>
      </c>
      <c r="BM761" t="s">
        <v>76</v>
      </c>
      <c r="BN761">
        <v>0</v>
      </c>
      <c r="BO761">
        <v>2.714</v>
      </c>
      <c r="BP761" s="26">
        <v>5364722</v>
      </c>
      <c r="BQ761">
        <v>959.971</v>
      </c>
      <c r="BR761" t="s">
        <v>77</v>
      </c>
      <c r="BS761" t="s">
        <v>77</v>
      </c>
      <c r="BT761" t="s">
        <v>77</v>
      </c>
      <c r="BU761" t="s">
        <v>77</v>
      </c>
    </row>
    <row r="762" spans="1:73">
      <c r="A762">
        <v>51</v>
      </c>
      <c r="B762" t="s">
        <v>885</v>
      </c>
      <c r="C762" s="2">
        <v>44882.466134259259</v>
      </c>
      <c r="D762" t="s">
        <v>507</v>
      </c>
      <c r="E762" t="s">
        <v>76</v>
      </c>
      <c r="F762">
        <v>0</v>
      </c>
      <c r="G762">
        <v>6.0659999999999998</v>
      </c>
      <c r="H762" s="26">
        <v>3367</v>
      </c>
      <c r="I762">
        <v>2E-3</v>
      </c>
      <c r="J762" t="s">
        <v>77</v>
      </c>
      <c r="K762" t="s">
        <v>77</v>
      </c>
      <c r="L762" t="s">
        <v>77</v>
      </c>
      <c r="M762" t="s">
        <v>77</v>
      </c>
      <c r="O762">
        <v>51</v>
      </c>
      <c r="P762" t="s">
        <v>885</v>
      </c>
      <c r="Q762" s="2">
        <v>44882.466134259259</v>
      </c>
      <c r="R762" t="s">
        <v>507</v>
      </c>
      <c r="S762" t="s">
        <v>76</v>
      </c>
      <c r="T762">
        <v>0</v>
      </c>
      <c r="U762" t="s">
        <v>77</v>
      </c>
      <c r="V762" s="26" t="s">
        <v>77</v>
      </c>
      <c r="W762" t="s">
        <v>77</v>
      </c>
      <c r="X762" t="s">
        <v>77</v>
      </c>
      <c r="Y762" t="s">
        <v>77</v>
      </c>
      <c r="Z762" t="s">
        <v>77</v>
      </c>
      <c r="AA762" t="s">
        <v>77</v>
      </c>
      <c r="AC762">
        <v>51</v>
      </c>
      <c r="AD762" t="s">
        <v>885</v>
      </c>
      <c r="AE762" s="2">
        <v>44882.466134259259</v>
      </c>
      <c r="AF762" t="s">
        <v>507</v>
      </c>
      <c r="AG762" t="s">
        <v>76</v>
      </c>
      <c r="AH762">
        <v>0</v>
      </c>
      <c r="AI762">
        <v>12.279</v>
      </c>
      <c r="AJ762" s="26">
        <v>1894</v>
      </c>
      <c r="AK762">
        <v>0.32500000000000001</v>
      </c>
      <c r="AL762" t="s">
        <v>77</v>
      </c>
      <c r="AM762" t="s">
        <v>77</v>
      </c>
      <c r="AN762" t="s">
        <v>77</v>
      </c>
      <c r="AO762" t="s">
        <v>77</v>
      </c>
      <c r="AQ762">
        <v>1</v>
      </c>
      <c r="AS762">
        <v>51</v>
      </c>
      <c r="AT762" s="46">
        <f t="shared" si="118"/>
        <v>2.6533292117</v>
      </c>
      <c r="AU762" s="47">
        <f t="shared" si="119"/>
        <v>287.69825373728003</v>
      </c>
      <c r="AW762" s="27">
        <f t="shared" si="120"/>
        <v>4.9776396412499988</v>
      </c>
      <c r="AX762" s="28">
        <f t="shared" si="121"/>
        <v>385.75242919627999</v>
      </c>
      <c r="AZ762" s="33">
        <f t="shared" si="122"/>
        <v>5.5000798724499997</v>
      </c>
      <c r="BA762" s="34">
        <f t="shared" si="123"/>
        <v>358.21647154264002</v>
      </c>
      <c r="BC762" s="46">
        <f t="shared" si="124"/>
        <v>2.6533292117</v>
      </c>
      <c r="BD762" s="47">
        <f t="shared" si="125"/>
        <v>287.69825373728003</v>
      </c>
      <c r="BF762" s="48">
        <f t="shared" si="126"/>
        <v>0.91982257280000024</v>
      </c>
      <c r="BG762" s="49">
        <f t="shared" si="127"/>
        <v>178.07912607999998</v>
      </c>
      <c r="BI762">
        <v>51</v>
      </c>
      <c r="BJ762" t="s">
        <v>885</v>
      </c>
      <c r="BK762" s="2">
        <v>44882.466134259259</v>
      </c>
      <c r="BL762" t="s">
        <v>507</v>
      </c>
      <c r="BM762" t="s">
        <v>76</v>
      </c>
      <c r="BN762">
        <v>0</v>
      </c>
      <c r="BO762">
        <v>2.7189999999999999</v>
      </c>
      <c r="BP762" s="26">
        <v>5203967</v>
      </c>
      <c r="BQ762">
        <v>958.84</v>
      </c>
      <c r="BR762" t="s">
        <v>77</v>
      </c>
      <c r="BS762" t="s">
        <v>77</v>
      </c>
      <c r="BT762" t="s">
        <v>77</v>
      </c>
      <c r="BU762" t="s">
        <v>77</v>
      </c>
    </row>
    <row r="763" spans="1:73">
      <c r="A763">
        <v>52</v>
      </c>
      <c r="B763" t="s">
        <v>886</v>
      </c>
      <c r="C763" s="2">
        <v>44882.487384259257</v>
      </c>
      <c r="D763" t="s">
        <v>507</v>
      </c>
      <c r="E763" t="s">
        <v>76</v>
      </c>
      <c r="F763">
        <v>0</v>
      </c>
      <c r="G763">
        <v>6.0629999999999997</v>
      </c>
      <c r="H763" s="26">
        <v>3675</v>
      </c>
      <c r="I763">
        <v>3.0000000000000001E-3</v>
      </c>
      <c r="J763" t="s">
        <v>77</v>
      </c>
      <c r="K763" t="s">
        <v>77</v>
      </c>
      <c r="L763" t="s">
        <v>77</v>
      </c>
      <c r="M763" t="s">
        <v>77</v>
      </c>
      <c r="O763">
        <v>52</v>
      </c>
      <c r="P763" t="s">
        <v>886</v>
      </c>
      <c r="Q763" s="2">
        <v>44882.487384259257</v>
      </c>
      <c r="R763" t="s">
        <v>507</v>
      </c>
      <c r="S763" t="s">
        <v>76</v>
      </c>
      <c r="T763">
        <v>0</v>
      </c>
      <c r="U763" t="s">
        <v>77</v>
      </c>
      <c r="V763" s="26" t="s">
        <v>77</v>
      </c>
      <c r="W763" t="s">
        <v>77</v>
      </c>
      <c r="X763" t="s">
        <v>77</v>
      </c>
      <c r="Y763" t="s">
        <v>77</v>
      </c>
      <c r="Z763" t="s">
        <v>77</v>
      </c>
      <c r="AA763" t="s">
        <v>77</v>
      </c>
      <c r="AC763">
        <v>52</v>
      </c>
      <c r="AD763" t="s">
        <v>886</v>
      </c>
      <c r="AE763" s="2">
        <v>44882.487384259257</v>
      </c>
      <c r="AF763" t="s">
        <v>507</v>
      </c>
      <c r="AG763" t="s">
        <v>76</v>
      </c>
      <c r="AH763">
        <v>0</v>
      </c>
      <c r="AI763">
        <v>12.263999999999999</v>
      </c>
      <c r="AJ763" s="26">
        <v>1641</v>
      </c>
      <c r="AK763">
        <v>0.27100000000000002</v>
      </c>
      <c r="AL763" t="s">
        <v>77</v>
      </c>
      <c r="AM763" t="s">
        <v>77</v>
      </c>
      <c r="AN763" t="s">
        <v>77</v>
      </c>
      <c r="AO763" t="s">
        <v>77</v>
      </c>
      <c r="AQ763">
        <v>1</v>
      </c>
      <c r="AS763">
        <v>52</v>
      </c>
      <c r="AT763" s="46">
        <f t="shared" si="118"/>
        <v>3.2256248125000004</v>
      </c>
      <c r="AU763" s="47">
        <f t="shared" si="119"/>
        <v>235.42597767688</v>
      </c>
      <c r="AW763" s="27">
        <f t="shared" si="120"/>
        <v>5.8568695312500001</v>
      </c>
      <c r="AX763" s="28">
        <f t="shared" si="121"/>
        <v>338.90236785962998</v>
      </c>
      <c r="AZ763" s="33">
        <f t="shared" si="122"/>
        <v>6.5518740312499997</v>
      </c>
      <c r="BA763" s="34">
        <f t="shared" si="123"/>
        <v>309.85741375494001</v>
      </c>
      <c r="BC763" s="46">
        <f t="shared" si="124"/>
        <v>3.2256248125000004</v>
      </c>
      <c r="BD763" s="47">
        <f t="shared" si="125"/>
        <v>235.42597767688</v>
      </c>
      <c r="BF763" s="48">
        <f t="shared" si="126"/>
        <v>1.3946779999999999</v>
      </c>
      <c r="BG763" s="49">
        <f t="shared" si="127"/>
        <v>152.08140268</v>
      </c>
      <c r="BI763">
        <v>52</v>
      </c>
      <c r="BJ763" t="s">
        <v>886</v>
      </c>
      <c r="BK763" s="2">
        <v>44882.487384259257</v>
      </c>
      <c r="BL763" t="s">
        <v>507</v>
      </c>
      <c r="BM763" t="s">
        <v>76</v>
      </c>
      <c r="BN763">
        <v>0</v>
      </c>
      <c r="BO763">
        <v>2.7149999999999999</v>
      </c>
      <c r="BP763" s="26">
        <v>5404176</v>
      </c>
      <c r="BQ763">
        <v>960.23099999999999</v>
      </c>
      <c r="BR763" t="s">
        <v>77</v>
      </c>
      <c r="BS763" t="s">
        <v>77</v>
      </c>
      <c r="BT763" t="s">
        <v>77</v>
      </c>
      <c r="BU763" t="s">
        <v>77</v>
      </c>
    </row>
    <row r="764" spans="1:73">
      <c r="A764">
        <v>53</v>
      </c>
      <c r="B764" t="s">
        <v>887</v>
      </c>
      <c r="C764" s="2">
        <v>44882.508657407408</v>
      </c>
      <c r="D764">
        <v>410</v>
      </c>
      <c r="E764" t="s">
        <v>76</v>
      </c>
      <c r="F764">
        <v>0</v>
      </c>
      <c r="G764">
        <v>6.0510000000000002</v>
      </c>
      <c r="H764" s="26">
        <v>5698</v>
      </c>
      <c r="I764">
        <v>7.0000000000000001E-3</v>
      </c>
      <c r="J764" t="s">
        <v>77</v>
      </c>
      <c r="K764" t="s">
        <v>77</v>
      </c>
      <c r="L764" t="s">
        <v>77</v>
      </c>
      <c r="M764" t="s">
        <v>77</v>
      </c>
      <c r="O764">
        <v>53</v>
      </c>
      <c r="P764" t="s">
        <v>887</v>
      </c>
      <c r="Q764" s="2">
        <v>44882.508657407408</v>
      </c>
      <c r="R764">
        <v>410</v>
      </c>
      <c r="S764" t="s">
        <v>76</v>
      </c>
      <c r="T764">
        <v>0</v>
      </c>
      <c r="U764" t="s">
        <v>77</v>
      </c>
      <c r="V764" s="26" t="s">
        <v>77</v>
      </c>
      <c r="W764" t="s">
        <v>77</v>
      </c>
      <c r="X764" t="s">
        <v>77</v>
      </c>
      <c r="Y764" t="s">
        <v>77</v>
      </c>
      <c r="Z764" t="s">
        <v>77</v>
      </c>
      <c r="AA764" t="s">
        <v>77</v>
      </c>
      <c r="AC764">
        <v>53</v>
      </c>
      <c r="AD764" t="s">
        <v>887</v>
      </c>
      <c r="AE764" s="2">
        <v>44882.508657407408</v>
      </c>
      <c r="AF764">
        <v>410</v>
      </c>
      <c r="AG764" t="s">
        <v>76</v>
      </c>
      <c r="AH764">
        <v>0</v>
      </c>
      <c r="AI764">
        <v>12.218</v>
      </c>
      <c r="AJ764" s="26">
        <v>14704</v>
      </c>
      <c r="AK764">
        <v>3.0430000000000001</v>
      </c>
      <c r="AL764" t="s">
        <v>77</v>
      </c>
      <c r="AM764" t="s">
        <v>77</v>
      </c>
      <c r="AN764" t="s">
        <v>77</v>
      </c>
      <c r="AO764" t="s">
        <v>77</v>
      </c>
      <c r="AQ764">
        <v>1</v>
      </c>
      <c r="AS764">
        <v>53</v>
      </c>
      <c r="AT764" s="46">
        <f t="shared" si="118"/>
        <v>7.6697449412000012</v>
      </c>
      <c r="AU764" s="47">
        <f t="shared" si="119"/>
        <v>2930.0991816396804</v>
      </c>
      <c r="AW764" s="27">
        <f t="shared" si="120"/>
        <v>11.732018084999998</v>
      </c>
      <c r="AX764" s="28">
        <f t="shared" si="121"/>
        <v>2747.3802479436799</v>
      </c>
      <c r="AZ764" s="33">
        <f t="shared" si="122"/>
        <v>13.186979528199998</v>
      </c>
      <c r="BA764" s="34">
        <f t="shared" si="123"/>
        <v>2804.0312641638402</v>
      </c>
      <c r="BC764" s="46">
        <f t="shared" si="124"/>
        <v>7.6697449412000012</v>
      </c>
      <c r="BD764" s="47">
        <f t="shared" si="125"/>
        <v>2930.0991816396804</v>
      </c>
      <c r="BF764" s="48">
        <f t="shared" si="126"/>
        <v>4.5852921008000012</v>
      </c>
      <c r="BG764" s="49">
        <f t="shared" si="127"/>
        <v>1206.5868524800001</v>
      </c>
      <c r="BI764">
        <v>53</v>
      </c>
      <c r="BJ764" t="s">
        <v>887</v>
      </c>
      <c r="BK764" s="2">
        <v>44882.508657407408</v>
      </c>
      <c r="BL764">
        <v>410</v>
      </c>
      <c r="BM764" t="s">
        <v>76</v>
      </c>
      <c r="BN764">
        <v>0</v>
      </c>
      <c r="BO764">
        <v>2.8380000000000001</v>
      </c>
      <c r="BP764" s="26">
        <v>1614947</v>
      </c>
      <c r="BQ764">
        <v>0</v>
      </c>
      <c r="BR764" t="s">
        <v>77</v>
      </c>
      <c r="BS764" t="s">
        <v>77</v>
      </c>
      <c r="BT764" t="s">
        <v>77</v>
      </c>
      <c r="BU764" t="s">
        <v>77</v>
      </c>
    </row>
    <row r="765" spans="1:73">
      <c r="A765">
        <v>54</v>
      </c>
      <c r="B765" t="s">
        <v>888</v>
      </c>
      <c r="C765" s="2">
        <v>44882.529895833337</v>
      </c>
      <c r="D765">
        <v>27</v>
      </c>
      <c r="E765" t="s">
        <v>76</v>
      </c>
      <c r="F765">
        <v>0</v>
      </c>
      <c r="G765">
        <v>6.0490000000000004</v>
      </c>
      <c r="H765" s="26">
        <v>7832</v>
      </c>
      <c r="I765">
        <v>1.0999999999999999E-2</v>
      </c>
      <c r="J765" t="s">
        <v>77</v>
      </c>
      <c r="K765" t="s">
        <v>77</v>
      </c>
      <c r="L765" t="s">
        <v>77</v>
      </c>
      <c r="M765" t="s">
        <v>77</v>
      </c>
      <c r="O765">
        <v>54</v>
      </c>
      <c r="P765" t="s">
        <v>888</v>
      </c>
      <c r="Q765" s="2">
        <v>44882.529895833337</v>
      </c>
      <c r="R765">
        <v>27</v>
      </c>
      <c r="S765" t="s">
        <v>76</v>
      </c>
      <c r="T765">
        <v>0</v>
      </c>
      <c r="U765" t="s">
        <v>77</v>
      </c>
      <c r="V765" s="26" t="s">
        <v>77</v>
      </c>
      <c r="W765" t="s">
        <v>77</v>
      </c>
      <c r="X765" t="s">
        <v>77</v>
      </c>
      <c r="Y765" t="s">
        <v>77</v>
      </c>
      <c r="Z765" t="s">
        <v>77</v>
      </c>
      <c r="AA765" t="s">
        <v>77</v>
      </c>
      <c r="AC765">
        <v>54</v>
      </c>
      <c r="AD765" t="s">
        <v>888</v>
      </c>
      <c r="AE765" s="2">
        <v>44882.529895833337</v>
      </c>
      <c r="AF765">
        <v>27</v>
      </c>
      <c r="AG765" t="s">
        <v>76</v>
      </c>
      <c r="AH765">
        <v>0</v>
      </c>
      <c r="AI765">
        <v>12.226000000000001</v>
      </c>
      <c r="AJ765" s="26">
        <v>22646</v>
      </c>
      <c r="AK765">
        <v>4.72</v>
      </c>
      <c r="AL765" t="s">
        <v>77</v>
      </c>
      <c r="AM765" t="s">
        <v>77</v>
      </c>
      <c r="AN765" t="s">
        <v>77</v>
      </c>
      <c r="AO765" t="s">
        <v>77</v>
      </c>
      <c r="AQ765">
        <v>1</v>
      </c>
      <c r="AS765">
        <v>54</v>
      </c>
      <c r="AT765" s="46">
        <f t="shared" si="118"/>
        <v>13.646671347200002</v>
      </c>
      <c r="AU765" s="47">
        <f t="shared" si="119"/>
        <v>4564.1404896156801</v>
      </c>
      <c r="AW765" s="27">
        <f t="shared" si="120"/>
        <v>18.118039759999995</v>
      </c>
      <c r="AX765" s="28">
        <f t="shared" si="121"/>
        <v>4201.2073505946801</v>
      </c>
      <c r="AZ765" s="33">
        <f t="shared" si="122"/>
        <v>19.6720700192</v>
      </c>
      <c r="BA765" s="34">
        <f t="shared" si="123"/>
        <v>4317.7184002018403</v>
      </c>
      <c r="BC765" s="46">
        <f t="shared" si="124"/>
        <v>13.646671347200002</v>
      </c>
      <c r="BD765" s="47">
        <f t="shared" si="125"/>
        <v>4564.1404896156801</v>
      </c>
      <c r="BF765" s="48">
        <f t="shared" si="126"/>
        <v>8.0858118047999987</v>
      </c>
      <c r="BG765" s="49">
        <f t="shared" si="127"/>
        <v>1560.7682844799999</v>
      </c>
      <c r="BI765">
        <v>54</v>
      </c>
      <c r="BJ765" t="s">
        <v>888</v>
      </c>
      <c r="BK765" s="2">
        <v>44882.529895833337</v>
      </c>
      <c r="BL765">
        <v>27</v>
      </c>
      <c r="BM765" t="s">
        <v>76</v>
      </c>
      <c r="BN765">
        <v>0</v>
      </c>
      <c r="BO765">
        <v>2.8639999999999999</v>
      </c>
      <c r="BP765" s="26">
        <v>1076462</v>
      </c>
      <c r="BQ765">
        <v>0</v>
      </c>
      <c r="BR765" t="s">
        <v>77</v>
      </c>
      <c r="BS765" t="s">
        <v>77</v>
      </c>
      <c r="BT765" t="s">
        <v>77</v>
      </c>
      <c r="BU765" t="s">
        <v>77</v>
      </c>
    </row>
    <row r="766" spans="1:73">
      <c r="A766">
        <v>55</v>
      </c>
      <c r="B766" t="s">
        <v>889</v>
      </c>
      <c r="C766" s="2">
        <v>44882.551168981481</v>
      </c>
      <c r="D766">
        <v>281</v>
      </c>
      <c r="E766" t="s">
        <v>76</v>
      </c>
      <c r="F766">
        <v>0</v>
      </c>
      <c r="G766">
        <v>6.0460000000000003</v>
      </c>
      <c r="H766" s="26">
        <v>9179</v>
      </c>
      <c r="I766">
        <v>1.4E-2</v>
      </c>
      <c r="J766" t="s">
        <v>77</v>
      </c>
      <c r="K766" t="s">
        <v>77</v>
      </c>
      <c r="L766" t="s">
        <v>77</v>
      </c>
      <c r="M766" t="s">
        <v>77</v>
      </c>
      <c r="O766">
        <v>55</v>
      </c>
      <c r="P766" t="s">
        <v>889</v>
      </c>
      <c r="Q766" s="2">
        <v>44882.551168981481</v>
      </c>
      <c r="R766">
        <v>281</v>
      </c>
      <c r="S766" t="s">
        <v>76</v>
      </c>
      <c r="T766">
        <v>0</v>
      </c>
      <c r="U766" t="s">
        <v>77</v>
      </c>
      <c r="V766" s="26" t="s">
        <v>77</v>
      </c>
      <c r="W766" t="s">
        <v>77</v>
      </c>
      <c r="X766" t="s">
        <v>77</v>
      </c>
      <c r="Y766" t="s">
        <v>77</v>
      </c>
      <c r="Z766" t="s">
        <v>77</v>
      </c>
      <c r="AA766" t="s">
        <v>77</v>
      </c>
      <c r="AC766">
        <v>55</v>
      </c>
      <c r="AD766" t="s">
        <v>889</v>
      </c>
      <c r="AE766" s="2">
        <v>44882.551168981481</v>
      </c>
      <c r="AF766">
        <v>281</v>
      </c>
      <c r="AG766" t="s">
        <v>76</v>
      </c>
      <c r="AH766">
        <v>0</v>
      </c>
      <c r="AI766">
        <v>12.215999999999999</v>
      </c>
      <c r="AJ766" s="26">
        <v>19914</v>
      </c>
      <c r="AK766">
        <v>4.1440000000000001</v>
      </c>
      <c r="AL766" t="s">
        <v>77</v>
      </c>
      <c r="AM766" t="s">
        <v>77</v>
      </c>
      <c r="AN766" t="s">
        <v>77</v>
      </c>
      <c r="AO766" t="s">
        <v>77</v>
      </c>
      <c r="AQ766">
        <v>1</v>
      </c>
      <c r="AS766">
        <v>55</v>
      </c>
      <c r="AT766" s="46">
        <f t="shared" si="118"/>
        <v>18.100659257300002</v>
      </c>
      <c r="AU766" s="47">
        <f t="shared" si="119"/>
        <v>4002.4034000540796</v>
      </c>
      <c r="AW766" s="27">
        <f t="shared" si="120"/>
        <v>22.248593371249996</v>
      </c>
      <c r="AX766" s="28">
        <f t="shared" si="121"/>
        <v>3701.9930645530799</v>
      </c>
      <c r="AZ766" s="33">
        <f t="shared" si="122"/>
        <v>23.493795324049998</v>
      </c>
      <c r="BA766" s="34">
        <f t="shared" si="123"/>
        <v>3797.2506141410399</v>
      </c>
      <c r="BC766" s="46">
        <f t="shared" si="124"/>
        <v>18.100659257300002</v>
      </c>
      <c r="BD766" s="47">
        <f t="shared" si="125"/>
        <v>4002.4034000540796</v>
      </c>
      <c r="BF766" s="48">
        <f t="shared" si="126"/>
        <v>10.366642723199998</v>
      </c>
      <c r="BG766" s="49">
        <f t="shared" si="127"/>
        <v>1463.41401088</v>
      </c>
      <c r="BI766">
        <v>55</v>
      </c>
      <c r="BJ766" t="s">
        <v>889</v>
      </c>
      <c r="BK766" s="2">
        <v>44882.551168981481</v>
      </c>
      <c r="BL766">
        <v>281</v>
      </c>
      <c r="BM766" t="s">
        <v>76</v>
      </c>
      <c r="BN766">
        <v>0</v>
      </c>
      <c r="BO766">
        <v>2.8530000000000002</v>
      </c>
      <c r="BP766" s="26">
        <v>1242178</v>
      </c>
      <c r="BQ766">
        <v>0</v>
      </c>
      <c r="BR766" t="s">
        <v>77</v>
      </c>
      <c r="BS766" t="s">
        <v>77</v>
      </c>
      <c r="BT766" t="s">
        <v>77</v>
      </c>
      <c r="BU766" t="s">
        <v>77</v>
      </c>
    </row>
    <row r="767" spans="1:73">
      <c r="A767">
        <v>56</v>
      </c>
      <c r="B767" t="s">
        <v>890</v>
      </c>
      <c r="C767" s="2">
        <v>44882.572442129633</v>
      </c>
      <c r="D767">
        <v>342</v>
      </c>
      <c r="E767" t="s">
        <v>76</v>
      </c>
      <c r="F767">
        <v>0</v>
      </c>
      <c r="G767">
        <v>6.0570000000000004</v>
      </c>
      <c r="H767" s="26">
        <v>5563</v>
      </c>
      <c r="I767">
        <v>6.0000000000000001E-3</v>
      </c>
      <c r="J767" t="s">
        <v>77</v>
      </c>
      <c r="K767" t="s">
        <v>77</v>
      </c>
      <c r="L767" t="s">
        <v>77</v>
      </c>
      <c r="M767" t="s">
        <v>77</v>
      </c>
      <c r="O767">
        <v>56</v>
      </c>
      <c r="P767" t="s">
        <v>890</v>
      </c>
      <c r="Q767" s="2">
        <v>44882.572442129633</v>
      </c>
      <c r="R767">
        <v>342</v>
      </c>
      <c r="S767" t="s">
        <v>76</v>
      </c>
      <c r="T767">
        <v>0</v>
      </c>
      <c r="U767" t="s">
        <v>77</v>
      </c>
      <c r="V767" s="26" t="s">
        <v>77</v>
      </c>
      <c r="W767" t="s">
        <v>77</v>
      </c>
      <c r="X767" t="s">
        <v>77</v>
      </c>
      <c r="Y767" t="s">
        <v>77</v>
      </c>
      <c r="Z767" t="s">
        <v>77</v>
      </c>
      <c r="AA767" t="s">
        <v>77</v>
      </c>
      <c r="AC767">
        <v>56</v>
      </c>
      <c r="AD767" t="s">
        <v>890</v>
      </c>
      <c r="AE767" s="2">
        <v>44882.572442129633</v>
      </c>
      <c r="AF767">
        <v>342</v>
      </c>
      <c r="AG767" t="s">
        <v>76</v>
      </c>
      <c r="AH767">
        <v>0</v>
      </c>
      <c r="AI767">
        <v>12.231</v>
      </c>
      <c r="AJ767" s="26">
        <v>13621</v>
      </c>
      <c r="AK767">
        <v>2.8140000000000001</v>
      </c>
      <c r="AL767" t="s">
        <v>77</v>
      </c>
      <c r="AM767" t="s">
        <v>77</v>
      </c>
      <c r="AN767" t="s">
        <v>77</v>
      </c>
      <c r="AO767" t="s">
        <v>77</v>
      </c>
      <c r="AQ767">
        <v>1</v>
      </c>
      <c r="AS767">
        <v>56</v>
      </c>
      <c r="AT767" s="46">
        <f t="shared" si="118"/>
        <v>7.3361432957000012</v>
      </c>
      <c r="AU767" s="47">
        <f t="shared" si="119"/>
        <v>2707.0259325216803</v>
      </c>
      <c r="AW767" s="27">
        <f t="shared" si="120"/>
        <v>11.33453809125</v>
      </c>
      <c r="AX767" s="28">
        <f t="shared" si="121"/>
        <v>2548.5175788944298</v>
      </c>
      <c r="AZ767" s="33">
        <f t="shared" si="122"/>
        <v>12.758972146449999</v>
      </c>
      <c r="BA767" s="34">
        <f t="shared" si="123"/>
        <v>2597.4604555173396</v>
      </c>
      <c r="BC767" s="46">
        <f t="shared" si="124"/>
        <v>7.3361432957000012</v>
      </c>
      <c r="BD767" s="47">
        <f t="shared" si="125"/>
        <v>2707.0259325216803</v>
      </c>
      <c r="BF767" s="48">
        <f t="shared" si="126"/>
        <v>4.3685000287999989</v>
      </c>
      <c r="BG767" s="49">
        <f t="shared" si="127"/>
        <v>1141.4779754799999</v>
      </c>
      <c r="BI767">
        <v>56</v>
      </c>
      <c r="BJ767" t="s">
        <v>890</v>
      </c>
      <c r="BK767" s="2">
        <v>44882.572442129633</v>
      </c>
      <c r="BL767">
        <v>342</v>
      </c>
      <c r="BM767" t="s">
        <v>76</v>
      </c>
      <c r="BN767">
        <v>0</v>
      </c>
      <c r="BO767">
        <v>2.867</v>
      </c>
      <c r="BP767" s="26">
        <v>1011501</v>
      </c>
      <c r="BQ767">
        <v>0</v>
      </c>
      <c r="BR767" t="s">
        <v>77</v>
      </c>
      <c r="BS767" t="s">
        <v>77</v>
      </c>
      <c r="BT767" t="s">
        <v>77</v>
      </c>
      <c r="BU767" t="s">
        <v>77</v>
      </c>
    </row>
    <row r="768" spans="1:73">
      <c r="A768">
        <v>57</v>
      </c>
      <c r="B768" t="s">
        <v>891</v>
      </c>
      <c r="C768" s="2">
        <v>44882.5937037037</v>
      </c>
      <c r="D768">
        <v>134</v>
      </c>
      <c r="E768" t="s">
        <v>76</v>
      </c>
      <c r="F768">
        <v>0</v>
      </c>
      <c r="G768">
        <v>6.0529999999999999</v>
      </c>
      <c r="H768" s="26">
        <v>6123</v>
      </c>
      <c r="I768">
        <v>8.0000000000000002E-3</v>
      </c>
      <c r="J768" t="s">
        <v>77</v>
      </c>
      <c r="K768" t="s">
        <v>77</v>
      </c>
      <c r="L768" t="s">
        <v>77</v>
      </c>
      <c r="M768" t="s">
        <v>77</v>
      </c>
      <c r="O768">
        <v>57</v>
      </c>
      <c r="P768" t="s">
        <v>891</v>
      </c>
      <c r="Q768" s="2">
        <v>44882.5937037037</v>
      </c>
      <c r="R768">
        <v>134</v>
      </c>
      <c r="S768" t="s">
        <v>76</v>
      </c>
      <c r="T768">
        <v>0</v>
      </c>
      <c r="U768" t="s">
        <v>77</v>
      </c>
      <c r="V768" s="26" t="s">
        <v>77</v>
      </c>
      <c r="W768" t="s">
        <v>77</v>
      </c>
      <c r="X768" t="s">
        <v>77</v>
      </c>
      <c r="Y768" t="s">
        <v>77</v>
      </c>
      <c r="Z768" t="s">
        <v>77</v>
      </c>
      <c r="AA768" t="s">
        <v>77</v>
      </c>
      <c r="AC768">
        <v>57</v>
      </c>
      <c r="AD768" t="s">
        <v>891</v>
      </c>
      <c r="AE768" s="2">
        <v>44882.5937037037</v>
      </c>
      <c r="AF768">
        <v>134</v>
      </c>
      <c r="AG768" t="s">
        <v>76</v>
      </c>
      <c r="AH768">
        <v>0</v>
      </c>
      <c r="AI768">
        <v>12.228</v>
      </c>
      <c r="AJ768" s="26">
        <v>11571</v>
      </c>
      <c r="AK768">
        <v>2.38</v>
      </c>
      <c r="AL768" t="s">
        <v>77</v>
      </c>
      <c r="AM768" t="s">
        <v>77</v>
      </c>
      <c r="AN768" t="s">
        <v>77</v>
      </c>
      <c r="AO768" t="s">
        <v>77</v>
      </c>
      <c r="AQ768">
        <v>1</v>
      </c>
      <c r="AS768">
        <v>57</v>
      </c>
      <c r="AT768" s="46">
        <f t="shared" si="118"/>
        <v>8.7545537437000007</v>
      </c>
      <c r="AU768" s="47">
        <f t="shared" si="119"/>
        <v>2284.6088771936802</v>
      </c>
      <c r="AW768" s="27">
        <f t="shared" si="120"/>
        <v>12.98840149125</v>
      </c>
      <c r="AX768" s="28">
        <f t="shared" si="121"/>
        <v>2171.6892476664302</v>
      </c>
      <c r="AZ768" s="33">
        <f t="shared" si="122"/>
        <v>14.520618074449999</v>
      </c>
      <c r="BA768" s="34">
        <f t="shared" si="123"/>
        <v>2206.3401804533396</v>
      </c>
      <c r="BC768" s="46">
        <f t="shared" si="124"/>
        <v>8.7545537437000007</v>
      </c>
      <c r="BD768" s="47">
        <f t="shared" si="125"/>
        <v>2284.6088771936802</v>
      </c>
      <c r="BF768" s="48">
        <f t="shared" si="126"/>
        <v>5.2714032608000005</v>
      </c>
      <c r="BG768" s="49">
        <f t="shared" si="127"/>
        <v>1007.1870674800001</v>
      </c>
      <c r="BI768">
        <v>57</v>
      </c>
      <c r="BJ768" t="s">
        <v>891</v>
      </c>
      <c r="BK768" s="2">
        <v>44882.5937037037</v>
      </c>
      <c r="BL768">
        <v>134</v>
      </c>
      <c r="BM768" t="s">
        <v>76</v>
      </c>
      <c r="BN768">
        <v>0</v>
      </c>
      <c r="BO768">
        <v>2.8450000000000002</v>
      </c>
      <c r="BP768" s="26">
        <v>1488150</v>
      </c>
      <c r="BQ768">
        <v>0</v>
      </c>
      <c r="BR768" t="s">
        <v>77</v>
      </c>
      <c r="BS768" t="s">
        <v>77</v>
      </c>
      <c r="BT768" t="s">
        <v>77</v>
      </c>
      <c r="BU768" t="s">
        <v>77</v>
      </c>
    </row>
    <row r="769" spans="1:73">
      <c r="A769">
        <v>58</v>
      </c>
      <c r="B769" t="s">
        <v>892</v>
      </c>
      <c r="C769" s="2">
        <v>44882.614965277775</v>
      </c>
      <c r="D769">
        <v>357</v>
      </c>
      <c r="E769" t="s">
        <v>76</v>
      </c>
      <c r="F769">
        <v>0</v>
      </c>
      <c r="G769">
        <v>6.0389999999999997</v>
      </c>
      <c r="H769" s="26">
        <v>10838</v>
      </c>
      <c r="I769">
        <v>1.7000000000000001E-2</v>
      </c>
      <c r="J769" t="s">
        <v>77</v>
      </c>
      <c r="K769" t="s">
        <v>77</v>
      </c>
      <c r="L769" t="s">
        <v>77</v>
      </c>
      <c r="M769" t="s">
        <v>77</v>
      </c>
      <c r="O769">
        <v>58</v>
      </c>
      <c r="P769" t="s">
        <v>892</v>
      </c>
      <c r="Q769" s="2">
        <v>44882.614965277775</v>
      </c>
      <c r="R769">
        <v>357</v>
      </c>
      <c r="S769" t="s">
        <v>76</v>
      </c>
      <c r="T769">
        <v>0</v>
      </c>
      <c r="U769" t="s">
        <v>77</v>
      </c>
      <c r="V769" s="26" t="s">
        <v>77</v>
      </c>
      <c r="W769" t="s">
        <v>77</v>
      </c>
      <c r="X769" t="s">
        <v>77</v>
      </c>
      <c r="Y769" t="s">
        <v>77</v>
      </c>
      <c r="Z769" t="s">
        <v>77</v>
      </c>
      <c r="AA769" t="s">
        <v>77</v>
      </c>
      <c r="AC769">
        <v>58</v>
      </c>
      <c r="AD769" t="s">
        <v>892</v>
      </c>
      <c r="AE769" s="2">
        <v>44882.614965277775</v>
      </c>
      <c r="AF769">
        <v>357</v>
      </c>
      <c r="AG769" t="s">
        <v>76</v>
      </c>
      <c r="AH769">
        <v>0</v>
      </c>
      <c r="AI769">
        <v>12.217000000000001</v>
      </c>
      <c r="AJ769" s="26">
        <v>21100</v>
      </c>
      <c r="AK769">
        <v>4.3940000000000001</v>
      </c>
      <c r="AL769" t="s">
        <v>77</v>
      </c>
      <c r="AM769" t="s">
        <v>77</v>
      </c>
      <c r="AN769" t="s">
        <v>77</v>
      </c>
      <c r="AO769" t="s">
        <v>77</v>
      </c>
      <c r="AQ769">
        <v>1</v>
      </c>
      <c r="AS769">
        <v>58</v>
      </c>
      <c r="AT769" s="46">
        <f t="shared" si="118"/>
        <v>22.96816359086824</v>
      </c>
      <c r="AU769" s="47">
        <f t="shared" si="119"/>
        <v>4246.3082408</v>
      </c>
      <c r="AW769" s="27">
        <f t="shared" si="120"/>
        <v>27.441862684999997</v>
      </c>
      <c r="AX769" s="28">
        <f t="shared" si="121"/>
        <v>3918.8241683000001</v>
      </c>
      <c r="AZ769" s="33">
        <f t="shared" si="122"/>
        <v>28.1328288147004</v>
      </c>
      <c r="BA769" s="34">
        <f t="shared" si="123"/>
        <v>4023.2228854</v>
      </c>
      <c r="BC769" s="46">
        <f t="shared" si="124"/>
        <v>22.96816359086824</v>
      </c>
      <c r="BD769" s="47">
        <f t="shared" si="125"/>
        <v>4246.3082408</v>
      </c>
      <c r="BF769" s="48">
        <f t="shared" si="126"/>
        <v>13.2515747088</v>
      </c>
      <c r="BG769" s="49">
        <f t="shared" si="127"/>
        <v>1508.8306</v>
      </c>
      <c r="BI769">
        <v>58</v>
      </c>
      <c r="BJ769" t="s">
        <v>892</v>
      </c>
      <c r="BK769" s="2">
        <v>44882.614965277775</v>
      </c>
      <c r="BL769">
        <v>357</v>
      </c>
      <c r="BM769" t="s">
        <v>76</v>
      </c>
      <c r="BN769">
        <v>0</v>
      </c>
      <c r="BO769">
        <v>2.8580000000000001</v>
      </c>
      <c r="BP769" s="26">
        <v>1051960</v>
      </c>
      <c r="BQ769">
        <v>0</v>
      </c>
      <c r="BR769" t="s">
        <v>77</v>
      </c>
      <c r="BS769" t="s">
        <v>77</v>
      </c>
      <c r="BT769" t="s">
        <v>77</v>
      </c>
      <c r="BU769" t="s">
        <v>77</v>
      </c>
    </row>
    <row r="770" spans="1:73">
      <c r="A770">
        <v>59</v>
      </c>
      <c r="B770" t="s">
        <v>893</v>
      </c>
      <c r="C770" s="2">
        <v>44882.63621527778</v>
      </c>
      <c r="D770">
        <v>359</v>
      </c>
      <c r="E770" t="s">
        <v>76</v>
      </c>
      <c r="F770">
        <v>0</v>
      </c>
      <c r="G770">
        <v>6.0449999999999999</v>
      </c>
      <c r="H770" s="26">
        <v>5641</v>
      </c>
      <c r="I770">
        <v>7.0000000000000001E-3</v>
      </c>
      <c r="J770" t="s">
        <v>77</v>
      </c>
      <c r="K770" t="s">
        <v>77</v>
      </c>
      <c r="L770" t="s">
        <v>77</v>
      </c>
      <c r="M770" t="s">
        <v>77</v>
      </c>
      <c r="O770">
        <v>59</v>
      </c>
      <c r="P770" t="s">
        <v>893</v>
      </c>
      <c r="Q770" s="2">
        <v>44882.63621527778</v>
      </c>
      <c r="R770">
        <v>359</v>
      </c>
      <c r="S770" t="s">
        <v>76</v>
      </c>
      <c r="T770">
        <v>0</v>
      </c>
      <c r="U770" t="s">
        <v>77</v>
      </c>
      <c r="V770" s="26" t="s">
        <v>77</v>
      </c>
      <c r="W770" t="s">
        <v>77</v>
      </c>
      <c r="X770" t="s">
        <v>77</v>
      </c>
      <c r="Y770" t="s">
        <v>77</v>
      </c>
      <c r="Z770" t="s">
        <v>77</v>
      </c>
      <c r="AA770" t="s">
        <v>77</v>
      </c>
      <c r="AC770">
        <v>59</v>
      </c>
      <c r="AD770" t="s">
        <v>893</v>
      </c>
      <c r="AE770" s="2">
        <v>44882.63621527778</v>
      </c>
      <c r="AF770">
        <v>359</v>
      </c>
      <c r="AG770" t="s">
        <v>76</v>
      </c>
      <c r="AH770">
        <v>0</v>
      </c>
      <c r="AI770">
        <v>12.212</v>
      </c>
      <c r="AJ770" s="26">
        <v>14080</v>
      </c>
      <c r="AK770">
        <v>2.911</v>
      </c>
      <c r="AL770" t="s">
        <v>77</v>
      </c>
      <c r="AM770" t="s">
        <v>77</v>
      </c>
      <c r="AN770" t="s">
        <v>77</v>
      </c>
      <c r="AO770" t="s">
        <v>77</v>
      </c>
      <c r="AQ770">
        <v>1</v>
      </c>
      <c r="AS770">
        <v>59</v>
      </c>
      <c r="AT770" s="46">
        <f t="shared" si="118"/>
        <v>7.5282449092999997</v>
      </c>
      <c r="AU770" s="47">
        <f t="shared" si="119"/>
        <v>2801.5767518719999</v>
      </c>
      <c r="AW770" s="27">
        <f t="shared" si="120"/>
        <v>11.56409872125</v>
      </c>
      <c r="AX770" s="28">
        <f t="shared" si="121"/>
        <v>2632.8180734720004</v>
      </c>
      <c r="AZ770" s="33">
        <f t="shared" si="122"/>
        <v>13.006522946050001</v>
      </c>
      <c r="BA770" s="34">
        <f t="shared" si="123"/>
        <v>2685.0145135359999</v>
      </c>
      <c r="BC770" s="46">
        <f t="shared" si="124"/>
        <v>7.5282449092999997</v>
      </c>
      <c r="BD770" s="47">
        <f t="shared" si="125"/>
        <v>2801.5767518719999</v>
      </c>
      <c r="BF770" s="48">
        <f t="shared" si="126"/>
        <v>4.4936900912000004</v>
      </c>
      <c r="BG770" s="49">
        <f t="shared" si="127"/>
        <v>1169.5652319999999</v>
      </c>
      <c r="BI770">
        <v>59</v>
      </c>
      <c r="BJ770" t="s">
        <v>893</v>
      </c>
      <c r="BK770" s="2">
        <v>44882.63621527778</v>
      </c>
      <c r="BL770">
        <v>359</v>
      </c>
      <c r="BM770" t="s">
        <v>76</v>
      </c>
      <c r="BN770">
        <v>0</v>
      </c>
      <c r="BO770">
        <v>2.8540000000000001</v>
      </c>
      <c r="BP770" s="26">
        <v>1096551</v>
      </c>
      <c r="BQ770">
        <v>0</v>
      </c>
      <c r="BR770" t="s">
        <v>77</v>
      </c>
      <c r="BS770" t="s">
        <v>77</v>
      </c>
      <c r="BT770" t="s">
        <v>77</v>
      </c>
      <c r="BU770" t="s">
        <v>77</v>
      </c>
    </row>
    <row r="771" spans="1:73">
      <c r="A771">
        <v>60</v>
      </c>
      <c r="B771" t="s">
        <v>894</v>
      </c>
      <c r="C771" s="2">
        <v>44882.657465277778</v>
      </c>
      <c r="D771">
        <v>283</v>
      </c>
      <c r="E771" t="s">
        <v>76</v>
      </c>
      <c r="F771">
        <v>0</v>
      </c>
      <c r="G771">
        <v>6.0549999999999997</v>
      </c>
      <c r="H771" s="26">
        <v>5697</v>
      </c>
      <c r="I771">
        <v>7.0000000000000001E-3</v>
      </c>
      <c r="J771" t="s">
        <v>77</v>
      </c>
      <c r="K771" t="s">
        <v>77</v>
      </c>
      <c r="L771" t="s">
        <v>77</v>
      </c>
      <c r="M771" t="s">
        <v>77</v>
      </c>
      <c r="O771">
        <v>60</v>
      </c>
      <c r="P771" t="s">
        <v>894</v>
      </c>
      <c r="Q771" s="2">
        <v>44882.657465277778</v>
      </c>
      <c r="R771">
        <v>283</v>
      </c>
      <c r="S771" t="s">
        <v>76</v>
      </c>
      <c r="T771">
        <v>0</v>
      </c>
      <c r="U771" t="s">
        <v>77</v>
      </c>
      <c r="V771" s="26" t="s">
        <v>77</v>
      </c>
      <c r="W771" t="s">
        <v>77</v>
      </c>
      <c r="X771" t="s">
        <v>77</v>
      </c>
      <c r="Y771" t="s">
        <v>77</v>
      </c>
      <c r="Z771" t="s">
        <v>77</v>
      </c>
      <c r="AA771" t="s">
        <v>77</v>
      </c>
      <c r="AC771">
        <v>60</v>
      </c>
      <c r="AD771" t="s">
        <v>894</v>
      </c>
      <c r="AE771" s="2">
        <v>44882.657465277778</v>
      </c>
      <c r="AF771">
        <v>283</v>
      </c>
      <c r="AG771" t="s">
        <v>76</v>
      </c>
      <c r="AH771">
        <v>0</v>
      </c>
      <c r="AI771">
        <v>12.218</v>
      </c>
      <c r="AJ771" s="26">
        <v>19678</v>
      </c>
      <c r="AK771">
        <v>4.0940000000000003</v>
      </c>
      <c r="AL771" t="s">
        <v>77</v>
      </c>
      <c r="AM771" t="s">
        <v>77</v>
      </c>
      <c r="AN771" t="s">
        <v>77</v>
      </c>
      <c r="AO771" t="s">
        <v>77</v>
      </c>
      <c r="AQ771">
        <v>1</v>
      </c>
      <c r="AS771">
        <v>60</v>
      </c>
      <c r="AT771" s="46">
        <f t="shared" si="118"/>
        <v>7.6672543477000019</v>
      </c>
      <c r="AU771" s="47">
        <f t="shared" si="119"/>
        <v>3953.8606515843198</v>
      </c>
      <c r="AW771" s="27">
        <f t="shared" si="120"/>
        <v>11.729070941249999</v>
      </c>
      <c r="AX771" s="28">
        <f t="shared" si="121"/>
        <v>3658.8251693553202</v>
      </c>
      <c r="AZ771" s="33">
        <f t="shared" si="122"/>
        <v>13.183816868449998</v>
      </c>
      <c r="BA771" s="34">
        <f t="shared" si="123"/>
        <v>3752.2793428981599</v>
      </c>
      <c r="BC771" s="46">
        <f t="shared" si="124"/>
        <v>7.6672543477000019</v>
      </c>
      <c r="BD771" s="47">
        <f t="shared" si="125"/>
        <v>3953.8606515843198</v>
      </c>
      <c r="BF771" s="48">
        <f t="shared" si="126"/>
        <v>4.5836841967999993</v>
      </c>
      <c r="BG771" s="49">
        <f t="shared" si="127"/>
        <v>1453.7994275199999</v>
      </c>
      <c r="BI771">
        <v>60</v>
      </c>
      <c r="BJ771" t="s">
        <v>894</v>
      </c>
      <c r="BK771" s="2">
        <v>44882.657465277778</v>
      </c>
      <c r="BL771">
        <v>283</v>
      </c>
      <c r="BM771" t="s">
        <v>76</v>
      </c>
      <c r="BN771">
        <v>0</v>
      </c>
      <c r="BO771">
        <v>2.8650000000000002</v>
      </c>
      <c r="BP771" s="26">
        <v>1041002</v>
      </c>
      <c r="BQ771">
        <v>0</v>
      </c>
      <c r="BR771" t="s">
        <v>77</v>
      </c>
      <c r="BS771" t="s">
        <v>77</v>
      </c>
      <c r="BT771" t="s">
        <v>77</v>
      </c>
      <c r="BU771" t="s">
        <v>77</v>
      </c>
    </row>
    <row r="772" spans="1:73">
      <c r="A772">
        <v>61</v>
      </c>
      <c r="B772" t="s">
        <v>895</v>
      </c>
      <c r="C772" s="2">
        <v>44882.678703703707</v>
      </c>
      <c r="D772">
        <v>265</v>
      </c>
      <c r="E772" t="s">
        <v>76</v>
      </c>
      <c r="F772">
        <v>0</v>
      </c>
      <c r="G772">
        <v>6.0469999999999997</v>
      </c>
      <c r="H772" s="26">
        <v>6433</v>
      </c>
      <c r="I772">
        <v>8.0000000000000002E-3</v>
      </c>
      <c r="J772" t="s">
        <v>77</v>
      </c>
      <c r="K772" t="s">
        <v>77</v>
      </c>
      <c r="L772" t="s">
        <v>77</v>
      </c>
      <c r="M772" t="s">
        <v>77</v>
      </c>
      <c r="O772">
        <v>61</v>
      </c>
      <c r="P772" t="s">
        <v>895</v>
      </c>
      <c r="Q772" s="2">
        <v>44882.678703703707</v>
      </c>
      <c r="R772">
        <v>265</v>
      </c>
      <c r="S772" t="s">
        <v>76</v>
      </c>
      <c r="T772">
        <v>0</v>
      </c>
      <c r="U772" t="s">
        <v>77</v>
      </c>
      <c r="V772" s="26" t="s">
        <v>77</v>
      </c>
      <c r="W772" t="s">
        <v>77</v>
      </c>
      <c r="X772" t="s">
        <v>77</v>
      </c>
      <c r="Y772" t="s">
        <v>77</v>
      </c>
      <c r="Z772" t="s">
        <v>77</v>
      </c>
      <c r="AA772" t="s">
        <v>77</v>
      </c>
      <c r="AC772">
        <v>61</v>
      </c>
      <c r="AD772" t="s">
        <v>895</v>
      </c>
      <c r="AE772" s="2">
        <v>44882.678703703707</v>
      </c>
      <c r="AF772">
        <v>265</v>
      </c>
      <c r="AG772" t="s">
        <v>76</v>
      </c>
      <c r="AH772">
        <v>0</v>
      </c>
      <c r="AI772">
        <v>12.215999999999999</v>
      </c>
      <c r="AJ772" s="26">
        <v>12938</v>
      </c>
      <c r="AK772">
        <v>2.67</v>
      </c>
      <c r="AL772" t="s">
        <v>77</v>
      </c>
      <c r="AM772" t="s">
        <v>77</v>
      </c>
      <c r="AN772" t="s">
        <v>77</v>
      </c>
      <c r="AO772" t="s">
        <v>77</v>
      </c>
      <c r="AQ772">
        <v>1</v>
      </c>
      <c r="AS772">
        <v>61</v>
      </c>
      <c r="AT772" s="46">
        <f t="shared" si="118"/>
        <v>9.5789326517000006</v>
      </c>
      <c r="AU772" s="47">
        <f t="shared" si="119"/>
        <v>2566.3127601411202</v>
      </c>
      <c r="AW772" s="27">
        <f t="shared" si="120"/>
        <v>13.90966414125</v>
      </c>
      <c r="AX772" s="28">
        <f t="shared" si="121"/>
        <v>2423.0280139521201</v>
      </c>
      <c r="AZ772" s="33">
        <f t="shared" si="122"/>
        <v>15.480185812449999</v>
      </c>
      <c r="BA772" s="34">
        <f t="shared" si="123"/>
        <v>2467.1658086165598</v>
      </c>
      <c r="BC772" s="46">
        <f t="shared" si="124"/>
        <v>9.5789326517000006</v>
      </c>
      <c r="BD772" s="47">
        <f t="shared" si="125"/>
        <v>2566.3127601411202</v>
      </c>
      <c r="BF772" s="48">
        <f t="shared" si="126"/>
        <v>5.7753241328000007</v>
      </c>
      <c r="BG772" s="49">
        <f t="shared" si="127"/>
        <v>1098.3420723199999</v>
      </c>
      <c r="BI772">
        <v>61</v>
      </c>
      <c r="BJ772" t="s">
        <v>895</v>
      </c>
      <c r="BK772" s="2">
        <v>44882.678703703707</v>
      </c>
      <c r="BL772">
        <v>265</v>
      </c>
      <c r="BM772" t="s">
        <v>76</v>
      </c>
      <c r="BN772">
        <v>0</v>
      </c>
      <c r="BO772">
        <v>2.8570000000000002</v>
      </c>
      <c r="BP772" s="26">
        <v>1056135</v>
      </c>
      <c r="BQ772">
        <v>0</v>
      </c>
      <c r="BR772" t="s">
        <v>77</v>
      </c>
      <c r="BS772" t="s">
        <v>77</v>
      </c>
      <c r="BT772" t="s">
        <v>77</v>
      </c>
      <c r="BU772" t="s">
        <v>77</v>
      </c>
    </row>
    <row r="773" spans="1:73">
      <c r="A773">
        <v>62</v>
      </c>
      <c r="B773" t="s">
        <v>896</v>
      </c>
      <c r="C773" s="2">
        <v>44882.699976851851</v>
      </c>
      <c r="D773">
        <v>153</v>
      </c>
      <c r="E773" t="s">
        <v>76</v>
      </c>
      <c r="F773">
        <v>0</v>
      </c>
      <c r="G773">
        <v>6.0510000000000002</v>
      </c>
      <c r="H773" s="26">
        <v>5721</v>
      </c>
      <c r="I773">
        <v>7.0000000000000001E-3</v>
      </c>
      <c r="J773" t="s">
        <v>77</v>
      </c>
      <c r="K773" t="s">
        <v>77</v>
      </c>
      <c r="L773" t="s">
        <v>77</v>
      </c>
      <c r="M773" t="s">
        <v>77</v>
      </c>
      <c r="O773">
        <v>62</v>
      </c>
      <c r="P773" t="s">
        <v>896</v>
      </c>
      <c r="Q773" s="2">
        <v>44882.699976851851</v>
      </c>
      <c r="R773">
        <v>153</v>
      </c>
      <c r="S773" t="s">
        <v>76</v>
      </c>
      <c r="T773">
        <v>0</v>
      </c>
      <c r="U773" t="s">
        <v>77</v>
      </c>
      <c r="V773" s="26" t="s">
        <v>77</v>
      </c>
      <c r="W773" t="s">
        <v>77</v>
      </c>
      <c r="X773" t="s">
        <v>77</v>
      </c>
      <c r="Y773" t="s">
        <v>77</v>
      </c>
      <c r="Z773" t="s">
        <v>77</v>
      </c>
      <c r="AA773" t="s">
        <v>77</v>
      </c>
      <c r="AC773">
        <v>62</v>
      </c>
      <c r="AD773" t="s">
        <v>896</v>
      </c>
      <c r="AE773" s="2">
        <v>44882.699976851851</v>
      </c>
      <c r="AF773">
        <v>153</v>
      </c>
      <c r="AG773" t="s">
        <v>76</v>
      </c>
      <c r="AH773">
        <v>0</v>
      </c>
      <c r="AI773">
        <v>12.218</v>
      </c>
      <c r="AJ773" s="26">
        <v>19669</v>
      </c>
      <c r="AK773">
        <v>4.0919999999999996</v>
      </c>
      <c r="AL773" t="s">
        <v>77</v>
      </c>
      <c r="AM773" t="s">
        <v>77</v>
      </c>
      <c r="AN773" t="s">
        <v>77</v>
      </c>
      <c r="AO773" t="s">
        <v>77</v>
      </c>
      <c r="AQ773">
        <v>1</v>
      </c>
      <c r="AS773">
        <v>62</v>
      </c>
      <c r="AT773" s="46">
        <f t="shared" ref="AT773:AT817" si="128">IF(H773&lt;10000,((0.0000001453*H773^2)+(0.0008349*H773)+(-1.805)),(IF(H773&lt;700000,((-0.00000000008054*H773^2)+(0.002348*H773)+(-2.47)), ((-0.00000001938*V773^2)+(0.2471*V773)+(226.8)))))</f>
        <v>7.7271087972999997</v>
      </c>
      <c r="AU773" s="47">
        <f t="shared" ref="AU773:AU817" si="129">(-0.00000002552*AJ773^2)+(0.2067*AJ773)+(-103.7)</f>
        <v>3952.0093888032802</v>
      </c>
      <c r="AW773" s="27">
        <f t="shared" ref="AW773:AW817" si="130">IF(H773&lt;15000,((0.00000002125*H773^2)+(0.002705*H773)+(-4.371)),(IF(H773&lt;700000,((-0.0000000008162*H773^2)+(0.003141*H773)+(0.4702)), ((0.000000003285*V773^2)+(0.1899*V773)+(559.5)))))</f>
        <v>11.79981412125</v>
      </c>
      <c r="AX773" s="28">
        <f t="shared" ref="AX773:AX817" si="131">((-0.00000006277*AJ773^2)+(0.1854*AJ773)+(34.83))</f>
        <v>3657.1787976560304</v>
      </c>
      <c r="AZ773" s="33">
        <f t="shared" ref="AZ773:AZ817" si="132">IF(H773&lt;10000,((-0.00000005795*H773^2)+(0.003823*H773)+(-6.715)),(IF(H773&lt;700000,((-0.0000000001209*H773^2)+(0.002635*H773)+(-0.4111)), ((-0.00000002007*V773^2)+(0.2564*V773)+(286.1)))))</f>
        <v>13.25968871405</v>
      </c>
      <c r="BA773" s="34">
        <f t="shared" ref="BA773:BA817" si="133">(-0.00000001626*AJ773^2)+(0.1912*AJ773)+(-3.858)</f>
        <v>3750.5643009381401</v>
      </c>
      <c r="BC773" s="46">
        <f t="shared" ref="BC773:BC817" si="134">IF(H773&lt;10000,((0.0000001453*H773^2)+(0.0008349*H773)+(-1.805)),(IF(H773&lt;700000,((-0.00000000008054*H773^2)+(0.002348*H773)+(-2.47)), ((-0.00000001938*V773^2)+(0.2471*V773)+(226.8)))))</f>
        <v>7.7271087972999997</v>
      </c>
      <c r="BD773" s="47">
        <f t="shared" ref="BD773:BD817" si="135">(-0.00000002552*AJ773^2)+(0.2067*AJ773)+(-103.7)</f>
        <v>3952.0093888032802</v>
      </c>
      <c r="BF773" s="48">
        <f t="shared" ref="BF773:BF817" si="136">IF(H773&lt;100000,((0.0000000152*H773^2)+(0.0014347*H773)+(-4.08313)),((0.00000295*V773^2)+(0.083061*V773)+(133)))</f>
        <v>4.6222822831999997</v>
      </c>
      <c r="BG773" s="49">
        <f t="shared" ref="BG773:BG817" si="137">(-0.00000172*AJ773^2)+(0.108838*AJ773)+(-21.89)</f>
        <v>1453.4289770799999</v>
      </c>
      <c r="BI773">
        <v>62</v>
      </c>
      <c r="BJ773" t="s">
        <v>896</v>
      </c>
      <c r="BK773" s="2">
        <v>44882.699976851851</v>
      </c>
      <c r="BL773">
        <v>153</v>
      </c>
      <c r="BM773" t="s">
        <v>76</v>
      </c>
      <c r="BN773">
        <v>0</v>
      </c>
      <c r="BO773">
        <v>2.867</v>
      </c>
      <c r="BP773" s="26">
        <v>994400</v>
      </c>
      <c r="BQ773">
        <v>0</v>
      </c>
      <c r="BR773" t="s">
        <v>77</v>
      </c>
      <c r="BS773" t="s">
        <v>77</v>
      </c>
      <c r="BT773" t="s">
        <v>77</v>
      </c>
      <c r="BU773" t="s">
        <v>77</v>
      </c>
    </row>
    <row r="774" spans="1:73">
      <c r="A774">
        <v>63</v>
      </c>
      <c r="B774" t="s">
        <v>897</v>
      </c>
      <c r="C774" s="2">
        <v>44882.721238425926</v>
      </c>
      <c r="D774">
        <v>258</v>
      </c>
      <c r="E774" t="s">
        <v>76</v>
      </c>
      <c r="F774">
        <v>0</v>
      </c>
      <c r="G774">
        <v>6.0540000000000003</v>
      </c>
      <c r="H774" s="26">
        <v>5981</v>
      </c>
      <c r="I774">
        <v>7.0000000000000001E-3</v>
      </c>
      <c r="J774" t="s">
        <v>77</v>
      </c>
      <c r="K774" t="s">
        <v>77</v>
      </c>
      <c r="L774" t="s">
        <v>77</v>
      </c>
      <c r="M774" t="s">
        <v>77</v>
      </c>
      <c r="O774">
        <v>63</v>
      </c>
      <c r="P774" t="s">
        <v>897</v>
      </c>
      <c r="Q774" s="2">
        <v>44882.721238425926</v>
      </c>
      <c r="R774">
        <v>258</v>
      </c>
      <c r="S774" t="s">
        <v>76</v>
      </c>
      <c r="T774">
        <v>0</v>
      </c>
      <c r="U774" t="s">
        <v>77</v>
      </c>
      <c r="V774" t="s">
        <v>77</v>
      </c>
      <c r="W774" t="s">
        <v>77</v>
      </c>
      <c r="X774" t="s">
        <v>77</v>
      </c>
      <c r="Y774" t="s">
        <v>77</v>
      </c>
      <c r="Z774" t="s">
        <v>77</v>
      </c>
      <c r="AA774" t="s">
        <v>77</v>
      </c>
      <c r="AC774">
        <v>63</v>
      </c>
      <c r="AD774" t="s">
        <v>897</v>
      </c>
      <c r="AE774" s="2">
        <v>44882.721238425926</v>
      </c>
      <c r="AF774">
        <v>258</v>
      </c>
      <c r="AG774" t="s">
        <v>76</v>
      </c>
      <c r="AH774">
        <v>0</v>
      </c>
      <c r="AI774">
        <v>12.227</v>
      </c>
      <c r="AJ774" s="26">
        <v>13577</v>
      </c>
      <c r="AK774">
        <v>2.8050000000000002</v>
      </c>
      <c r="AL774" t="s">
        <v>77</v>
      </c>
      <c r="AM774" t="s">
        <v>77</v>
      </c>
      <c r="AN774" t="s">
        <v>77</v>
      </c>
      <c r="AO774" t="s">
        <v>77</v>
      </c>
      <c r="AQ774">
        <v>1</v>
      </c>
      <c r="AS774">
        <v>63</v>
      </c>
      <c r="AT774" s="46">
        <f t="shared" si="128"/>
        <v>8.386260953299999</v>
      </c>
      <c r="AU774" s="47">
        <f t="shared" si="129"/>
        <v>2697.9616726119198</v>
      </c>
      <c r="AW774" s="27">
        <f t="shared" si="130"/>
        <v>12.567767671250001</v>
      </c>
      <c r="AX774" s="28">
        <f t="shared" si="131"/>
        <v>2540.4350965066701</v>
      </c>
      <c r="AZ774" s="33">
        <f t="shared" si="132"/>
        <v>14.07735468005</v>
      </c>
      <c r="BA774" s="34">
        <f t="shared" si="133"/>
        <v>2589.0671140544596</v>
      </c>
      <c r="BC774" s="46">
        <f t="shared" si="134"/>
        <v>8.386260953299999</v>
      </c>
      <c r="BD774" s="47">
        <f t="shared" si="135"/>
        <v>2697.9616726119198</v>
      </c>
      <c r="BF774" s="48">
        <f t="shared" si="136"/>
        <v>5.0415505871999988</v>
      </c>
      <c r="BG774" s="49">
        <f t="shared" si="137"/>
        <v>1138.7474481199999</v>
      </c>
      <c r="BI774">
        <v>63</v>
      </c>
      <c r="BJ774" t="s">
        <v>897</v>
      </c>
      <c r="BK774" s="2">
        <v>44882.721238425926</v>
      </c>
      <c r="BL774">
        <v>258</v>
      </c>
      <c r="BM774" t="s">
        <v>76</v>
      </c>
      <c r="BN774">
        <v>0</v>
      </c>
      <c r="BO774">
        <v>2.8660000000000001</v>
      </c>
      <c r="BP774" s="26">
        <v>1035008</v>
      </c>
      <c r="BQ774">
        <v>0</v>
      </c>
      <c r="BR774" t="s">
        <v>77</v>
      </c>
      <c r="BS774" t="s">
        <v>77</v>
      </c>
      <c r="BT774" t="s">
        <v>77</v>
      </c>
      <c r="BU774" t="s">
        <v>77</v>
      </c>
    </row>
    <row r="775" spans="1:73">
      <c r="A775">
        <v>64</v>
      </c>
      <c r="B775" t="s">
        <v>898</v>
      </c>
      <c r="C775" s="2">
        <v>44882.742511574077</v>
      </c>
      <c r="D775">
        <v>323</v>
      </c>
      <c r="E775" t="s">
        <v>76</v>
      </c>
      <c r="F775">
        <v>0</v>
      </c>
      <c r="G775">
        <v>6.0640000000000001</v>
      </c>
      <c r="H775" s="26">
        <v>4989</v>
      </c>
      <c r="I775">
        <v>5.0000000000000001E-3</v>
      </c>
      <c r="J775" t="s">
        <v>77</v>
      </c>
      <c r="K775" t="s">
        <v>77</v>
      </c>
      <c r="L775" t="s">
        <v>77</v>
      </c>
      <c r="M775" t="s">
        <v>77</v>
      </c>
      <c r="O775">
        <v>64</v>
      </c>
      <c r="P775" t="s">
        <v>898</v>
      </c>
      <c r="Q775" s="2">
        <v>44882.742511574077</v>
      </c>
      <c r="R775">
        <v>323</v>
      </c>
      <c r="S775" t="s">
        <v>76</v>
      </c>
      <c r="T775">
        <v>0</v>
      </c>
      <c r="U775" t="s">
        <v>77</v>
      </c>
      <c r="V775" s="26" t="s">
        <v>77</v>
      </c>
      <c r="W775" t="s">
        <v>77</v>
      </c>
      <c r="X775" t="s">
        <v>77</v>
      </c>
      <c r="Y775" t="s">
        <v>77</v>
      </c>
      <c r="Z775" t="s">
        <v>77</v>
      </c>
      <c r="AA775" t="s">
        <v>77</v>
      </c>
      <c r="AC775">
        <v>64</v>
      </c>
      <c r="AD775" t="s">
        <v>898</v>
      </c>
      <c r="AE775" s="2">
        <v>44882.742511574077</v>
      </c>
      <c r="AF775">
        <v>323</v>
      </c>
      <c r="AG775" t="s">
        <v>76</v>
      </c>
      <c r="AH775">
        <v>0</v>
      </c>
      <c r="AI775">
        <v>12.231</v>
      </c>
      <c r="AJ775" s="26">
        <v>14125</v>
      </c>
      <c r="AK775">
        <v>2.9209999999999998</v>
      </c>
      <c r="AL775" t="s">
        <v>77</v>
      </c>
      <c r="AM775" t="s">
        <v>77</v>
      </c>
      <c r="AN775" t="s">
        <v>77</v>
      </c>
      <c r="AO775" t="s">
        <v>77</v>
      </c>
      <c r="AQ775">
        <v>1</v>
      </c>
      <c r="AS775">
        <v>64</v>
      </c>
      <c r="AT775" s="46">
        <f t="shared" si="128"/>
        <v>5.9768506813000002</v>
      </c>
      <c r="AU775" s="47">
        <f t="shared" si="129"/>
        <v>2810.8458612499999</v>
      </c>
      <c r="AW775" s="27">
        <f t="shared" si="130"/>
        <v>9.6531600712499976</v>
      </c>
      <c r="AX775" s="28">
        <f t="shared" si="131"/>
        <v>2641.0814042187499</v>
      </c>
      <c r="AZ775" s="33">
        <f t="shared" si="132"/>
        <v>10.915564488049998</v>
      </c>
      <c r="BA775" s="34">
        <f t="shared" si="133"/>
        <v>2693.5978759375002</v>
      </c>
      <c r="BC775" s="46">
        <f t="shared" si="134"/>
        <v>5.9768506813000002</v>
      </c>
      <c r="BD775" s="47">
        <f t="shared" si="135"/>
        <v>2810.8458612499999</v>
      </c>
      <c r="BF775" s="48">
        <f t="shared" si="136"/>
        <v>3.4529181392000003</v>
      </c>
      <c r="BG775" s="49">
        <f t="shared" si="137"/>
        <v>1172.2798749999999</v>
      </c>
      <c r="BI775">
        <v>64</v>
      </c>
      <c r="BJ775" t="s">
        <v>898</v>
      </c>
      <c r="BK775" s="2">
        <v>44882.742511574077</v>
      </c>
      <c r="BL775">
        <v>323</v>
      </c>
      <c r="BM775" t="s">
        <v>76</v>
      </c>
      <c r="BN775">
        <v>0</v>
      </c>
      <c r="BO775">
        <v>2.8660000000000001</v>
      </c>
      <c r="BP775" s="26">
        <v>1108846</v>
      </c>
      <c r="BQ775">
        <v>0</v>
      </c>
      <c r="BR775" t="s">
        <v>77</v>
      </c>
      <c r="BS775" t="s">
        <v>77</v>
      </c>
      <c r="BT775" t="s">
        <v>77</v>
      </c>
      <c r="BU775" t="s">
        <v>77</v>
      </c>
    </row>
    <row r="776" spans="1:73">
      <c r="A776">
        <v>65</v>
      </c>
      <c r="B776" t="s">
        <v>899</v>
      </c>
      <c r="C776" s="2">
        <v>44882.763773148145</v>
      </c>
      <c r="D776">
        <v>87</v>
      </c>
      <c r="E776" t="s">
        <v>76</v>
      </c>
      <c r="F776">
        <v>0</v>
      </c>
      <c r="G776">
        <v>6.0540000000000003</v>
      </c>
      <c r="H776" s="26">
        <v>8767</v>
      </c>
      <c r="I776">
        <v>1.2999999999999999E-2</v>
      </c>
      <c r="J776" t="s">
        <v>77</v>
      </c>
      <c r="K776" t="s">
        <v>77</v>
      </c>
      <c r="L776" t="s">
        <v>77</v>
      </c>
      <c r="M776" t="s">
        <v>77</v>
      </c>
      <c r="O776">
        <v>65</v>
      </c>
      <c r="P776" t="s">
        <v>899</v>
      </c>
      <c r="Q776" s="2">
        <v>44882.763773148145</v>
      </c>
      <c r="R776">
        <v>87</v>
      </c>
      <c r="S776" t="s">
        <v>76</v>
      </c>
      <c r="T776">
        <v>0</v>
      </c>
      <c r="U776" t="s">
        <v>77</v>
      </c>
      <c r="V776" s="26" t="s">
        <v>77</v>
      </c>
      <c r="W776" t="s">
        <v>77</v>
      </c>
      <c r="X776" t="s">
        <v>77</v>
      </c>
      <c r="Y776" t="s">
        <v>77</v>
      </c>
      <c r="Z776" t="s">
        <v>77</v>
      </c>
      <c r="AA776" t="s">
        <v>77</v>
      </c>
      <c r="AC776">
        <v>65</v>
      </c>
      <c r="AD776" t="s">
        <v>899</v>
      </c>
      <c r="AE776" s="2">
        <v>44882.763773148145</v>
      </c>
      <c r="AF776">
        <v>87</v>
      </c>
      <c r="AG776" t="s">
        <v>76</v>
      </c>
      <c r="AH776">
        <v>0</v>
      </c>
      <c r="AI776">
        <v>12.223000000000001</v>
      </c>
      <c r="AJ776" s="26">
        <v>18232</v>
      </c>
      <c r="AK776">
        <v>3.7890000000000001</v>
      </c>
      <c r="AL776" t="s">
        <v>77</v>
      </c>
      <c r="AM776" t="s">
        <v>77</v>
      </c>
      <c r="AN776" t="s">
        <v>77</v>
      </c>
      <c r="AO776" t="s">
        <v>77</v>
      </c>
      <c r="AQ776">
        <v>1</v>
      </c>
      <c r="AS776">
        <v>65</v>
      </c>
      <c r="AT776" s="46">
        <f t="shared" si="128"/>
        <v>16.682368291700001</v>
      </c>
      <c r="AU776" s="47">
        <f t="shared" si="129"/>
        <v>3656.37140337152</v>
      </c>
      <c r="AW776" s="27">
        <f t="shared" si="130"/>
        <v>20.977016141249997</v>
      </c>
      <c r="AX776" s="28">
        <f t="shared" si="131"/>
        <v>3394.1776864275203</v>
      </c>
      <c r="AZ776" s="33">
        <f t="shared" si="132"/>
        <v>22.347187252450002</v>
      </c>
      <c r="BA776" s="34">
        <f t="shared" si="133"/>
        <v>3476.6954813017596</v>
      </c>
      <c r="BC776" s="46">
        <f t="shared" si="134"/>
        <v>16.682368291700001</v>
      </c>
      <c r="BD776" s="47">
        <f t="shared" si="135"/>
        <v>3656.37140337152</v>
      </c>
      <c r="BF776" s="48">
        <f t="shared" si="136"/>
        <v>9.6631612927999981</v>
      </c>
      <c r="BG776" s="49">
        <f t="shared" si="137"/>
        <v>1390.7063987200002</v>
      </c>
      <c r="BI776">
        <v>65</v>
      </c>
      <c r="BJ776" t="s">
        <v>899</v>
      </c>
      <c r="BK776" s="2">
        <v>44882.763773148145</v>
      </c>
      <c r="BL776">
        <v>87</v>
      </c>
      <c r="BM776" t="s">
        <v>76</v>
      </c>
      <c r="BN776">
        <v>0</v>
      </c>
      <c r="BO776">
        <v>2.8540000000000001</v>
      </c>
      <c r="BP776" s="26">
        <v>1351278</v>
      </c>
      <c r="BQ776">
        <v>0</v>
      </c>
      <c r="BR776" t="s">
        <v>77</v>
      </c>
      <c r="BS776" t="s">
        <v>77</v>
      </c>
      <c r="BT776" t="s">
        <v>77</v>
      </c>
      <c r="BU776" t="s">
        <v>77</v>
      </c>
    </row>
    <row r="777" spans="1:73">
      <c r="A777">
        <v>66</v>
      </c>
      <c r="B777" t="s">
        <v>900</v>
      </c>
      <c r="C777" s="2">
        <v>44882.784988425927</v>
      </c>
      <c r="D777">
        <v>344</v>
      </c>
      <c r="E777" t="s">
        <v>76</v>
      </c>
      <c r="F777">
        <v>0</v>
      </c>
      <c r="G777">
        <v>6.0529999999999999</v>
      </c>
      <c r="H777" s="26">
        <v>5299</v>
      </c>
      <c r="I777">
        <v>6.0000000000000001E-3</v>
      </c>
      <c r="J777" t="s">
        <v>77</v>
      </c>
      <c r="K777" t="s">
        <v>77</v>
      </c>
      <c r="L777" t="s">
        <v>77</v>
      </c>
      <c r="M777" t="s">
        <v>77</v>
      </c>
      <c r="O777">
        <v>66</v>
      </c>
      <c r="P777" t="s">
        <v>900</v>
      </c>
      <c r="Q777" s="2">
        <v>44882.784988425927</v>
      </c>
      <c r="R777">
        <v>344</v>
      </c>
      <c r="S777" t="s">
        <v>76</v>
      </c>
      <c r="T777">
        <v>0</v>
      </c>
      <c r="U777" t="s">
        <v>77</v>
      </c>
      <c r="V777" s="26" t="s">
        <v>77</v>
      </c>
      <c r="W777" t="s">
        <v>77</v>
      </c>
      <c r="X777" t="s">
        <v>77</v>
      </c>
      <c r="Y777" t="s">
        <v>77</v>
      </c>
      <c r="Z777" t="s">
        <v>77</v>
      </c>
      <c r="AA777" t="s">
        <v>77</v>
      </c>
      <c r="AC777">
        <v>66</v>
      </c>
      <c r="AD777" t="s">
        <v>900</v>
      </c>
      <c r="AE777" s="2">
        <v>44882.784988425927</v>
      </c>
      <c r="AF777">
        <v>344</v>
      </c>
      <c r="AG777" t="s">
        <v>76</v>
      </c>
      <c r="AH777">
        <v>0</v>
      </c>
      <c r="AI777">
        <v>12.225</v>
      </c>
      <c r="AJ777" s="26">
        <v>15753</v>
      </c>
      <c r="AK777">
        <v>3.2650000000000001</v>
      </c>
      <c r="AL777" t="s">
        <v>77</v>
      </c>
      <c r="AM777" t="s">
        <v>77</v>
      </c>
      <c r="AN777" t="s">
        <v>77</v>
      </c>
      <c r="AO777" t="s">
        <v>77</v>
      </c>
      <c r="AQ777">
        <v>1</v>
      </c>
      <c r="AS777">
        <v>66</v>
      </c>
      <c r="AT777" s="46">
        <f t="shared" si="128"/>
        <v>6.6990720653000011</v>
      </c>
      <c r="AU777" s="47">
        <f t="shared" si="129"/>
        <v>3146.1121331303198</v>
      </c>
      <c r="AW777" s="27">
        <f t="shared" si="130"/>
        <v>10.559482271249999</v>
      </c>
      <c r="AX777" s="28">
        <f t="shared" si="131"/>
        <v>2939.85938454507</v>
      </c>
      <c r="AZ777" s="33">
        <f t="shared" si="132"/>
        <v>11.915875712049999</v>
      </c>
      <c r="BA777" s="34">
        <f t="shared" si="133"/>
        <v>3004.0805670336599</v>
      </c>
      <c r="BC777" s="46">
        <f t="shared" si="134"/>
        <v>6.6990720653000011</v>
      </c>
      <c r="BD777" s="47">
        <f t="shared" si="135"/>
        <v>3146.1121331303198</v>
      </c>
      <c r="BF777" s="48">
        <f t="shared" si="136"/>
        <v>3.9461521951999989</v>
      </c>
      <c r="BG777" s="49">
        <f t="shared" si="137"/>
        <v>1265.8049585199999</v>
      </c>
      <c r="BI777">
        <v>66</v>
      </c>
      <c r="BJ777" t="s">
        <v>900</v>
      </c>
      <c r="BK777" s="2">
        <v>44882.784988425927</v>
      </c>
      <c r="BL777">
        <v>344</v>
      </c>
      <c r="BM777" t="s">
        <v>76</v>
      </c>
      <c r="BN777">
        <v>0</v>
      </c>
      <c r="BO777">
        <v>2.839</v>
      </c>
      <c r="BP777" s="26">
        <v>1577648</v>
      </c>
      <c r="BQ777">
        <v>0</v>
      </c>
      <c r="BR777" t="s">
        <v>77</v>
      </c>
      <c r="BS777" t="s">
        <v>77</v>
      </c>
      <c r="BT777" t="s">
        <v>77</v>
      </c>
      <c r="BU777" t="s">
        <v>77</v>
      </c>
    </row>
    <row r="778" spans="1:73">
      <c r="A778">
        <v>67</v>
      </c>
      <c r="B778" t="s">
        <v>901</v>
      </c>
      <c r="C778" s="2">
        <v>44882.806238425925</v>
      </c>
      <c r="D778">
        <v>387</v>
      </c>
      <c r="E778" t="s">
        <v>76</v>
      </c>
      <c r="F778">
        <v>0</v>
      </c>
      <c r="G778">
        <v>6.0389999999999997</v>
      </c>
      <c r="H778" s="26">
        <v>12875</v>
      </c>
      <c r="I778">
        <v>2.1000000000000001E-2</v>
      </c>
      <c r="J778" t="s">
        <v>77</v>
      </c>
      <c r="K778" t="s">
        <v>77</v>
      </c>
      <c r="L778" t="s">
        <v>77</v>
      </c>
      <c r="M778" t="s">
        <v>77</v>
      </c>
      <c r="O778">
        <v>67</v>
      </c>
      <c r="P778" t="s">
        <v>901</v>
      </c>
      <c r="Q778" s="2">
        <v>44882.806238425925</v>
      </c>
      <c r="R778">
        <v>387</v>
      </c>
      <c r="S778" t="s">
        <v>76</v>
      </c>
      <c r="T778">
        <v>0</v>
      </c>
      <c r="U778" t="s">
        <v>77</v>
      </c>
      <c r="V778" s="26" t="s">
        <v>77</v>
      </c>
      <c r="W778" t="s">
        <v>77</v>
      </c>
      <c r="X778" t="s">
        <v>77</v>
      </c>
      <c r="Y778" t="s">
        <v>77</v>
      </c>
      <c r="Z778" t="s">
        <v>77</v>
      </c>
      <c r="AA778" t="s">
        <v>77</v>
      </c>
      <c r="AC778">
        <v>67</v>
      </c>
      <c r="AD778" t="s">
        <v>901</v>
      </c>
      <c r="AE778" s="2">
        <v>44882.806238425925</v>
      </c>
      <c r="AF778">
        <v>387</v>
      </c>
      <c r="AG778" t="s">
        <v>76</v>
      </c>
      <c r="AH778">
        <v>0</v>
      </c>
      <c r="AI778">
        <v>12.228999999999999</v>
      </c>
      <c r="AJ778" s="26">
        <v>7108</v>
      </c>
      <c r="AK778">
        <v>1.4339999999999999</v>
      </c>
      <c r="AL778" t="s">
        <v>77</v>
      </c>
      <c r="AM778" t="s">
        <v>77</v>
      </c>
      <c r="AN778" t="s">
        <v>77</v>
      </c>
      <c r="AO778" t="s">
        <v>77</v>
      </c>
      <c r="AQ778">
        <v>1</v>
      </c>
      <c r="AS778">
        <v>67</v>
      </c>
      <c r="AT778" s="46">
        <f t="shared" si="128"/>
        <v>27.7471492365625</v>
      </c>
      <c r="AU778" s="47">
        <f t="shared" si="129"/>
        <v>1364.23423609472</v>
      </c>
      <c r="AW778" s="27">
        <f t="shared" si="130"/>
        <v>33.978394531249997</v>
      </c>
      <c r="AX778" s="28">
        <f t="shared" si="131"/>
        <v>1349.4818296107201</v>
      </c>
      <c r="AZ778" s="33">
        <f t="shared" si="132"/>
        <v>33.49448393593751</v>
      </c>
      <c r="BA778" s="34">
        <f t="shared" si="133"/>
        <v>1354.3700852233601</v>
      </c>
      <c r="BC778" s="46">
        <f t="shared" si="134"/>
        <v>27.7471492365625</v>
      </c>
      <c r="BD778" s="47">
        <f t="shared" si="135"/>
        <v>1364.23423609472</v>
      </c>
      <c r="BF778" s="48">
        <f t="shared" si="136"/>
        <v>16.908269999999998</v>
      </c>
      <c r="BG778" s="49">
        <f t="shared" si="137"/>
        <v>664.82980192000002</v>
      </c>
      <c r="BI778">
        <v>67</v>
      </c>
      <c r="BJ778" t="s">
        <v>901</v>
      </c>
      <c r="BK778" s="2">
        <v>44882.806238425925</v>
      </c>
      <c r="BL778">
        <v>387</v>
      </c>
      <c r="BM778" t="s">
        <v>76</v>
      </c>
      <c r="BN778">
        <v>0</v>
      </c>
      <c r="BO778">
        <v>2.8530000000000002</v>
      </c>
      <c r="BP778" s="26">
        <v>1153190</v>
      </c>
      <c r="BQ778">
        <v>0</v>
      </c>
      <c r="BR778" t="s">
        <v>77</v>
      </c>
      <c r="BS778" t="s">
        <v>77</v>
      </c>
      <c r="BT778" t="s">
        <v>77</v>
      </c>
      <c r="BU778" t="s">
        <v>77</v>
      </c>
    </row>
    <row r="779" spans="1:73">
      <c r="A779">
        <v>68</v>
      </c>
      <c r="B779" t="s">
        <v>902</v>
      </c>
      <c r="C779" s="2">
        <v>44882.827511574076</v>
      </c>
      <c r="D779">
        <v>321</v>
      </c>
      <c r="E779" t="s">
        <v>76</v>
      </c>
      <c r="F779">
        <v>0</v>
      </c>
      <c r="G779">
        <v>6.0579999999999998</v>
      </c>
      <c r="H779" s="26">
        <v>5026</v>
      </c>
      <c r="I779">
        <v>5.0000000000000001E-3</v>
      </c>
      <c r="J779" t="s">
        <v>77</v>
      </c>
      <c r="K779" t="s">
        <v>77</v>
      </c>
      <c r="L779" t="s">
        <v>77</v>
      </c>
      <c r="M779" t="s">
        <v>77</v>
      </c>
      <c r="O779">
        <v>68</v>
      </c>
      <c r="P779" t="s">
        <v>902</v>
      </c>
      <c r="Q779" s="2">
        <v>44882.827511574076</v>
      </c>
      <c r="R779">
        <v>321</v>
      </c>
      <c r="S779" t="s">
        <v>76</v>
      </c>
      <c r="T779">
        <v>0</v>
      </c>
      <c r="U779" t="s">
        <v>77</v>
      </c>
      <c r="V779" s="26" t="s">
        <v>77</v>
      </c>
      <c r="W779" t="s">
        <v>77</v>
      </c>
      <c r="X779" t="s">
        <v>77</v>
      </c>
      <c r="Y779" t="s">
        <v>77</v>
      </c>
      <c r="Z779" t="s">
        <v>77</v>
      </c>
      <c r="AA779" t="s">
        <v>77</v>
      </c>
      <c r="AC779">
        <v>68</v>
      </c>
      <c r="AD779" t="s">
        <v>902</v>
      </c>
      <c r="AE779" s="2">
        <v>44882.827511574076</v>
      </c>
      <c r="AF779">
        <v>321</v>
      </c>
      <c r="AG779" t="s">
        <v>76</v>
      </c>
      <c r="AH779">
        <v>0</v>
      </c>
      <c r="AI779">
        <v>12.225</v>
      </c>
      <c r="AJ779" s="26">
        <v>15004</v>
      </c>
      <c r="AK779">
        <v>3.1070000000000002</v>
      </c>
      <c r="AL779" t="s">
        <v>77</v>
      </c>
      <c r="AM779" t="s">
        <v>77</v>
      </c>
      <c r="AN779" t="s">
        <v>77</v>
      </c>
      <c r="AO779" t="s">
        <v>77</v>
      </c>
      <c r="AQ779">
        <v>1</v>
      </c>
      <c r="AS779">
        <v>68</v>
      </c>
      <c r="AT779" s="46">
        <f t="shared" si="128"/>
        <v>6.0615836228000006</v>
      </c>
      <c r="AU779" s="47">
        <f t="shared" si="129"/>
        <v>2991.8817371916798</v>
      </c>
      <c r="AW779" s="27">
        <f t="shared" si="130"/>
        <v>9.7611193650000008</v>
      </c>
      <c r="AX779" s="28">
        <f t="shared" si="131"/>
        <v>2802.4408165956802</v>
      </c>
      <c r="AZ779" s="33">
        <f t="shared" si="132"/>
        <v>11.035541825799999</v>
      </c>
      <c r="BA779" s="34">
        <f t="shared" si="133"/>
        <v>2861.2463485398398</v>
      </c>
      <c r="BC779" s="46">
        <f t="shared" si="134"/>
        <v>6.0615836228000006</v>
      </c>
      <c r="BD779" s="47">
        <f t="shared" si="135"/>
        <v>2991.8817371916798</v>
      </c>
      <c r="BF779" s="48">
        <f t="shared" si="136"/>
        <v>3.5116344752000002</v>
      </c>
      <c r="BG779" s="49">
        <f t="shared" si="137"/>
        <v>1223.90892448</v>
      </c>
      <c r="BI779">
        <v>68</v>
      </c>
      <c r="BJ779" t="s">
        <v>902</v>
      </c>
      <c r="BK779" s="2">
        <v>44882.827511574076</v>
      </c>
      <c r="BL779">
        <v>321</v>
      </c>
      <c r="BM779" t="s">
        <v>76</v>
      </c>
      <c r="BN779">
        <v>0</v>
      </c>
      <c r="BO779">
        <v>2.8679999999999999</v>
      </c>
      <c r="BP779" s="26">
        <v>1019830</v>
      </c>
      <c r="BQ779">
        <v>0</v>
      </c>
      <c r="BR779" t="s">
        <v>77</v>
      </c>
      <c r="BS779" t="s">
        <v>77</v>
      </c>
      <c r="BT779" t="s">
        <v>77</v>
      </c>
      <c r="BU779" t="s">
        <v>77</v>
      </c>
    </row>
    <row r="780" spans="1:73">
      <c r="A780">
        <v>69</v>
      </c>
      <c r="B780" t="s">
        <v>903</v>
      </c>
      <c r="C780" s="2">
        <v>44882.848749999997</v>
      </c>
      <c r="D780">
        <v>286</v>
      </c>
      <c r="E780" t="s">
        <v>76</v>
      </c>
      <c r="F780">
        <v>0</v>
      </c>
      <c r="G780">
        <v>6.0469999999999997</v>
      </c>
      <c r="H780" s="26">
        <v>10929</v>
      </c>
      <c r="I780">
        <v>1.7000000000000001E-2</v>
      </c>
      <c r="J780" t="s">
        <v>77</v>
      </c>
      <c r="K780" t="s">
        <v>77</v>
      </c>
      <c r="L780" t="s">
        <v>77</v>
      </c>
      <c r="M780" t="s">
        <v>77</v>
      </c>
      <c r="O780">
        <v>69</v>
      </c>
      <c r="P780" t="s">
        <v>903</v>
      </c>
      <c r="Q780" s="2">
        <v>44882.848749999997</v>
      </c>
      <c r="R780">
        <v>286</v>
      </c>
      <c r="S780" t="s">
        <v>76</v>
      </c>
      <c r="T780">
        <v>0</v>
      </c>
      <c r="U780" t="s">
        <v>77</v>
      </c>
      <c r="V780" s="26" t="s">
        <v>77</v>
      </c>
      <c r="W780" t="s">
        <v>77</v>
      </c>
      <c r="X780" t="s">
        <v>77</v>
      </c>
      <c r="Y780" t="s">
        <v>77</v>
      </c>
      <c r="Z780" t="s">
        <v>77</v>
      </c>
      <c r="AA780" t="s">
        <v>77</v>
      </c>
      <c r="AC780">
        <v>69</v>
      </c>
      <c r="AD780" t="s">
        <v>903</v>
      </c>
      <c r="AE780" s="2">
        <v>44882.848749999997</v>
      </c>
      <c r="AF780">
        <v>286</v>
      </c>
      <c r="AG780" t="s">
        <v>76</v>
      </c>
      <c r="AH780">
        <v>0</v>
      </c>
      <c r="AI780">
        <v>12.211</v>
      </c>
      <c r="AJ780" s="26">
        <v>19738</v>
      </c>
      <c r="AK780">
        <v>4.1070000000000002</v>
      </c>
      <c r="AL780" t="s">
        <v>77</v>
      </c>
      <c r="AM780" t="s">
        <v>77</v>
      </c>
      <c r="AN780" t="s">
        <v>77</v>
      </c>
      <c r="AO780" t="s">
        <v>77</v>
      </c>
      <c r="AQ780">
        <v>1</v>
      </c>
      <c r="AS780">
        <v>69</v>
      </c>
      <c r="AT780" s="46">
        <f t="shared" si="128"/>
        <v>23.181672057477861</v>
      </c>
      <c r="AU780" s="47">
        <f t="shared" si="129"/>
        <v>3966.20229780512</v>
      </c>
      <c r="AW780" s="27">
        <f t="shared" si="130"/>
        <v>27.730109621249994</v>
      </c>
      <c r="AX780" s="28">
        <f t="shared" si="131"/>
        <v>3669.8007208161202</v>
      </c>
      <c r="AZ780" s="33">
        <f t="shared" si="132"/>
        <v>28.372374336343103</v>
      </c>
      <c r="BA780" s="34">
        <f t="shared" si="133"/>
        <v>3763.7128886485598</v>
      </c>
      <c r="BC780" s="46">
        <f t="shared" si="134"/>
        <v>23.181672057477861</v>
      </c>
      <c r="BD780" s="47">
        <f t="shared" si="135"/>
        <v>3966.20229780512</v>
      </c>
      <c r="BF780" s="48">
        <f t="shared" si="136"/>
        <v>13.412240523199998</v>
      </c>
      <c r="BG780" s="49">
        <f t="shared" si="137"/>
        <v>1456.2619763199998</v>
      </c>
      <c r="BI780">
        <v>69</v>
      </c>
      <c r="BJ780" t="s">
        <v>903</v>
      </c>
      <c r="BK780" s="2">
        <v>44882.848749999997</v>
      </c>
      <c r="BL780">
        <v>286</v>
      </c>
      <c r="BM780" t="s">
        <v>76</v>
      </c>
      <c r="BN780">
        <v>0</v>
      </c>
      <c r="BO780">
        <v>2.8540000000000001</v>
      </c>
      <c r="BP780" s="26">
        <v>1256512</v>
      </c>
      <c r="BQ780">
        <v>0</v>
      </c>
      <c r="BR780" t="s">
        <v>77</v>
      </c>
      <c r="BS780" t="s">
        <v>77</v>
      </c>
      <c r="BT780" t="s">
        <v>77</v>
      </c>
      <c r="BU780" t="s">
        <v>77</v>
      </c>
    </row>
    <row r="781" spans="1:73">
      <c r="A781">
        <v>70</v>
      </c>
      <c r="B781" t="s">
        <v>904</v>
      </c>
      <c r="C781" s="2">
        <v>44882.87</v>
      </c>
      <c r="D781">
        <v>337</v>
      </c>
      <c r="E781" t="s">
        <v>76</v>
      </c>
      <c r="F781">
        <v>0</v>
      </c>
      <c r="G781">
        <v>6.0540000000000003</v>
      </c>
      <c r="H781" s="26">
        <v>7865</v>
      </c>
      <c r="I781">
        <v>1.0999999999999999E-2</v>
      </c>
      <c r="J781" t="s">
        <v>77</v>
      </c>
      <c r="K781" t="s">
        <v>77</v>
      </c>
      <c r="L781" t="s">
        <v>77</v>
      </c>
      <c r="M781" t="s">
        <v>77</v>
      </c>
      <c r="O781">
        <v>70</v>
      </c>
      <c r="P781" t="s">
        <v>904</v>
      </c>
      <c r="Q781" s="2">
        <v>44882.87</v>
      </c>
      <c r="R781">
        <v>337</v>
      </c>
      <c r="S781" t="s">
        <v>76</v>
      </c>
      <c r="T781">
        <v>0</v>
      </c>
      <c r="U781" t="s">
        <v>77</v>
      </c>
      <c r="V781" s="26" t="s">
        <v>77</v>
      </c>
      <c r="W781" t="s">
        <v>77</v>
      </c>
      <c r="X781" t="s">
        <v>77</v>
      </c>
      <c r="Y781" t="s">
        <v>77</v>
      </c>
      <c r="Z781" t="s">
        <v>77</v>
      </c>
      <c r="AA781" t="s">
        <v>77</v>
      </c>
      <c r="AC781">
        <v>70</v>
      </c>
      <c r="AD781" t="s">
        <v>904</v>
      </c>
      <c r="AE781" s="2">
        <v>44882.87</v>
      </c>
      <c r="AF781">
        <v>337</v>
      </c>
      <c r="AG781" t="s">
        <v>76</v>
      </c>
      <c r="AH781">
        <v>0</v>
      </c>
      <c r="AI781">
        <v>12.215999999999999</v>
      </c>
      <c r="AJ781" s="26">
        <v>20835</v>
      </c>
      <c r="AK781">
        <v>4.3380000000000001</v>
      </c>
      <c r="AL781" t="s">
        <v>77</v>
      </c>
      <c r="AM781" t="s">
        <v>77</v>
      </c>
      <c r="AN781" t="s">
        <v>77</v>
      </c>
      <c r="AO781" t="s">
        <v>77</v>
      </c>
      <c r="AQ781">
        <v>1</v>
      </c>
      <c r="AS781">
        <v>70</v>
      </c>
      <c r="AT781" s="46">
        <f t="shared" si="128"/>
        <v>13.749488592500001</v>
      </c>
      <c r="AU781" s="47">
        <f t="shared" si="129"/>
        <v>4191.8163388180001</v>
      </c>
      <c r="AW781" s="27">
        <f t="shared" si="130"/>
        <v>18.21831228125</v>
      </c>
      <c r="AX781" s="28">
        <f t="shared" si="131"/>
        <v>3870.39071718675</v>
      </c>
      <c r="AZ781" s="33">
        <f t="shared" si="132"/>
        <v>19.768210861250001</v>
      </c>
      <c r="BA781" s="34">
        <f t="shared" si="133"/>
        <v>3972.7355791215</v>
      </c>
      <c r="BC781" s="46">
        <f t="shared" si="134"/>
        <v>13.749488592500001</v>
      </c>
      <c r="BD781" s="47">
        <f t="shared" si="135"/>
        <v>4191.8163388180001</v>
      </c>
      <c r="BF781" s="48">
        <f t="shared" si="136"/>
        <v>8.141030520000001</v>
      </c>
      <c r="BG781" s="49">
        <f t="shared" si="137"/>
        <v>1499.1025029999998</v>
      </c>
      <c r="BI781">
        <v>70</v>
      </c>
      <c r="BJ781" t="s">
        <v>904</v>
      </c>
      <c r="BK781" s="2">
        <v>44882.87</v>
      </c>
      <c r="BL781">
        <v>337</v>
      </c>
      <c r="BM781" t="s">
        <v>76</v>
      </c>
      <c r="BN781">
        <v>0</v>
      </c>
      <c r="BO781">
        <v>2.8620000000000001</v>
      </c>
      <c r="BP781" s="26">
        <v>1118789</v>
      </c>
      <c r="BQ781">
        <v>0</v>
      </c>
      <c r="BR781" t="s">
        <v>77</v>
      </c>
      <c r="BS781" t="s">
        <v>77</v>
      </c>
      <c r="BT781" t="s">
        <v>77</v>
      </c>
      <c r="BU781" t="s">
        <v>77</v>
      </c>
    </row>
    <row r="782" spans="1:73">
      <c r="A782">
        <v>71</v>
      </c>
      <c r="B782" t="s">
        <v>905</v>
      </c>
      <c r="C782" s="2">
        <v>44882.891250000001</v>
      </c>
      <c r="D782">
        <v>240</v>
      </c>
      <c r="E782" t="s">
        <v>76</v>
      </c>
      <c r="F782">
        <v>0</v>
      </c>
      <c r="G782">
        <v>6.0460000000000003</v>
      </c>
      <c r="H782" s="26">
        <v>11457</v>
      </c>
      <c r="I782">
        <v>1.7999999999999999E-2</v>
      </c>
      <c r="J782" t="s">
        <v>77</v>
      </c>
      <c r="K782" t="s">
        <v>77</v>
      </c>
      <c r="L782" t="s">
        <v>77</v>
      </c>
      <c r="M782" t="s">
        <v>77</v>
      </c>
      <c r="O782">
        <v>71</v>
      </c>
      <c r="P782" t="s">
        <v>905</v>
      </c>
      <c r="Q782" s="2">
        <v>44882.891250000001</v>
      </c>
      <c r="R782">
        <v>240</v>
      </c>
      <c r="S782" t="s">
        <v>76</v>
      </c>
      <c r="T782">
        <v>0</v>
      </c>
      <c r="U782" t="s">
        <v>77</v>
      </c>
      <c r="V782" s="26" t="s">
        <v>77</v>
      </c>
      <c r="W782" t="s">
        <v>77</v>
      </c>
      <c r="X782" t="s">
        <v>77</v>
      </c>
      <c r="Y782" t="s">
        <v>77</v>
      </c>
      <c r="Z782" t="s">
        <v>77</v>
      </c>
      <c r="AA782" t="s">
        <v>77</v>
      </c>
      <c r="AC782">
        <v>71</v>
      </c>
      <c r="AD782" t="s">
        <v>905</v>
      </c>
      <c r="AE782" s="2">
        <v>44882.891250000001</v>
      </c>
      <c r="AF782">
        <v>240</v>
      </c>
      <c r="AG782" t="s">
        <v>76</v>
      </c>
      <c r="AH782">
        <v>0</v>
      </c>
      <c r="AI782">
        <v>12.211</v>
      </c>
      <c r="AJ782" s="26">
        <v>22520</v>
      </c>
      <c r="AK782">
        <v>4.6929999999999996</v>
      </c>
      <c r="AL782" t="s">
        <v>77</v>
      </c>
      <c r="AM782" t="s">
        <v>77</v>
      </c>
      <c r="AN782" t="s">
        <v>77</v>
      </c>
      <c r="AO782" t="s">
        <v>77</v>
      </c>
      <c r="AQ782">
        <v>1</v>
      </c>
      <c r="AS782">
        <v>71</v>
      </c>
      <c r="AT782" s="46">
        <f t="shared" si="128"/>
        <v>24.42046409014154</v>
      </c>
      <c r="AU782" s="47">
        <f t="shared" si="129"/>
        <v>4538.2415217920006</v>
      </c>
      <c r="AW782" s="27">
        <f t="shared" si="130"/>
        <v>29.409520541249996</v>
      </c>
      <c r="AX782" s="28">
        <f t="shared" si="131"/>
        <v>4178.204169392</v>
      </c>
      <c r="AZ782" s="33">
        <f t="shared" si="132"/>
        <v>29.762225321555899</v>
      </c>
      <c r="BA782" s="34">
        <f t="shared" si="133"/>
        <v>4293.7197344960005</v>
      </c>
      <c r="BC782" s="46">
        <f t="shared" si="134"/>
        <v>24.42046409014154</v>
      </c>
      <c r="BD782" s="47">
        <f t="shared" si="135"/>
        <v>4538.2415217920006</v>
      </c>
      <c r="BF782" s="48">
        <f t="shared" si="136"/>
        <v>14.349423204799997</v>
      </c>
      <c r="BG782" s="49">
        <f t="shared" si="137"/>
        <v>1556.8430720000003</v>
      </c>
      <c r="BI782">
        <v>71</v>
      </c>
      <c r="BJ782" t="s">
        <v>905</v>
      </c>
      <c r="BK782" s="2">
        <v>44882.891250000001</v>
      </c>
      <c r="BL782">
        <v>240</v>
      </c>
      <c r="BM782" t="s">
        <v>76</v>
      </c>
      <c r="BN782">
        <v>0</v>
      </c>
      <c r="BO782">
        <v>2.863</v>
      </c>
      <c r="BP782" s="26">
        <v>1094140</v>
      </c>
      <c r="BQ782">
        <v>0</v>
      </c>
      <c r="BR782" t="s">
        <v>77</v>
      </c>
      <c r="BS782" t="s">
        <v>77</v>
      </c>
      <c r="BT782" t="s">
        <v>77</v>
      </c>
      <c r="BU782" t="s">
        <v>77</v>
      </c>
    </row>
    <row r="783" spans="1:73">
      <c r="A783">
        <v>72</v>
      </c>
      <c r="B783" t="s">
        <v>906</v>
      </c>
      <c r="C783" s="2">
        <v>44882.912523148145</v>
      </c>
      <c r="D783">
        <v>331</v>
      </c>
      <c r="E783" t="s">
        <v>76</v>
      </c>
      <c r="F783">
        <v>0</v>
      </c>
      <c r="G783">
        <v>6.0460000000000003</v>
      </c>
      <c r="H783" s="26">
        <v>11276</v>
      </c>
      <c r="I783">
        <v>1.7999999999999999E-2</v>
      </c>
      <c r="J783" t="s">
        <v>77</v>
      </c>
      <c r="K783" t="s">
        <v>77</v>
      </c>
      <c r="L783" t="s">
        <v>77</v>
      </c>
      <c r="M783" t="s">
        <v>77</v>
      </c>
      <c r="O783">
        <v>72</v>
      </c>
      <c r="P783" t="s">
        <v>906</v>
      </c>
      <c r="Q783" s="2">
        <v>44882.912523148145</v>
      </c>
      <c r="R783">
        <v>331</v>
      </c>
      <c r="S783" t="s">
        <v>76</v>
      </c>
      <c r="T783">
        <v>0</v>
      </c>
      <c r="U783" t="s">
        <v>77</v>
      </c>
      <c r="V783" t="s">
        <v>77</v>
      </c>
      <c r="W783" t="s">
        <v>77</v>
      </c>
      <c r="X783" t="s">
        <v>77</v>
      </c>
      <c r="Y783" t="s">
        <v>77</v>
      </c>
      <c r="Z783" t="s">
        <v>77</v>
      </c>
      <c r="AA783" t="s">
        <v>77</v>
      </c>
      <c r="AC783">
        <v>72</v>
      </c>
      <c r="AD783" t="s">
        <v>906</v>
      </c>
      <c r="AE783" s="2">
        <v>44882.912523148145</v>
      </c>
      <c r="AF783">
        <v>331</v>
      </c>
      <c r="AG783" t="s">
        <v>76</v>
      </c>
      <c r="AH783">
        <v>0</v>
      </c>
      <c r="AI783">
        <v>12.215999999999999</v>
      </c>
      <c r="AJ783" s="26">
        <v>19622</v>
      </c>
      <c r="AK783">
        <v>4.0819999999999999</v>
      </c>
      <c r="AL783" t="s">
        <v>77</v>
      </c>
      <c r="AM783" t="s">
        <v>77</v>
      </c>
      <c r="AN783" t="s">
        <v>77</v>
      </c>
      <c r="AO783" t="s">
        <v>77</v>
      </c>
      <c r="AQ783">
        <v>1</v>
      </c>
      <c r="AS783">
        <v>72</v>
      </c>
      <c r="AT783" s="46">
        <f t="shared" si="128"/>
        <v>23.995807485904958</v>
      </c>
      <c r="AU783" s="47">
        <f t="shared" si="129"/>
        <v>3942.3416160003203</v>
      </c>
      <c r="AW783" s="27">
        <f t="shared" si="130"/>
        <v>28.832478739999999</v>
      </c>
      <c r="AX783" s="28">
        <f t="shared" si="131"/>
        <v>3648.5809135713203</v>
      </c>
      <c r="AZ783" s="33">
        <f t="shared" si="132"/>
        <v>29.285787785521599</v>
      </c>
      <c r="BA783" s="34">
        <f t="shared" si="133"/>
        <v>3741.6079279061601</v>
      </c>
      <c r="BC783" s="46">
        <f t="shared" si="134"/>
        <v>23.995807485904958</v>
      </c>
      <c r="BD783" s="47">
        <f t="shared" si="135"/>
        <v>3942.3416160003203</v>
      </c>
      <c r="BF783" s="48">
        <f t="shared" si="136"/>
        <v>14.027199475199996</v>
      </c>
      <c r="BG783" s="49">
        <f t="shared" si="137"/>
        <v>1451.4898755199999</v>
      </c>
      <c r="BI783">
        <v>72</v>
      </c>
      <c r="BJ783" t="s">
        <v>906</v>
      </c>
      <c r="BK783" s="2">
        <v>44882.912523148145</v>
      </c>
      <c r="BL783">
        <v>331</v>
      </c>
      <c r="BM783" t="s">
        <v>76</v>
      </c>
      <c r="BN783">
        <v>0</v>
      </c>
      <c r="BO783">
        <v>2.86</v>
      </c>
      <c r="BP783" s="26">
        <v>1133202</v>
      </c>
      <c r="BQ783">
        <v>0</v>
      </c>
      <c r="BR783" t="s">
        <v>77</v>
      </c>
      <c r="BS783" t="s">
        <v>77</v>
      </c>
      <c r="BT783" t="s">
        <v>77</v>
      </c>
      <c r="BU783" t="s">
        <v>77</v>
      </c>
    </row>
    <row r="784" spans="1:73">
      <c r="A784">
        <v>73</v>
      </c>
      <c r="B784" t="s">
        <v>907</v>
      </c>
      <c r="C784" s="2">
        <v>44882.93378472222</v>
      </c>
      <c r="D784">
        <v>374</v>
      </c>
      <c r="E784" t="s">
        <v>76</v>
      </c>
      <c r="F784">
        <v>0</v>
      </c>
      <c r="G784">
        <v>6.0590000000000002</v>
      </c>
      <c r="H784" s="26">
        <v>6185</v>
      </c>
      <c r="I784">
        <v>8.0000000000000002E-3</v>
      </c>
      <c r="J784" t="s">
        <v>77</v>
      </c>
      <c r="K784" t="s">
        <v>77</v>
      </c>
      <c r="L784" t="s">
        <v>77</v>
      </c>
      <c r="M784" t="s">
        <v>77</v>
      </c>
      <c r="O784">
        <v>73</v>
      </c>
      <c r="P784" t="s">
        <v>907</v>
      </c>
      <c r="Q784" s="2">
        <v>44882.93378472222</v>
      </c>
      <c r="R784">
        <v>374</v>
      </c>
      <c r="S784" t="s">
        <v>76</v>
      </c>
      <c r="T784">
        <v>0</v>
      </c>
      <c r="U784" t="s">
        <v>77</v>
      </c>
      <c r="V784" s="26" t="s">
        <v>77</v>
      </c>
      <c r="W784" t="s">
        <v>77</v>
      </c>
      <c r="X784" t="s">
        <v>77</v>
      </c>
      <c r="Y784" t="s">
        <v>77</v>
      </c>
      <c r="Z784" t="s">
        <v>77</v>
      </c>
      <c r="AA784" t="s">
        <v>77</v>
      </c>
      <c r="AC784">
        <v>73</v>
      </c>
      <c r="AD784" t="s">
        <v>907</v>
      </c>
      <c r="AE784" s="2">
        <v>44882.93378472222</v>
      </c>
      <c r="AF784">
        <v>374</v>
      </c>
      <c r="AG784" t="s">
        <v>76</v>
      </c>
      <c r="AH784">
        <v>0</v>
      </c>
      <c r="AI784">
        <v>12.221</v>
      </c>
      <c r="AJ784" s="26">
        <v>11293</v>
      </c>
      <c r="AK784">
        <v>2.3210000000000002</v>
      </c>
      <c r="AL784" t="s">
        <v>77</v>
      </c>
      <c r="AM784" t="s">
        <v>77</v>
      </c>
      <c r="AN784" t="s">
        <v>77</v>
      </c>
      <c r="AO784" t="s">
        <v>77</v>
      </c>
      <c r="AQ784">
        <v>1</v>
      </c>
      <c r="AS784">
        <v>73</v>
      </c>
      <c r="AT784" s="46">
        <f t="shared" si="128"/>
        <v>8.9171953925</v>
      </c>
      <c r="AU784" s="47">
        <f t="shared" si="129"/>
        <v>2227.3084872135205</v>
      </c>
      <c r="AW784" s="27">
        <f t="shared" si="130"/>
        <v>13.17232728125</v>
      </c>
      <c r="AX784" s="28">
        <f t="shared" si="131"/>
        <v>2120.5470258382702</v>
      </c>
      <c r="AZ784" s="33">
        <f t="shared" si="132"/>
        <v>14.71342266125</v>
      </c>
      <c r="BA784" s="34">
        <f t="shared" si="133"/>
        <v>2153.2899321352602</v>
      </c>
      <c r="BC784" s="46">
        <f t="shared" si="134"/>
        <v>8.9171953925</v>
      </c>
      <c r="BD784" s="47">
        <f t="shared" si="135"/>
        <v>2227.3084872135205</v>
      </c>
      <c r="BF784" s="48">
        <f t="shared" si="136"/>
        <v>5.3719537200000014</v>
      </c>
      <c r="BG784" s="49">
        <f t="shared" si="137"/>
        <v>987.86275372</v>
      </c>
      <c r="BI784">
        <v>73</v>
      </c>
      <c r="BJ784" t="s">
        <v>907</v>
      </c>
      <c r="BK784" s="2">
        <v>44882.93378472222</v>
      </c>
      <c r="BL784">
        <v>374</v>
      </c>
      <c r="BM784" t="s">
        <v>76</v>
      </c>
      <c r="BN784">
        <v>0</v>
      </c>
      <c r="BO784">
        <v>2.8610000000000002</v>
      </c>
      <c r="BP784" s="26">
        <v>1122676</v>
      </c>
      <c r="BQ784">
        <v>0</v>
      </c>
      <c r="BR784" t="s">
        <v>77</v>
      </c>
      <c r="BS784" t="s">
        <v>77</v>
      </c>
      <c r="BT784" t="s">
        <v>77</v>
      </c>
      <c r="BU784" t="s">
        <v>77</v>
      </c>
    </row>
    <row r="785" spans="1:73">
      <c r="A785">
        <v>74</v>
      </c>
      <c r="B785" t="s">
        <v>908</v>
      </c>
      <c r="C785" s="2">
        <v>44882.955046296294</v>
      </c>
      <c r="D785">
        <v>298</v>
      </c>
      <c r="E785" t="s">
        <v>76</v>
      </c>
      <c r="F785">
        <v>0</v>
      </c>
      <c r="G785">
        <v>6.0549999999999997</v>
      </c>
      <c r="H785" s="26">
        <v>6223</v>
      </c>
      <c r="I785">
        <v>8.0000000000000002E-3</v>
      </c>
      <c r="J785" t="s">
        <v>77</v>
      </c>
      <c r="K785" t="s">
        <v>77</v>
      </c>
      <c r="L785" t="s">
        <v>77</v>
      </c>
      <c r="M785" t="s">
        <v>77</v>
      </c>
      <c r="O785">
        <v>74</v>
      </c>
      <c r="P785" t="s">
        <v>908</v>
      </c>
      <c r="Q785" s="2">
        <v>44882.955046296294</v>
      </c>
      <c r="R785">
        <v>298</v>
      </c>
      <c r="S785" t="s">
        <v>76</v>
      </c>
      <c r="T785">
        <v>0</v>
      </c>
      <c r="U785" t="s">
        <v>77</v>
      </c>
      <c r="V785" t="s">
        <v>77</v>
      </c>
      <c r="W785" t="s">
        <v>77</v>
      </c>
      <c r="X785" t="s">
        <v>77</v>
      </c>
      <c r="Y785" t="s">
        <v>77</v>
      </c>
      <c r="Z785" t="s">
        <v>77</v>
      </c>
      <c r="AA785" t="s">
        <v>77</v>
      </c>
      <c r="AC785">
        <v>74</v>
      </c>
      <c r="AD785" t="s">
        <v>908</v>
      </c>
      <c r="AE785" s="2">
        <v>44882.955046296294</v>
      </c>
      <c r="AF785">
        <v>298</v>
      </c>
      <c r="AG785" t="s">
        <v>76</v>
      </c>
      <c r="AH785">
        <v>0</v>
      </c>
      <c r="AI785">
        <v>12.228</v>
      </c>
      <c r="AJ785" s="26">
        <v>10353</v>
      </c>
      <c r="AK785">
        <v>2.1219999999999999</v>
      </c>
      <c r="AL785" t="s">
        <v>77</v>
      </c>
      <c r="AM785" t="s">
        <v>77</v>
      </c>
      <c r="AN785" t="s">
        <v>77</v>
      </c>
      <c r="AO785" t="s">
        <v>77</v>
      </c>
      <c r="AQ785">
        <v>1</v>
      </c>
      <c r="AS785">
        <v>74</v>
      </c>
      <c r="AT785" s="46">
        <f t="shared" si="128"/>
        <v>9.0174311236999998</v>
      </c>
      <c r="AU785" s="47">
        <f t="shared" si="129"/>
        <v>2033.5297487783198</v>
      </c>
      <c r="AW785" s="27">
        <f t="shared" si="130"/>
        <v>13.285136741249998</v>
      </c>
      <c r="AX785" s="28">
        <f t="shared" si="131"/>
        <v>1947.5482220930701</v>
      </c>
      <c r="AZ785" s="33">
        <f t="shared" si="132"/>
        <v>14.831373004450001</v>
      </c>
      <c r="BA785" s="34">
        <f t="shared" si="133"/>
        <v>1973.89277825766</v>
      </c>
      <c r="BC785" s="46">
        <f t="shared" si="134"/>
        <v>9.0174311236999998</v>
      </c>
      <c r="BD785" s="47">
        <f t="shared" si="135"/>
        <v>2033.5297487783198</v>
      </c>
      <c r="BF785" s="48">
        <f t="shared" si="136"/>
        <v>5.4336391808000011</v>
      </c>
      <c r="BG785" s="49">
        <f t="shared" si="137"/>
        <v>920.55228651999994</v>
      </c>
      <c r="BI785">
        <v>74</v>
      </c>
      <c r="BJ785" t="s">
        <v>908</v>
      </c>
      <c r="BK785" s="2">
        <v>44882.955046296294</v>
      </c>
      <c r="BL785">
        <v>298</v>
      </c>
      <c r="BM785" t="s">
        <v>76</v>
      </c>
      <c r="BN785">
        <v>0</v>
      </c>
      <c r="BO785">
        <v>2.8610000000000002</v>
      </c>
      <c r="BP785" s="26">
        <v>1111244</v>
      </c>
      <c r="BQ785">
        <v>0</v>
      </c>
      <c r="BR785" t="s">
        <v>77</v>
      </c>
      <c r="BS785" t="s">
        <v>77</v>
      </c>
      <c r="BT785" t="s">
        <v>77</v>
      </c>
      <c r="BU785" t="s">
        <v>77</v>
      </c>
    </row>
    <row r="786" spans="1:73">
      <c r="A786">
        <v>75</v>
      </c>
      <c r="B786" t="s">
        <v>909</v>
      </c>
      <c r="C786" s="2">
        <v>44882.976273148146</v>
      </c>
      <c r="D786">
        <v>82</v>
      </c>
      <c r="E786" t="s">
        <v>76</v>
      </c>
      <c r="F786">
        <v>0</v>
      </c>
      <c r="G786">
        <v>6.056</v>
      </c>
      <c r="H786" s="26">
        <v>5982</v>
      </c>
      <c r="I786">
        <v>7.0000000000000001E-3</v>
      </c>
      <c r="J786" t="s">
        <v>77</v>
      </c>
      <c r="K786" t="s">
        <v>77</v>
      </c>
      <c r="L786" t="s">
        <v>77</v>
      </c>
      <c r="M786" t="s">
        <v>77</v>
      </c>
      <c r="O786">
        <v>75</v>
      </c>
      <c r="P786" t="s">
        <v>909</v>
      </c>
      <c r="Q786" s="2">
        <v>44882.976273148146</v>
      </c>
      <c r="R786">
        <v>82</v>
      </c>
      <c r="S786" t="s">
        <v>76</v>
      </c>
      <c r="T786">
        <v>0</v>
      </c>
      <c r="U786" t="s">
        <v>77</v>
      </c>
      <c r="V786" t="s">
        <v>77</v>
      </c>
      <c r="W786" t="s">
        <v>77</v>
      </c>
      <c r="X786" t="s">
        <v>77</v>
      </c>
      <c r="Y786" t="s">
        <v>77</v>
      </c>
      <c r="Z786" t="s">
        <v>77</v>
      </c>
      <c r="AA786" t="s">
        <v>77</v>
      </c>
      <c r="AC786">
        <v>75</v>
      </c>
      <c r="AD786" t="s">
        <v>909</v>
      </c>
      <c r="AE786" s="2">
        <v>44882.976273148146</v>
      </c>
      <c r="AF786">
        <v>82</v>
      </c>
      <c r="AG786" t="s">
        <v>76</v>
      </c>
      <c r="AH786">
        <v>0</v>
      </c>
      <c r="AI786">
        <v>12.224</v>
      </c>
      <c r="AJ786" s="26">
        <v>13380</v>
      </c>
      <c r="AK786">
        <v>2.7629999999999999</v>
      </c>
      <c r="AL786" t="s">
        <v>77</v>
      </c>
      <c r="AM786" t="s">
        <v>77</v>
      </c>
      <c r="AN786" t="s">
        <v>77</v>
      </c>
      <c r="AO786" t="s">
        <v>77</v>
      </c>
      <c r="AQ786">
        <v>1</v>
      </c>
      <c r="AS786">
        <v>75</v>
      </c>
      <c r="AT786" s="46">
        <f t="shared" si="128"/>
        <v>8.3888340772000003</v>
      </c>
      <c r="AU786" s="47">
        <f t="shared" si="129"/>
        <v>2657.3772973119999</v>
      </c>
      <c r="AW786" s="27">
        <f t="shared" si="130"/>
        <v>12.570726885000001</v>
      </c>
      <c r="AX786" s="28">
        <f t="shared" si="131"/>
        <v>2504.2446384119999</v>
      </c>
      <c r="AZ786" s="33">
        <f t="shared" si="132"/>
        <v>14.080484424199998</v>
      </c>
      <c r="BA786" s="34">
        <f t="shared" si="133"/>
        <v>2551.4870632560001</v>
      </c>
      <c r="BC786" s="46">
        <f t="shared" si="134"/>
        <v>8.3888340772000003</v>
      </c>
      <c r="BD786" s="47">
        <f t="shared" si="135"/>
        <v>2657.3772973119999</v>
      </c>
      <c r="BF786" s="48">
        <f t="shared" si="136"/>
        <v>5.043167124800001</v>
      </c>
      <c r="BG786" s="49">
        <f t="shared" si="137"/>
        <v>1126.440472</v>
      </c>
      <c r="BI786">
        <v>75</v>
      </c>
      <c r="BJ786" t="s">
        <v>909</v>
      </c>
      <c r="BK786" s="2">
        <v>44882.976273148146</v>
      </c>
      <c r="BL786">
        <v>82</v>
      </c>
      <c r="BM786" t="s">
        <v>76</v>
      </c>
      <c r="BN786">
        <v>0</v>
      </c>
      <c r="BO786">
        <v>2.863</v>
      </c>
      <c r="BP786" s="26">
        <v>1075866</v>
      </c>
      <c r="BQ786">
        <v>0</v>
      </c>
      <c r="BR786" t="s">
        <v>77</v>
      </c>
      <c r="BS786" t="s">
        <v>77</v>
      </c>
      <c r="BT786" t="s">
        <v>77</v>
      </c>
      <c r="BU786" t="s">
        <v>77</v>
      </c>
    </row>
    <row r="787" spans="1:73">
      <c r="A787">
        <v>76</v>
      </c>
      <c r="B787" t="s">
        <v>910</v>
      </c>
      <c r="C787" s="2">
        <v>44882.997523148151</v>
      </c>
      <c r="D787">
        <v>402</v>
      </c>
      <c r="E787" t="s">
        <v>76</v>
      </c>
      <c r="F787">
        <v>0</v>
      </c>
      <c r="G787">
        <v>6.0460000000000003</v>
      </c>
      <c r="H787" s="26">
        <v>13133</v>
      </c>
      <c r="I787">
        <v>2.1999999999999999E-2</v>
      </c>
      <c r="J787" t="s">
        <v>77</v>
      </c>
      <c r="K787" t="s">
        <v>77</v>
      </c>
      <c r="L787" t="s">
        <v>77</v>
      </c>
      <c r="M787" t="s">
        <v>77</v>
      </c>
      <c r="O787">
        <v>76</v>
      </c>
      <c r="P787" t="s">
        <v>910</v>
      </c>
      <c r="Q787" s="2">
        <v>44882.997523148151</v>
      </c>
      <c r="R787">
        <v>402</v>
      </c>
      <c r="S787" t="s">
        <v>76</v>
      </c>
      <c r="T787">
        <v>0</v>
      </c>
      <c r="U787" t="s">
        <v>77</v>
      </c>
      <c r="V787" t="s">
        <v>77</v>
      </c>
      <c r="W787" t="s">
        <v>77</v>
      </c>
      <c r="X787" t="s">
        <v>77</v>
      </c>
      <c r="Y787" t="s">
        <v>77</v>
      </c>
      <c r="Z787" t="s">
        <v>77</v>
      </c>
      <c r="AA787" t="s">
        <v>77</v>
      </c>
      <c r="AC787">
        <v>76</v>
      </c>
      <c r="AD787" t="s">
        <v>910</v>
      </c>
      <c r="AE787" s="2">
        <v>44882.997523148151</v>
      </c>
      <c r="AF787">
        <v>402</v>
      </c>
      <c r="AG787" t="s">
        <v>76</v>
      </c>
      <c r="AH787">
        <v>0</v>
      </c>
      <c r="AI787">
        <v>12.221</v>
      </c>
      <c r="AJ787" s="26">
        <v>6141</v>
      </c>
      <c r="AK787">
        <v>1.228</v>
      </c>
      <c r="AL787" t="s">
        <v>77</v>
      </c>
      <c r="AM787" t="s">
        <v>77</v>
      </c>
      <c r="AN787" t="s">
        <v>77</v>
      </c>
      <c r="AO787" t="s">
        <v>77</v>
      </c>
      <c r="AQ787">
        <v>1</v>
      </c>
      <c r="AS787">
        <v>76</v>
      </c>
      <c r="AT787" s="46">
        <f t="shared" si="128"/>
        <v>28.352392808007941</v>
      </c>
      <c r="AU787" s="47">
        <f t="shared" si="129"/>
        <v>1164.6822927968799</v>
      </c>
      <c r="AW787" s="27">
        <f t="shared" si="130"/>
        <v>34.818873391250001</v>
      </c>
      <c r="AX787" s="28">
        <f t="shared" si="131"/>
        <v>1171.00422522963</v>
      </c>
      <c r="AZ787" s="33">
        <f t="shared" si="132"/>
        <v>34.1735026891999</v>
      </c>
      <c r="BA787" s="34">
        <f t="shared" si="133"/>
        <v>1169.6880048149401</v>
      </c>
      <c r="BC787" s="46">
        <f t="shared" si="134"/>
        <v>28.352392808007941</v>
      </c>
      <c r="BD787" s="47">
        <f t="shared" si="135"/>
        <v>1164.6822927968799</v>
      </c>
      <c r="BF787" s="48">
        <f t="shared" si="136"/>
        <v>17.380415572799997</v>
      </c>
      <c r="BG787" s="49">
        <f t="shared" si="137"/>
        <v>581.61972268000011</v>
      </c>
      <c r="BI787">
        <v>76</v>
      </c>
      <c r="BJ787" t="s">
        <v>910</v>
      </c>
      <c r="BK787" s="2">
        <v>44882.997523148151</v>
      </c>
      <c r="BL787">
        <v>402</v>
      </c>
      <c r="BM787" t="s">
        <v>76</v>
      </c>
      <c r="BN787">
        <v>0</v>
      </c>
      <c r="BO787">
        <v>2.8580000000000001</v>
      </c>
      <c r="BP787" s="26">
        <v>1201991</v>
      </c>
      <c r="BQ787">
        <v>0</v>
      </c>
      <c r="BR787" t="s">
        <v>77</v>
      </c>
      <c r="BS787" t="s">
        <v>77</v>
      </c>
      <c r="BT787" t="s">
        <v>77</v>
      </c>
      <c r="BU787" t="s">
        <v>77</v>
      </c>
    </row>
    <row r="788" spans="1:73">
      <c r="A788">
        <v>49</v>
      </c>
      <c r="B788" t="s">
        <v>911</v>
      </c>
      <c r="C788" s="2">
        <v>44894.55269675926</v>
      </c>
      <c r="D788" t="s">
        <v>75</v>
      </c>
      <c r="E788" t="s">
        <v>76</v>
      </c>
      <c r="F788">
        <v>0</v>
      </c>
      <c r="G788">
        <v>6.0789999999999997</v>
      </c>
      <c r="H788" s="26">
        <v>2146</v>
      </c>
      <c r="I788">
        <v>0</v>
      </c>
      <c r="J788" t="s">
        <v>77</v>
      </c>
      <c r="K788" t="s">
        <v>77</v>
      </c>
      <c r="L788" t="s">
        <v>77</v>
      </c>
      <c r="M788" t="s">
        <v>77</v>
      </c>
      <c r="O788">
        <v>49</v>
      </c>
      <c r="P788" t="s">
        <v>911</v>
      </c>
      <c r="Q788" s="2">
        <v>44894.55269675926</v>
      </c>
      <c r="R788" t="s">
        <v>75</v>
      </c>
      <c r="S788" t="s">
        <v>76</v>
      </c>
      <c r="T788">
        <v>0</v>
      </c>
      <c r="U788" t="s">
        <v>77</v>
      </c>
      <c r="V788" s="26" t="s">
        <v>77</v>
      </c>
      <c r="W788" t="s">
        <v>77</v>
      </c>
      <c r="X788" t="s">
        <v>77</v>
      </c>
      <c r="Y788" t="s">
        <v>77</v>
      </c>
      <c r="Z788" t="s">
        <v>77</v>
      </c>
      <c r="AA788" t="s">
        <v>77</v>
      </c>
      <c r="AC788">
        <v>49</v>
      </c>
      <c r="AD788" t="s">
        <v>911</v>
      </c>
      <c r="AE788" s="2">
        <v>44894.55269675926</v>
      </c>
      <c r="AF788" t="s">
        <v>75</v>
      </c>
      <c r="AG788" t="s">
        <v>76</v>
      </c>
      <c r="AH788">
        <v>0</v>
      </c>
      <c r="AI788">
        <v>12.29</v>
      </c>
      <c r="AJ788" s="26">
        <v>2619</v>
      </c>
      <c r="AK788">
        <v>0.47899999999999998</v>
      </c>
      <c r="AL788" t="s">
        <v>77</v>
      </c>
      <c r="AM788" t="s">
        <v>77</v>
      </c>
      <c r="AN788" t="s">
        <v>77</v>
      </c>
      <c r="AO788" t="s">
        <v>77</v>
      </c>
      <c r="AQ788">
        <v>1</v>
      </c>
      <c r="AS788">
        <v>49</v>
      </c>
      <c r="AT788" s="46">
        <f t="shared" si="128"/>
        <v>0.65584781480000021</v>
      </c>
      <c r="AU788" s="47">
        <f t="shared" si="129"/>
        <v>437.47225421128002</v>
      </c>
      <c r="AW788" s="27">
        <f t="shared" si="130"/>
        <v>1.5317929649999993</v>
      </c>
      <c r="AX788" s="28">
        <f t="shared" si="131"/>
        <v>519.96205046403009</v>
      </c>
      <c r="AZ788" s="33">
        <f t="shared" si="132"/>
        <v>1.2222799377999998</v>
      </c>
      <c r="BA788" s="34">
        <f t="shared" si="133"/>
        <v>496.78327004214003</v>
      </c>
      <c r="BC788" s="46">
        <f t="shared" si="134"/>
        <v>0.65584781480000021</v>
      </c>
      <c r="BD788" s="47">
        <f t="shared" si="135"/>
        <v>437.47225421128002</v>
      </c>
      <c r="BF788" s="48">
        <f t="shared" si="136"/>
        <v>-0.9342629967999998</v>
      </c>
      <c r="BG788" s="49">
        <f t="shared" si="137"/>
        <v>251.35896508000002</v>
      </c>
      <c r="BI788">
        <v>49</v>
      </c>
      <c r="BJ788" t="s">
        <v>911</v>
      </c>
      <c r="BK788" s="2">
        <v>44894.55269675926</v>
      </c>
      <c r="BL788" t="s">
        <v>75</v>
      </c>
      <c r="BM788" t="s">
        <v>76</v>
      </c>
      <c r="BN788">
        <v>0</v>
      </c>
      <c r="BO788">
        <v>2.7069999999999999</v>
      </c>
      <c r="BP788" s="26">
        <v>5236979</v>
      </c>
      <c r="BQ788">
        <v>959.08299999999997</v>
      </c>
      <c r="BR788" t="s">
        <v>77</v>
      </c>
      <c r="BS788" t="s">
        <v>77</v>
      </c>
      <c r="BT788" t="s">
        <v>77</v>
      </c>
      <c r="BU788" t="s">
        <v>77</v>
      </c>
    </row>
    <row r="789" spans="1:73">
      <c r="A789">
        <v>50</v>
      </c>
      <c r="B789" t="s">
        <v>912</v>
      </c>
      <c r="C789" s="2">
        <v>44894.573958333334</v>
      </c>
      <c r="D789" t="s">
        <v>79</v>
      </c>
      <c r="E789" t="s">
        <v>76</v>
      </c>
      <c r="F789">
        <v>0</v>
      </c>
      <c r="G789">
        <v>6.024</v>
      </c>
      <c r="H789" s="26">
        <v>1080009</v>
      </c>
      <c r="I789">
        <v>2.1789999999999998</v>
      </c>
      <c r="J789" t="s">
        <v>77</v>
      </c>
      <c r="K789" t="s">
        <v>77</v>
      </c>
      <c r="L789" t="s">
        <v>77</v>
      </c>
      <c r="M789" t="s">
        <v>77</v>
      </c>
      <c r="O789">
        <v>50</v>
      </c>
      <c r="P789" t="s">
        <v>912</v>
      </c>
      <c r="Q789" s="2">
        <v>44894.573958333334</v>
      </c>
      <c r="R789" t="s">
        <v>79</v>
      </c>
      <c r="S789" t="s">
        <v>76</v>
      </c>
      <c r="T789">
        <v>0</v>
      </c>
      <c r="U789">
        <v>5.9749999999999996</v>
      </c>
      <c r="V789" s="26">
        <v>8652</v>
      </c>
      <c r="W789">
        <v>2.2730000000000001</v>
      </c>
      <c r="X789" t="s">
        <v>77</v>
      </c>
      <c r="Y789" t="s">
        <v>77</v>
      </c>
      <c r="Z789" t="s">
        <v>77</v>
      </c>
      <c r="AA789" t="s">
        <v>77</v>
      </c>
      <c r="AC789">
        <v>50</v>
      </c>
      <c r="AD789" t="s">
        <v>912</v>
      </c>
      <c r="AE789" s="2">
        <v>44894.573958333334</v>
      </c>
      <c r="AF789" t="s">
        <v>79</v>
      </c>
      <c r="AG789" t="s">
        <v>76</v>
      </c>
      <c r="AH789">
        <v>0</v>
      </c>
      <c r="AI789">
        <v>12.234999999999999</v>
      </c>
      <c r="AJ789" s="26">
        <v>10112</v>
      </c>
      <c r="AK789">
        <v>2.0710000000000002</v>
      </c>
      <c r="AL789" t="s">
        <v>77</v>
      </c>
      <c r="AM789" t="s">
        <v>77</v>
      </c>
      <c r="AN789" t="s">
        <v>77</v>
      </c>
      <c r="AO789" t="s">
        <v>77</v>
      </c>
      <c r="AQ789">
        <v>1</v>
      </c>
      <c r="AS789">
        <v>50</v>
      </c>
      <c r="AT789" s="46">
        <f t="shared" si="128"/>
        <v>2363.2584693244803</v>
      </c>
      <c r="AU789" s="47">
        <f t="shared" si="129"/>
        <v>1983.8409150771201</v>
      </c>
      <c r="AW789" s="27">
        <f t="shared" si="130"/>
        <v>2202.7607055866401</v>
      </c>
      <c r="AX789" s="28">
        <f t="shared" si="131"/>
        <v>1903.17640781312</v>
      </c>
      <c r="AZ789" s="33">
        <f t="shared" si="132"/>
        <v>2502.9704179227201</v>
      </c>
      <c r="BA789" s="34">
        <f t="shared" si="133"/>
        <v>1927.8937736345601</v>
      </c>
      <c r="BC789" s="46">
        <f t="shared" si="134"/>
        <v>2363.2584693244803</v>
      </c>
      <c r="BD789" s="47">
        <f t="shared" si="135"/>
        <v>1983.8409150771201</v>
      </c>
      <c r="BF789" s="48">
        <f t="shared" si="136"/>
        <v>1072.4722288</v>
      </c>
      <c r="BG789" s="49">
        <f t="shared" si="137"/>
        <v>902.80548032000013</v>
      </c>
      <c r="BI789">
        <v>50</v>
      </c>
      <c r="BJ789" t="s">
        <v>912</v>
      </c>
      <c r="BK789" s="2">
        <v>44894.573958333334</v>
      </c>
      <c r="BL789" t="s">
        <v>79</v>
      </c>
      <c r="BM789" t="s">
        <v>76</v>
      </c>
      <c r="BN789">
        <v>0</v>
      </c>
      <c r="BO789">
        <v>2.7170000000000001</v>
      </c>
      <c r="BP789" s="26">
        <v>5125985</v>
      </c>
      <c r="BQ789">
        <v>958.24099999999999</v>
      </c>
      <c r="BR789" t="s">
        <v>77</v>
      </c>
      <c r="BS789" t="s">
        <v>77</v>
      </c>
      <c r="BT789" t="s">
        <v>77</v>
      </c>
      <c r="BU789" t="s">
        <v>77</v>
      </c>
    </row>
    <row r="790" spans="1:73">
      <c r="A790">
        <v>51</v>
      </c>
      <c r="B790" t="s">
        <v>913</v>
      </c>
      <c r="C790" s="2">
        <v>44894.595208333332</v>
      </c>
      <c r="D790" t="s">
        <v>507</v>
      </c>
      <c r="E790" t="s">
        <v>76</v>
      </c>
      <c r="F790">
        <v>0</v>
      </c>
      <c r="G790">
        <v>6.0490000000000004</v>
      </c>
      <c r="H790" s="26">
        <v>3379</v>
      </c>
      <c r="I790">
        <v>2E-3</v>
      </c>
      <c r="J790" t="s">
        <v>77</v>
      </c>
      <c r="K790" t="s">
        <v>77</v>
      </c>
      <c r="L790" t="s">
        <v>77</v>
      </c>
      <c r="M790" t="s">
        <v>77</v>
      </c>
      <c r="O790">
        <v>51</v>
      </c>
      <c r="P790" t="s">
        <v>913</v>
      </c>
      <c r="Q790" s="2">
        <v>44894.595208333332</v>
      </c>
      <c r="R790" t="s">
        <v>507</v>
      </c>
      <c r="S790" t="s">
        <v>76</v>
      </c>
      <c r="T790">
        <v>0</v>
      </c>
      <c r="U790" t="s">
        <v>77</v>
      </c>
      <c r="V790" s="26" t="s">
        <v>77</v>
      </c>
      <c r="W790" t="s">
        <v>77</v>
      </c>
      <c r="X790" t="s">
        <v>77</v>
      </c>
      <c r="Y790" t="s">
        <v>77</v>
      </c>
      <c r="Z790" t="s">
        <v>77</v>
      </c>
      <c r="AA790" t="s">
        <v>77</v>
      </c>
      <c r="AC790">
        <v>51</v>
      </c>
      <c r="AD790" t="s">
        <v>913</v>
      </c>
      <c r="AE790" s="2">
        <v>44894.595208333332</v>
      </c>
      <c r="AF790" t="s">
        <v>507</v>
      </c>
      <c r="AG790" t="s">
        <v>76</v>
      </c>
      <c r="AH790">
        <v>0</v>
      </c>
      <c r="AI790">
        <v>12.234999999999999</v>
      </c>
      <c r="AJ790" s="26">
        <v>1896</v>
      </c>
      <c r="AK790">
        <v>0.32500000000000001</v>
      </c>
      <c r="AL790" t="s">
        <v>77</v>
      </c>
      <c r="AM790" t="s">
        <v>77</v>
      </c>
      <c r="AN790" t="s">
        <v>77</v>
      </c>
      <c r="AO790" t="s">
        <v>77</v>
      </c>
      <c r="AQ790">
        <v>1</v>
      </c>
      <c r="AS790">
        <v>51</v>
      </c>
      <c r="AT790" s="46">
        <f t="shared" si="128"/>
        <v>2.6751103373000005</v>
      </c>
      <c r="AU790" s="47">
        <f t="shared" si="129"/>
        <v>288.11146029567999</v>
      </c>
      <c r="AW790" s="27">
        <f t="shared" si="130"/>
        <v>5.0118198712499993</v>
      </c>
      <c r="AX790" s="28">
        <f t="shared" si="131"/>
        <v>386.12275339968005</v>
      </c>
      <c r="AZ790" s="33">
        <f t="shared" si="132"/>
        <v>5.5412647040499987</v>
      </c>
      <c r="BA790" s="34">
        <f t="shared" si="133"/>
        <v>358.59874829183997</v>
      </c>
      <c r="BC790" s="46">
        <f t="shared" si="134"/>
        <v>2.6751103373000005</v>
      </c>
      <c r="BD790" s="47">
        <f t="shared" si="135"/>
        <v>288.11146029567999</v>
      </c>
      <c r="BF790" s="48">
        <f t="shared" si="136"/>
        <v>0.93826944319999939</v>
      </c>
      <c r="BG790" s="49">
        <f t="shared" si="137"/>
        <v>178.28376448</v>
      </c>
      <c r="BI790">
        <v>51</v>
      </c>
      <c r="BJ790" t="s">
        <v>913</v>
      </c>
      <c r="BK790" s="2">
        <v>44894.595208333332</v>
      </c>
      <c r="BL790" t="s">
        <v>507</v>
      </c>
      <c r="BM790" t="s">
        <v>76</v>
      </c>
      <c r="BN790">
        <v>0</v>
      </c>
      <c r="BO790">
        <v>2.7120000000000002</v>
      </c>
      <c r="BP790" s="26">
        <v>5265811</v>
      </c>
      <c r="BQ790">
        <v>959.29</v>
      </c>
      <c r="BR790" t="s">
        <v>77</v>
      </c>
      <c r="BS790" t="s">
        <v>77</v>
      </c>
      <c r="BT790" t="s">
        <v>77</v>
      </c>
      <c r="BU790" t="s">
        <v>77</v>
      </c>
    </row>
    <row r="791" spans="1:73">
      <c r="A791">
        <v>52</v>
      </c>
      <c r="B791" t="s">
        <v>914</v>
      </c>
      <c r="C791" s="2">
        <v>44894.616469907407</v>
      </c>
      <c r="D791" t="s">
        <v>507</v>
      </c>
      <c r="E791" t="s">
        <v>76</v>
      </c>
      <c r="F791">
        <v>0</v>
      </c>
      <c r="G791">
        <v>6.0570000000000004</v>
      </c>
      <c r="H791" s="26">
        <v>3525</v>
      </c>
      <c r="I791">
        <v>2E-3</v>
      </c>
      <c r="J791" t="s">
        <v>77</v>
      </c>
      <c r="K791" t="s">
        <v>77</v>
      </c>
      <c r="L791" t="s">
        <v>77</v>
      </c>
      <c r="M791" t="s">
        <v>77</v>
      </c>
      <c r="O791">
        <v>52</v>
      </c>
      <c r="P791" t="s">
        <v>914</v>
      </c>
      <c r="Q791" s="2">
        <v>44894.616469907407</v>
      </c>
      <c r="R791" t="s">
        <v>507</v>
      </c>
      <c r="S791" t="s">
        <v>76</v>
      </c>
      <c r="T791">
        <v>0</v>
      </c>
      <c r="U791" t="s">
        <v>77</v>
      </c>
      <c r="V791" s="26" t="s">
        <v>77</v>
      </c>
      <c r="W791" t="s">
        <v>77</v>
      </c>
      <c r="X791" t="s">
        <v>77</v>
      </c>
      <c r="Y791" t="s">
        <v>77</v>
      </c>
      <c r="Z791" t="s">
        <v>77</v>
      </c>
      <c r="AA791" t="s">
        <v>77</v>
      </c>
      <c r="AC791">
        <v>52</v>
      </c>
      <c r="AD791" t="s">
        <v>914</v>
      </c>
      <c r="AE791" s="2">
        <v>44894.616469907407</v>
      </c>
      <c r="AF791" t="s">
        <v>507</v>
      </c>
      <c r="AG791" t="s">
        <v>76</v>
      </c>
      <c r="AH791">
        <v>0</v>
      </c>
      <c r="AI791">
        <v>12.262</v>
      </c>
      <c r="AJ791" s="26">
        <v>1715</v>
      </c>
      <c r="AK791">
        <v>0.28699999999999998</v>
      </c>
      <c r="AL791" t="s">
        <v>77</v>
      </c>
      <c r="AM791" t="s">
        <v>77</v>
      </c>
      <c r="AN791" t="s">
        <v>77</v>
      </c>
      <c r="AO791" t="s">
        <v>77</v>
      </c>
      <c r="AQ791">
        <v>1</v>
      </c>
      <c r="AS791">
        <v>52</v>
      </c>
      <c r="AT791" s="46">
        <f t="shared" si="128"/>
        <v>2.9434658125000004</v>
      </c>
      <c r="AU791" s="47">
        <f t="shared" si="129"/>
        <v>250.71543993800003</v>
      </c>
      <c r="AW791" s="27">
        <f t="shared" si="130"/>
        <v>5.4281695312499991</v>
      </c>
      <c r="AX791" s="28">
        <f t="shared" si="131"/>
        <v>352.60637930675</v>
      </c>
      <c r="AZ791" s="33">
        <f t="shared" si="132"/>
        <v>6.0410100312499999</v>
      </c>
      <c r="BA791" s="34">
        <f t="shared" si="133"/>
        <v>324.00217568150003</v>
      </c>
      <c r="BC791" s="46">
        <f t="shared" si="134"/>
        <v>2.9434658125000004</v>
      </c>
      <c r="BD791" s="47">
        <f t="shared" si="135"/>
        <v>250.71543993800003</v>
      </c>
      <c r="BF791" s="48">
        <f t="shared" si="136"/>
        <v>1.1630570000000002</v>
      </c>
      <c r="BG791" s="49">
        <f t="shared" si="137"/>
        <v>159.70826299999999</v>
      </c>
      <c r="BI791">
        <v>52</v>
      </c>
      <c r="BJ791" t="s">
        <v>914</v>
      </c>
      <c r="BK791" s="2">
        <v>44894.616469907407</v>
      </c>
      <c r="BL791" t="s">
        <v>507</v>
      </c>
      <c r="BM791" t="s">
        <v>76</v>
      </c>
      <c r="BN791">
        <v>0</v>
      </c>
      <c r="BO791">
        <v>2.7149999999999999</v>
      </c>
      <c r="BP791" s="26">
        <v>5258472</v>
      </c>
      <c r="BQ791">
        <v>959.23800000000006</v>
      </c>
      <c r="BR791" t="s">
        <v>77</v>
      </c>
      <c r="BS791" t="s">
        <v>77</v>
      </c>
      <c r="BT791" t="s">
        <v>77</v>
      </c>
      <c r="BU791" t="s">
        <v>77</v>
      </c>
    </row>
    <row r="792" spans="1:73">
      <c r="A792">
        <v>53</v>
      </c>
      <c r="B792" t="s">
        <v>915</v>
      </c>
      <c r="C792" s="2">
        <v>44894.637696759259</v>
      </c>
      <c r="D792">
        <v>416</v>
      </c>
      <c r="E792" t="s">
        <v>76</v>
      </c>
      <c r="F792">
        <v>0</v>
      </c>
      <c r="G792">
        <v>6.032</v>
      </c>
      <c r="H792" s="26">
        <v>14164</v>
      </c>
      <c r="I792">
        <v>2.4E-2</v>
      </c>
      <c r="J792" t="s">
        <v>77</v>
      </c>
      <c r="K792" t="s">
        <v>77</v>
      </c>
      <c r="L792" t="s">
        <v>77</v>
      </c>
      <c r="M792" t="s">
        <v>77</v>
      </c>
      <c r="O792">
        <v>53</v>
      </c>
      <c r="P792" t="s">
        <v>915</v>
      </c>
      <c r="Q792" s="2">
        <v>44894.637696759259</v>
      </c>
      <c r="R792">
        <v>416</v>
      </c>
      <c r="S792" t="s">
        <v>76</v>
      </c>
      <c r="T792">
        <v>0</v>
      </c>
      <c r="U792" t="s">
        <v>77</v>
      </c>
      <c r="V792" s="26" t="s">
        <v>77</v>
      </c>
      <c r="W792" t="s">
        <v>77</v>
      </c>
      <c r="X792" t="s">
        <v>77</v>
      </c>
      <c r="Y792" t="s">
        <v>77</v>
      </c>
      <c r="Z792" t="s">
        <v>77</v>
      </c>
      <c r="AA792" t="s">
        <v>77</v>
      </c>
      <c r="AC792">
        <v>53</v>
      </c>
      <c r="AD792" t="s">
        <v>915</v>
      </c>
      <c r="AE792" s="2">
        <v>44894.637696759259</v>
      </c>
      <c r="AF792">
        <v>416</v>
      </c>
      <c r="AG792" t="s">
        <v>76</v>
      </c>
      <c r="AH792">
        <v>0</v>
      </c>
      <c r="AI792">
        <v>12.205</v>
      </c>
      <c r="AJ792" s="26">
        <v>9869</v>
      </c>
      <c r="AK792">
        <v>2.0190000000000001</v>
      </c>
      <c r="AL792" t="s">
        <v>77</v>
      </c>
      <c r="AM792" t="s">
        <v>77</v>
      </c>
      <c r="AN792" t="s">
        <v>77</v>
      </c>
      <c r="AO792" t="s">
        <v>77</v>
      </c>
      <c r="AQ792">
        <v>1</v>
      </c>
      <c r="AS792">
        <v>53</v>
      </c>
      <c r="AT792" s="46">
        <f t="shared" si="128"/>
        <v>30.770914154116163</v>
      </c>
      <c r="AU792" s="47">
        <f t="shared" si="129"/>
        <v>1933.73672445128</v>
      </c>
      <c r="AW792" s="27">
        <f t="shared" si="130"/>
        <v>38.205771540000001</v>
      </c>
      <c r="AX792" s="28">
        <f t="shared" si="131"/>
        <v>1858.42898020403</v>
      </c>
      <c r="AZ792" s="33">
        <f t="shared" si="132"/>
        <v>36.886785175473605</v>
      </c>
      <c r="BA792" s="34">
        <f t="shared" si="133"/>
        <v>1881.5111221621401</v>
      </c>
      <c r="BC792" s="46">
        <f t="shared" si="134"/>
        <v>30.770914154116163</v>
      </c>
      <c r="BD792" s="47">
        <f t="shared" si="135"/>
        <v>1933.73672445128</v>
      </c>
      <c r="BF792" s="48">
        <f t="shared" si="136"/>
        <v>19.287368019199999</v>
      </c>
      <c r="BG792" s="49">
        <f t="shared" si="137"/>
        <v>884.70910507999997</v>
      </c>
      <c r="BI792">
        <v>53</v>
      </c>
      <c r="BJ792" t="s">
        <v>915</v>
      </c>
      <c r="BK792" s="2">
        <v>44894.637696759259</v>
      </c>
      <c r="BL792">
        <v>416</v>
      </c>
      <c r="BM792" t="s">
        <v>76</v>
      </c>
      <c r="BN792">
        <v>0</v>
      </c>
      <c r="BO792">
        <v>2.8559999999999999</v>
      </c>
      <c r="BP792" s="26">
        <v>1116576</v>
      </c>
      <c r="BQ792">
        <v>0</v>
      </c>
      <c r="BR792" t="s">
        <v>77</v>
      </c>
      <c r="BS792" t="s">
        <v>77</v>
      </c>
      <c r="BT792" t="s">
        <v>77</v>
      </c>
      <c r="BU792" t="s">
        <v>77</v>
      </c>
    </row>
    <row r="793" spans="1:73">
      <c r="A793">
        <v>54</v>
      </c>
      <c r="B793" t="s">
        <v>916</v>
      </c>
      <c r="C793" s="2">
        <v>44894.65892361111</v>
      </c>
      <c r="D793">
        <v>143</v>
      </c>
      <c r="E793" t="s">
        <v>76</v>
      </c>
      <c r="F793">
        <v>0</v>
      </c>
      <c r="G793">
        <v>6.03</v>
      </c>
      <c r="H793" s="26">
        <v>16695</v>
      </c>
      <c r="I793">
        <v>2.9000000000000001E-2</v>
      </c>
      <c r="J793" t="s">
        <v>77</v>
      </c>
      <c r="K793" t="s">
        <v>77</v>
      </c>
      <c r="L793" t="s">
        <v>77</v>
      </c>
      <c r="M793" t="s">
        <v>77</v>
      </c>
      <c r="O793">
        <v>54</v>
      </c>
      <c r="P793" t="s">
        <v>916</v>
      </c>
      <c r="Q793" s="2">
        <v>44894.65892361111</v>
      </c>
      <c r="R793">
        <v>143</v>
      </c>
      <c r="S793" t="s">
        <v>76</v>
      </c>
      <c r="T793">
        <v>0</v>
      </c>
      <c r="U793" t="s">
        <v>77</v>
      </c>
      <c r="V793" s="26" t="s">
        <v>77</v>
      </c>
      <c r="W793" t="s">
        <v>77</v>
      </c>
      <c r="X793" t="s">
        <v>77</v>
      </c>
      <c r="Y793" t="s">
        <v>77</v>
      </c>
      <c r="Z793" t="s">
        <v>77</v>
      </c>
      <c r="AA793" t="s">
        <v>77</v>
      </c>
      <c r="AC793">
        <v>54</v>
      </c>
      <c r="AD793" t="s">
        <v>916</v>
      </c>
      <c r="AE793" s="2">
        <v>44894.65892361111</v>
      </c>
      <c r="AF793">
        <v>143</v>
      </c>
      <c r="AG793" t="s">
        <v>76</v>
      </c>
      <c r="AH793">
        <v>0</v>
      </c>
      <c r="AI793">
        <v>12.188000000000001</v>
      </c>
      <c r="AJ793" s="26">
        <v>8231</v>
      </c>
      <c r="AK793">
        <v>1.6719999999999999</v>
      </c>
      <c r="AL793" t="s">
        <v>77</v>
      </c>
      <c r="AM793" t="s">
        <v>77</v>
      </c>
      <c r="AN793" t="s">
        <v>77</v>
      </c>
      <c r="AO793" t="s">
        <v>77</v>
      </c>
      <c r="AQ793">
        <v>1</v>
      </c>
      <c r="AS793">
        <v>54</v>
      </c>
      <c r="AT793" s="46">
        <f t="shared" si="128"/>
        <v>36.707411647566495</v>
      </c>
      <c r="AU793" s="47">
        <f t="shared" si="129"/>
        <v>1595.9187363072799</v>
      </c>
      <c r="AW793" s="27">
        <f t="shared" si="130"/>
        <v>52.681701266995006</v>
      </c>
      <c r="AX793" s="28">
        <f t="shared" si="131"/>
        <v>1556.6047726100301</v>
      </c>
      <c r="AZ793" s="33">
        <f t="shared" si="132"/>
        <v>43.546527386277504</v>
      </c>
      <c r="BA793" s="34">
        <f t="shared" si="133"/>
        <v>1568.80759539014</v>
      </c>
      <c r="BC793" s="46">
        <f t="shared" si="134"/>
        <v>36.707411647566495</v>
      </c>
      <c r="BD793" s="47">
        <f t="shared" si="135"/>
        <v>1595.9187363072799</v>
      </c>
      <c r="BF793" s="48">
        <f t="shared" si="136"/>
        <v>24.105776479999999</v>
      </c>
      <c r="BG793" s="49">
        <f t="shared" si="137"/>
        <v>757.4266770800001</v>
      </c>
      <c r="BI793">
        <v>54</v>
      </c>
      <c r="BJ793" t="s">
        <v>916</v>
      </c>
      <c r="BK793" s="2">
        <v>44894.65892361111</v>
      </c>
      <c r="BL793">
        <v>143</v>
      </c>
      <c r="BM793" t="s">
        <v>76</v>
      </c>
      <c r="BN793">
        <v>0</v>
      </c>
      <c r="BO793">
        <v>2.85</v>
      </c>
      <c r="BP793" s="26">
        <v>1212109</v>
      </c>
      <c r="BQ793">
        <v>0</v>
      </c>
      <c r="BR793" t="s">
        <v>77</v>
      </c>
      <c r="BS793" t="s">
        <v>77</v>
      </c>
      <c r="BT793" t="s">
        <v>77</v>
      </c>
      <c r="BU793" t="s">
        <v>77</v>
      </c>
    </row>
    <row r="794" spans="1:73">
      <c r="A794">
        <v>55</v>
      </c>
      <c r="B794" t="s">
        <v>917</v>
      </c>
      <c r="C794" s="2">
        <v>44894.680173611108</v>
      </c>
      <c r="D794">
        <v>163</v>
      </c>
      <c r="E794" t="s">
        <v>76</v>
      </c>
      <c r="F794">
        <v>0</v>
      </c>
      <c r="G794">
        <v>6.0359999999999996</v>
      </c>
      <c r="H794" s="26">
        <v>9223</v>
      </c>
      <c r="I794">
        <v>1.4E-2</v>
      </c>
      <c r="J794" t="s">
        <v>77</v>
      </c>
      <c r="K794" t="s">
        <v>77</v>
      </c>
      <c r="L794" t="s">
        <v>77</v>
      </c>
      <c r="M794" t="s">
        <v>77</v>
      </c>
      <c r="O794">
        <v>55</v>
      </c>
      <c r="P794" t="s">
        <v>917</v>
      </c>
      <c r="Q794" s="2">
        <v>44894.680173611108</v>
      </c>
      <c r="R794">
        <v>163</v>
      </c>
      <c r="S794" t="s">
        <v>76</v>
      </c>
      <c r="T794">
        <v>0</v>
      </c>
      <c r="U794" t="s">
        <v>77</v>
      </c>
      <c r="V794" s="26" t="s">
        <v>77</v>
      </c>
      <c r="W794" t="s">
        <v>77</v>
      </c>
      <c r="X794" t="s">
        <v>77</v>
      </c>
      <c r="Y794" t="s">
        <v>77</v>
      </c>
      <c r="Z794" t="s">
        <v>77</v>
      </c>
      <c r="AA794" t="s">
        <v>77</v>
      </c>
      <c r="AC794">
        <v>55</v>
      </c>
      <c r="AD794" t="s">
        <v>917</v>
      </c>
      <c r="AE794" s="2">
        <v>44894.680173611108</v>
      </c>
      <c r="AF794">
        <v>163</v>
      </c>
      <c r="AG794" t="s">
        <v>76</v>
      </c>
      <c r="AH794">
        <v>0</v>
      </c>
      <c r="AI794">
        <v>12.209</v>
      </c>
      <c r="AJ794" s="26">
        <v>5566</v>
      </c>
      <c r="AK794">
        <v>1.1060000000000001</v>
      </c>
      <c r="AL794" t="s">
        <v>77</v>
      </c>
      <c r="AM794" t="s">
        <v>77</v>
      </c>
      <c r="AN794" t="s">
        <v>77</v>
      </c>
      <c r="AO794" t="s">
        <v>77</v>
      </c>
      <c r="AQ794">
        <v>1</v>
      </c>
      <c r="AS794">
        <v>55</v>
      </c>
      <c r="AT794" s="46">
        <f t="shared" si="128"/>
        <v>18.255042523700002</v>
      </c>
      <c r="AU794" s="47">
        <f t="shared" si="129"/>
        <v>1046.0015813148798</v>
      </c>
      <c r="AW794" s="27">
        <f t="shared" si="130"/>
        <v>22.38481924125</v>
      </c>
      <c r="AX794" s="28">
        <f t="shared" si="131"/>
        <v>1064.82176305388</v>
      </c>
      <c r="AZ794" s="33">
        <f t="shared" si="132"/>
        <v>23.615085904450002</v>
      </c>
      <c r="BA794" s="34">
        <f t="shared" si="133"/>
        <v>1059.85745941144</v>
      </c>
      <c r="BC794" s="46">
        <f t="shared" si="134"/>
        <v>18.255042523700002</v>
      </c>
      <c r="BD794" s="47">
        <f t="shared" si="135"/>
        <v>1046.0015813148798</v>
      </c>
      <c r="BF794" s="48">
        <f t="shared" si="136"/>
        <v>10.442076780800001</v>
      </c>
      <c r="BG794" s="49">
        <f t="shared" si="137"/>
        <v>530.61609568000006</v>
      </c>
      <c r="BI794">
        <v>55</v>
      </c>
      <c r="BJ794" t="s">
        <v>917</v>
      </c>
      <c r="BK794" s="2">
        <v>44894.680173611108</v>
      </c>
      <c r="BL794">
        <v>163</v>
      </c>
      <c r="BM794" t="s">
        <v>76</v>
      </c>
      <c r="BN794">
        <v>0</v>
      </c>
      <c r="BO794">
        <v>2.8610000000000002</v>
      </c>
      <c r="BP794" s="26">
        <v>1014267</v>
      </c>
      <c r="BQ794">
        <v>0</v>
      </c>
      <c r="BR794" t="s">
        <v>77</v>
      </c>
      <c r="BS794" t="s">
        <v>77</v>
      </c>
      <c r="BT794" t="s">
        <v>77</v>
      </c>
      <c r="BU794" t="s">
        <v>77</v>
      </c>
    </row>
    <row r="795" spans="1:73">
      <c r="A795">
        <v>56</v>
      </c>
      <c r="B795" t="s">
        <v>918</v>
      </c>
      <c r="C795" s="2">
        <v>44894.701412037037</v>
      </c>
      <c r="D795">
        <v>370</v>
      </c>
      <c r="E795" t="s">
        <v>76</v>
      </c>
      <c r="F795">
        <v>0</v>
      </c>
      <c r="G795">
        <v>6.0350000000000001</v>
      </c>
      <c r="H795" s="26">
        <v>9265</v>
      </c>
      <c r="I795">
        <v>1.4E-2</v>
      </c>
      <c r="J795" t="s">
        <v>77</v>
      </c>
      <c r="K795" t="s">
        <v>77</v>
      </c>
      <c r="L795" t="s">
        <v>77</v>
      </c>
      <c r="M795" t="s">
        <v>77</v>
      </c>
      <c r="O795">
        <v>56</v>
      </c>
      <c r="P795" t="s">
        <v>918</v>
      </c>
      <c r="Q795" s="2">
        <v>44894.701412037037</v>
      </c>
      <c r="R795">
        <v>370</v>
      </c>
      <c r="S795" t="s">
        <v>76</v>
      </c>
      <c r="T795">
        <v>0</v>
      </c>
      <c r="U795" t="s">
        <v>77</v>
      </c>
      <c r="V795" s="26" t="s">
        <v>77</v>
      </c>
      <c r="W795" t="s">
        <v>77</v>
      </c>
      <c r="X795" t="s">
        <v>77</v>
      </c>
      <c r="Y795" t="s">
        <v>77</v>
      </c>
      <c r="Z795" t="s">
        <v>77</v>
      </c>
      <c r="AA795" t="s">
        <v>77</v>
      </c>
      <c r="AC795">
        <v>56</v>
      </c>
      <c r="AD795" t="s">
        <v>918</v>
      </c>
      <c r="AE795" s="2">
        <v>44894.701412037037</v>
      </c>
      <c r="AF795">
        <v>370</v>
      </c>
      <c r="AG795" t="s">
        <v>76</v>
      </c>
      <c r="AH795">
        <v>0</v>
      </c>
      <c r="AI795">
        <v>12.22</v>
      </c>
      <c r="AJ795" s="26">
        <v>5679</v>
      </c>
      <c r="AK795">
        <v>1.1299999999999999</v>
      </c>
      <c r="AL795" t="s">
        <v>77</v>
      </c>
      <c r="AM795" t="s">
        <v>77</v>
      </c>
      <c r="AN795" t="s">
        <v>77</v>
      </c>
      <c r="AO795" t="s">
        <v>77</v>
      </c>
      <c r="AQ795">
        <v>1</v>
      </c>
      <c r="AS795">
        <v>56</v>
      </c>
      <c r="AT795" s="46">
        <f t="shared" si="128"/>
        <v>18.402933192500001</v>
      </c>
      <c r="AU795" s="47">
        <f t="shared" si="129"/>
        <v>1069.3262534336798</v>
      </c>
      <c r="AW795" s="27">
        <f t="shared" si="130"/>
        <v>22.514929781249997</v>
      </c>
      <c r="AX795" s="28">
        <f t="shared" si="131"/>
        <v>1085.6922021564301</v>
      </c>
      <c r="AZ795" s="33">
        <f t="shared" si="132"/>
        <v>23.730653961250002</v>
      </c>
      <c r="BA795" s="34">
        <f t="shared" si="133"/>
        <v>1081.4423980733402</v>
      </c>
      <c r="BC795" s="46">
        <f t="shared" si="134"/>
        <v>18.402933192500001</v>
      </c>
      <c r="BD795" s="47">
        <f t="shared" si="135"/>
        <v>1069.3262534336798</v>
      </c>
      <c r="BF795" s="48">
        <f t="shared" si="136"/>
        <v>10.514136919999999</v>
      </c>
      <c r="BG795" s="49">
        <f t="shared" si="137"/>
        <v>540.72921148</v>
      </c>
      <c r="BI795">
        <v>56</v>
      </c>
      <c r="BJ795" t="s">
        <v>918</v>
      </c>
      <c r="BK795" s="2">
        <v>44894.701412037037</v>
      </c>
      <c r="BL795">
        <v>370</v>
      </c>
      <c r="BM795" t="s">
        <v>76</v>
      </c>
      <c r="BN795">
        <v>0</v>
      </c>
      <c r="BO795">
        <v>2.859</v>
      </c>
      <c r="BP795" s="26">
        <v>1078827</v>
      </c>
      <c r="BQ795">
        <v>0</v>
      </c>
      <c r="BR795" t="s">
        <v>77</v>
      </c>
      <c r="BS795" t="s">
        <v>77</v>
      </c>
      <c r="BT795" t="s">
        <v>77</v>
      </c>
      <c r="BU795" t="s">
        <v>77</v>
      </c>
    </row>
    <row r="796" spans="1:73">
      <c r="A796">
        <v>57</v>
      </c>
      <c r="B796" t="s">
        <v>919</v>
      </c>
      <c r="C796" s="2">
        <v>44894.722662037035</v>
      </c>
      <c r="D796">
        <v>120</v>
      </c>
      <c r="E796" t="s">
        <v>76</v>
      </c>
      <c r="F796">
        <v>0</v>
      </c>
      <c r="G796">
        <v>6.0350000000000001</v>
      </c>
      <c r="H796" s="26">
        <v>14304</v>
      </c>
      <c r="I796">
        <v>2.4E-2</v>
      </c>
      <c r="J796" t="s">
        <v>77</v>
      </c>
      <c r="K796" t="s">
        <v>77</v>
      </c>
      <c r="L796" t="s">
        <v>77</v>
      </c>
      <c r="M796" t="s">
        <v>77</v>
      </c>
      <c r="O796">
        <v>57</v>
      </c>
      <c r="P796" t="s">
        <v>919</v>
      </c>
      <c r="Q796" s="2">
        <v>44894.722662037035</v>
      </c>
      <c r="R796">
        <v>120</v>
      </c>
      <c r="S796" t="s">
        <v>76</v>
      </c>
      <c r="T796">
        <v>0</v>
      </c>
      <c r="U796" t="s">
        <v>77</v>
      </c>
      <c r="V796" s="26" t="s">
        <v>77</v>
      </c>
      <c r="W796" t="s">
        <v>77</v>
      </c>
      <c r="X796" t="s">
        <v>77</v>
      </c>
      <c r="Y796" t="s">
        <v>77</v>
      </c>
      <c r="Z796" t="s">
        <v>77</v>
      </c>
      <c r="AA796" t="s">
        <v>77</v>
      </c>
      <c r="AC796">
        <v>57</v>
      </c>
      <c r="AD796" t="s">
        <v>919</v>
      </c>
      <c r="AE796" s="2">
        <v>44894.722662037035</v>
      </c>
      <c r="AF796">
        <v>120</v>
      </c>
      <c r="AG796" t="s">
        <v>76</v>
      </c>
      <c r="AH796">
        <v>0</v>
      </c>
      <c r="AI796">
        <v>12.206</v>
      </c>
      <c r="AJ796" s="26">
        <v>8396</v>
      </c>
      <c r="AK796">
        <v>1.7070000000000001</v>
      </c>
      <c r="AL796" t="s">
        <v>77</v>
      </c>
      <c r="AM796" t="s">
        <v>77</v>
      </c>
      <c r="AN796" t="s">
        <v>77</v>
      </c>
      <c r="AO796" t="s">
        <v>77</v>
      </c>
      <c r="AQ796">
        <v>1</v>
      </c>
      <c r="AS796">
        <v>57</v>
      </c>
      <c r="AT796" s="46">
        <f t="shared" si="128"/>
        <v>31.099313160335356</v>
      </c>
      <c r="AU796" s="47">
        <f t="shared" si="129"/>
        <v>1629.9542233356799</v>
      </c>
      <c r="AW796" s="27">
        <f t="shared" si="130"/>
        <v>38.669163840000003</v>
      </c>
      <c r="AX796" s="28">
        <f t="shared" si="131"/>
        <v>1587.0235659396799</v>
      </c>
      <c r="AZ796" s="33">
        <f t="shared" si="132"/>
        <v>37.255203326105601</v>
      </c>
      <c r="BA796" s="34">
        <f t="shared" si="133"/>
        <v>1600.3109868118402</v>
      </c>
      <c r="BC796" s="46">
        <f t="shared" si="134"/>
        <v>31.099313160335356</v>
      </c>
      <c r="BD796" s="47">
        <f t="shared" si="135"/>
        <v>1629.9542233356799</v>
      </c>
      <c r="BF796" s="48">
        <f t="shared" si="136"/>
        <v>19.548805923199996</v>
      </c>
      <c r="BG796" s="49">
        <f t="shared" si="137"/>
        <v>770.66620448000003</v>
      </c>
      <c r="BI796">
        <v>57</v>
      </c>
      <c r="BJ796" t="s">
        <v>919</v>
      </c>
      <c r="BK796" s="2">
        <v>44894.722662037035</v>
      </c>
      <c r="BL796">
        <v>120</v>
      </c>
      <c r="BM796" t="s">
        <v>76</v>
      </c>
      <c r="BN796">
        <v>0</v>
      </c>
      <c r="BO796">
        <v>2.8370000000000002</v>
      </c>
      <c r="BP796" s="26">
        <v>1557355</v>
      </c>
      <c r="BQ796">
        <v>0</v>
      </c>
      <c r="BR796" t="s">
        <v>77</v>
      </c>
      <c r="BS796" t="s">
        <v>77</v>
      </c>
      <c r="BT796" t="s">
        <v>77</v>
      </c>
      <c r="BU796" t="s">
        <v>77</v>
      </c>
    </row>
    <row r="797" spans="1:73">
      <c r="A797">
        <v>58</v>
      </c>
      <c r="B797" t="s">
        <v>920</v>
      </c>
      <c r="C797" s="2">
        <v>44894.74391203704</v>
      </c>
      <c r="D797">
        <v>381</v>
      </c>
      <c r="E797" t="s">
        <v>76</v>
      </c>
      <c r="F797">
        <v>0</v>
      </c>
      <c r="G797">
        <v>6.0350000000000001</v>
      </c>
      <c r="H797" s="26">
        <v>9269</v>
      </c>
      <c r="I797">
        <v>1.4E-2</v>
      </c>
      <c r="J797" t="s">
        <v>77</v>
      </c>
      <c r="K797" t="s">
        <v>77</v>
      </c>
      <c r="L797" t="s">
        <v>77</v>
      </c>
      <c r="M797" t="s">
        <v>77</v>
      </c>
      <c r="O797">
        <v>58</v>
      </c>
      <c r="P797" t="s">
        <v>920</v>
      </c>
      <c r="Q797" s="2">
        <v>44894.74391203704</v>
      </c>
      <c r="R797">
        <v>381</v>
      </c>
      <c r="S797" t="s">
        <v>76</v>
      </c>
      <c r="T797">
        <v>0</v>
      </c>
      <c r="U797" t="s">
        <v>77</v>
      </c>
      <c r="V797" s="26" t="s">
        <v>77</v>
      </c>
      <c r="W797" t="s">
        <v>77</v>
      </c>
      <c r="X797" t="s">
        <v>77</v>
      </c>
      <c r="Y797" t="s">
        <v>77</v>
      </c>
      <c r="Z797" t="s">
        <v>77</v>
      </c>
      <c r="AA797" t="s">
        <v>77</v>
      </c>
      <c r="AC797">
        <v>58</v>
      </c>
      <c r="AD797" t="s">
        <v>920</v>
      </c>
      <c r="AE797" s="2">
        <v>44894.74391203704</v>
      </c>
      <c r="AF797">
        <v>381</v>
      </c>
      <c r="AG797" t="s">
        <v>76</v>
      </c>
      <c r="AH797">
        <v>0</v>
      </c>
      <c r="AI797">
        <v>12.196</v>
      </c>
      <c r="AJ797" s="26">
        <v>6596</v>
      </c>
      <c r="AK797">
        <v>1.325</v>
      </c>
      <c r="AL797" t="s">
        <v>77</v>
      </c>
      <c r="AM797" t="s">
        <v>77</v>
      </c>
      <c r="AN797" t="s">
        <v>77</v>
      </c>
      <c r="AO797" t="s">
        <v>77</v>
      </c>
      <c r="AQ797">
        <v>1</v>
      </c>
      <c r="AS797">
        <v>58</v>
      </c>
      <c r="AT797" s="46">
        <f t="shared" si="128"/>
        <v>18.417044753300001</v>
      </c>
      <c r="AU797" s="47">
        <f t="shared" si="129"/>
        <v>1258.58289584768</v>
      </c>
      <c r="AW797" s="27">
        <f t="shared" si="130"/>
        <v>22.527325171249998</v>
      </c>
      <c r="AX797" s="28">
        <f t="shared" si="131"/>
        <v>1254.9974520516801</v>
      </c>
      <c r="AZ797" s="33">
        <f t="shared" si="132"/>
        <v>23.74164978005</v>
      </c>
      <c r="BA797" s="34">
        <f t="shared" si="133"/>
        <v>1256.5897726678402</v>
      </c>
      <c r="BC797" s="46">
        <f t="shared" si="134"/>
        <v>18.417044753300001</v>
      </c>
      <c r="BD797" s="47">
        <f t="shared" si="135"/>
        <v>1258.58289584768</v>
      </c>
      <c r="BF797" s="48">
        <f t="shared" si="136"/>
        <v>10.521002587199998</v>
      </c>
      <c r="BG797" s="49">
        <f t="shared" si="137"/>
        <v>621.17303647999995</v>
      </c>
      <c r="BI797">
        <v>58</v>
      </c>
      <c r="BJ797" t="s">
        <v>920</v>
      </c>
      <c r="BK797" s="2">
        <v>44894.74391203704</v>
      </c>
      <c r="BL797">
        <v>381</v>
      </c>
      <c r="BM797" t="s">
        <v>76</v>
      </c>
      <c r="BN797">
        <v>0</v>
      </c>
      <c r="BO797">
        <v>2.859</v>
      </c>
      <c r="BP797" s="26">
        <v>1041307</v>
      </c>
      <c r="BQ797">
        <v>0</v>
      </c>
      <c r="BR797" t="s">
        <v>77</v>
      </c>
      <c r="BS797" t="s">
        <v>77</v>
      </c>
      <c r="BT797" t="s">
        <v>77</v>
      </c>
      <c r="BU797" t="s">
        <v>77</v>
      </c>
    </row>
    <row r="798" spans="1:73">
      <c r="A798">
        <v>59</v>
      </c>
      <c r="B798" t="s">
        <v>921</v>
      </c>
      <c r="C798" s="2">
        <v>44894.765150462961</v>
      </c>
      <c r="D798">
        <v>161</v>
      </c>
      <c r="E798" t="s">
        <v>76</v>
      </c>
      <c r="F798">
        <v>0</v>
      </c>
      <c r="G798">
        <v>6.0350000000000001</v>
      </c>
      <c r="H798" s="26">
        <v>9366</v>
      </c>
      <c r="I798">
        <v>1.4E-2</v>
      </c>
      <c r="J798" t="s">
        <v>77</v>
      </c>
      <c r="K798" t="s">
        <v>77</v>
      </c>
      <c r="L798" t="s">
        <v>77</v>
      </c>
      <c r="M798" t="s">
        <v>77</v>
      </c>
      <c r="O798">
        <v>59</v>
      </c>
      <c r="P798" t="s">
        <v>921</v>
      </c>
      <c r="Q798" s="2">
        <v>44894.765150462961</v>
      </c>
      <c r="R798">
        <v>161</v>
      </c>
      <c r="S798" t="s">
        <v>76</v>
      </c>
      <c r="T798">
        <v>0</v>
      </c>
      <c r="U798" t="s">
        <v>77</v>
      </c>
      <c r="V798" s="26" t="s">
        <v>77</v>
      </c>
      <c r="W798" t="s">
        <v>77</v>
      </c>
      <c r="X798" t="s">
        <v>77</v>
      </c>
      <c r="Y798" t="s">
        <v>77</v>
      </c>
      <c r="Z798" t="s">
        <v>77</v>
      </c>
      <c r="AA798" t="s">
        <v>77</v>
      </c>
      <c r="AC798">
        <v>59</v>
      </c>
      <c r="AD798" t="s">
        <v>921</v>
      </c>
      <c r="AE798" s="2">
        <v>44894.765150462961</v>
      </c>
      <c r="AF798">
        <v>161</v>
      </c>
      <c r="AG798" t="s">
        <v>76</v>
      </c>
      <c r="AH798">
        <v>0</v>
      </c>
      <c r="AI798">
        <v>12.211</v>
      </c>
      <c r="AJ798" s="26">
        <v>6929</v>
      </c>
      <c r="AK798">
        <v>1.3959999999999999</v>
      </c>
      <c r="AL798" t="s">
        <v>77</v>
      </c>
      <c r="AM798" t="s">
        <v>77</v>
      </c>
      <c r="AN798" t="s">
        <v>77</v>
      </c>
      <c r="AO798" t="s">
        <v>77</v>
      </c>
      <c r="AQ798">
        <v>1</v>
      </c>
      <c r="AS798">
        <v>59</v>
      </c>
      <c r="AT798" s="46">
        <f t="shared" si="128"/>
        <v>18.760673606800001</v>
      </c>
      <c r="AU798" s="47">
        <f t="shared" si="129"/>
        <v>1327.2990582336797</v>
      </c>
      <c r="AW798" s="27">
        <f t="shared" si="130"/>
        <v>22.828121564999996</v>
      </c>
      <c r="AX798" s="28">
        <f t="shared" si="131"/>
        <v>1316.45294695643</v>
      </c>
      <c r="AZ798" s="33">
        <f t="shared" si="132"/>
        <v>24.007730649800003</v>
      </c>
      <c r="BA798" s="34">
        <f t="shared" si="133"/>
        <v>1320.1861404733402</v>
      </c>
      <c r="BC798" s="46">
        <f t="shared" si="134"/>
        <v>18.760673606800001</v>
      </c>
      <c r="BD798" s="47">
        <f t="shared" si="135"/>
        <v>1327.2990582336797</v>
      </c>
      <c r="BF798" s="48">
        <f t="shared" si="136"/>
        <v>10.6876439312</v>
      </c>
      <c r="BG798" s="49">
        <f t="shared" si="137"/>
        <v>649.66951147999998</v>
      </c>
      <c r="BI798">
        <v>59</v>
      </c>
      <c r="BJ798" t="s">
        <v>921</v>
      </c>
      <c r="BK798" s="2">
        <v>44894.765150462961</v>
      </c>
      <c r="BL798">
        <v>161</v>
      </c>
      <c r="BM798" t="s">
        <v>76</v>
      </c>
      <c r="BN798">
        <v>0</v>
      </c>
      <c r="BO798">
        <v>2.8570000000000002</v>
      </c>
      <c r="BP798" s="26">
        <v>1088009</v>
      </c>
      <c r="BQ798">
        <v>0</v>
      </c>
      <c r="BR798" t="s">
        <v>77</v>
      </c>
      <c r="BS798" t="s">
        <v>77</v>
      </c>
      <c r="BT798" t="s">
        <v>77</v>
      </c>
      <c r="BU798" t="s">
        <v>77</v>
      </c>
    </row>
    <row r="799" spans="1:73">
      <c r="A799">
        <v>60</v>
      </c>
      <c r="B799" t="s">
        <v>922</v>
      </c>
      <c r="C799" s="2">
        <v>44894.786412037036</v>
      </c>
      <c r="D799">
        <v>166</v>
      </c>
      <c r="E799" t="s">
        <v>76</v>
      </c>
      <c r="F799">
        <v>0</v>
      </c>
      <c r="G799">
        <v>6.0350000000000001</v>
      </c>
      <c r="H799" s="26">
        <v>15227</v>
      </c>
      <c r="I799">
        <v>2.5999999999999999E-2</v>
      </c>
      <c r="J799" t="s">
        <v>77</v>
      </c>
      <c r="K799" t="s">
        <v>77</v>
      </c>
      <c r="L799" t="s">
        <v>77</v>
      </c>
      <c r="M799" t="s">
        <v>77</v>
      </c>
      <c r="O799">
        <v>60</v>
      </c>
      <c r="P799" t="s">
        <v>922</v>
      </c>
      <c r="Q799" s="2">
        <v>44894.786412037036</v>
      </c>
      <c r="R799">
        <v>166</v>
      </c>
      <c r="S799" t="s">
        <v>76</v>
      </c>
      <c r="T799">
        <v>0</v>
      </c>
      <c r="U799" t="s">
        <v>77</v>
      </c>
      <c r="V799" s="26" t="s">
        <v>77</v>
      </c>
      <c r="W799" t="s">
        <v>77</v>
      </c>
      <c r="X799" t="s">
        <v>77</v>
      </c>
      <c r="Y799" t="s">
        <v>77</v>
      </c>
      <c r="Z799" t="s">
        <v>77</v>
      </c>
      <c r="AA799" t="s">
        <v>77</v>
      </c>
      <c r="AC799">
        <v>60</v>
      </c>
      <c r="AD799" t="s">
        <v>922</v>
      </c>
      <c r="AE799" s="2">
        <v>44894.786412037036</v>
      </c>
      <c r="AF799">
        <v>166</v>
      </c>
      <c r="AG799" t="s">
        <v>76</v>
      </c>
      <c r="AH799">
        <v>0</v>
      </c>
      <c r="AI799">
        <v>12.212</v>
      </c>
      <c r="AJ799" s="26">
        <v>10120</v>
      </c>
      <c r="AK799">
        <v>2.073</v>
      </c>
      <c r="AL799" t="s">
        <v>77</v>
      </c>
      <c r="AM799" t="s">
        <v>77</v>
      </c>
      <c r="AN799" t="s">
        <v>77</v>
      </c>
      <c r="AO799" t="s">
        <v>77</v>
      </c>
      <c r="AQ799">
        <v>1</v>
      </c>
      <c r="AS799">
        <v>60</v>
      </c>
      <c r="AT799" s="46">
        <f t="shared" si="128"/>
        <v>33.264321872454339</v>
      </c>
      <c r="AU799" s="47">
        <f t="shared" si="129"/>
        <v>1985.490384512</v>
      </c>
      <c r="AW799" s="27">
        <f t="shared" si="130"/>
        <v>48.1089616200302</v>
      </c>
      <c r="AX799" s="28">
        <f t="shared" si="131"/>
        <v>1904.6494481120001</v>
      </c>
      <c r="AZ799" s="33">
        <f t="shared" si="132"/>
        <v>39.684012941143905</v>
      </c>
      <c r="BA799" s="34">
        <f t="shared" si="133"/>
        <v>1929.4207418560002</v>
      </c>
      <c r="BC799" s="46">
        <f t="shared" si="134"/>
        <v>33.264321872454339</v>
      </c>
      <c r="BD799" s="47">
        <f t="shared" si="135"/>
        <v>1985.490384512</v>
      </c>
      <c r="BF799" s="48">
        <f t="shared" si="136"/>
        <v>21.2873421408</v>
      </c>
      <c r="BG799" s="49">
        <f t="shared" si="137"/>
        <v>903.39779199999998</v>
      </c>
      <c r="BI799">
        <v>60</v>
      </c>
      <c r="BJ799" t="s">
        <v>922</v>
      </c>
      <c r="BK799" s="2">
        <v>44894.786412037036</v>
      </c>
      <c r="BL799">
        <v>166</v>
      </c>
      <c r="BM799" t="s">
        <v>76</v>
      </c>
      <c r="BN799">
        <v>0</v>
      </c>
      <c r="BO799">
        <v>2.855</v>
      </c>
      <c r="BP799" s="26">
        <v>1211849</v>
      </c>
      <c r="BQ799">
        <v>0</v>
      </c>
      <c r="BR799" t="s">
        <v>77</v>
      </c>
      <c r="BS799" t="s">
        <v>77</v>
      </c>
      <c r="BT799" t="s">
        <v>77</v>
      </c>
      <c r="BU799" t="s">
        <v>77</v>
      </c>
    </row>
    <row r="800" spans="1:73">
      <c r="A800">
        <v>61</v>
      </c>
      <c r="B800" t="s">
        <v>923</v>
      </c>
      <c r="C800" s="2">
        <v>44894.807673611111</v>
      </c>
      <c r="D800">
        <v>405</v>
      </c>
      <c r="E800" t="s">
        <v>76</v>
      </c>
      <c r="F800">
        <v>0</v>
      </c>
      <c r="G800">
        <v>6.0309999999999997</v>
      </c>
      <c r="H800" s="26">
        <v>14320</v>
      </c>
      <c r="I800">
        <v>2.4E-2</v>
      </c>
      <c r="J800" t="s">
        <v>77</v>
      </c>
      <c r="K800" t="s">
        <v>77</v>
      </c>
      <c r="L800" t="s">
        <v>77</v>
      </c>
      <c r="M800" t="s">
        <v>77</v>
      </c>
      <c r="O800">
        <v>61</v>
      </c>
      <c r="P800" t="s">
        <v>923</v>
      </c>
      <c r="Q800" s="2">
        <v>44894.807673611111</v>
      </c>
      <c r="R800">
        <v>405</v>
      </c>
      <c r="S800" t="s">
        <v>76</v>
      </c>
      <c r="T800">
        <v>0</v>
      </c>
      <c r="U800" t="s">
        <v>77</v>
      </c>
      <c r="V800" s="26" t="s">
        <v>77</v>
      </c>
      <c r="W800" t="s">
        <v>77</v>
      </c>
      <c r="X800" t="s">
        <v>77</v>
      </c>
      <c r="Y800" t="s">
        <v>77</v>
      </c>
      <c r="Z800" t="s">
        <v>77</v>
      </c>
      <c r="AA800" t="s">
        <v>77</v>
      </c>
      <c r="AC800">
        <v>61</v>
      </c>
      <c r="AD800" t="s">
        <v>923</v>
      </c>
      <c r="AE800" s="2">
        <v>44894.807673611111</v>
      </c>
      <c r="AF800">
        <v>405</v>
      </c>
      <c r="AG800" t="s">
        <v>76</v>
      </c>
      <c r="AH800">
        <v>0</v>
      </c>
      <c r="AI800">
        <v>12.183</v>
      </c>
      <c r="AJ800" s="26">
        <v>9287</v>
      </c>
      <c r="AK800">
        <v>1.8959999999999999</v>
      </c>
      <c r="AL800" t="s">
        <v>77</v>
      </c>
      <c r="AM800" t="s">
        <v>77</v>
      </c>
      <c r="AN800" t="s">
        <v>77</v>
      </c>
      <c r="AO800" t="s">
        <v>77</v>
      </c>
      <c r="AQ800">
        <v>1</v>
      </c>
      <c r="AS800">
        <v>61</v>
      </c>
      <c r="AT800" s="46">
        <f t="shared" si="128"/>
        <v>31.136844274303996</v>
      </c>
      <c r="AU800" s="47">
        <f t="shared" si="129"/>
        <v>1813.7218416231199</v>
      </c>
      <c r="AW800" s="27">
        <f t="shared" si="130"/>
        <v>38.722175999999997</v>
      </c>
      <c r="AX800" s="28">
        <f t="shared" si="131"/>
        <v>1751.22598987787</v>
      </c>
      <c r="AZ800" s="33">
        <f t="shared" si="132"/>
        <v>37.297307955840004</v>
      </c>
      <c r="BA800" s="34">
        <f t="shared" si="133"/>
        <v>1770.4140015200601</v>
      </c>
      <c r="BC800" s="46">
        <f t="shared" si="134"/>
        <v>31.136844274303996</v>
      </c>
      <c r="BD800" s="47">
        <f t="shared" si="135"/>
        <v>1813.7218416231199</v>
      </c>
      <c r="BF800" s="48">
        <f t="shared" si="136"/>
        <v>19.57872248</v>
      </c>
      <c r="BG800" s="49">
        <f t="shared" si="137"/>
        <v>840.54131131999998</v>
      </c>
      <c r="BI800">
        <v>61</v>
      </c>
      <c r="BJ800" t="s">
        <v>923</v>
      </c>
      <c r="BK800" s="2">
        <v>44894.807673611111</v>
      </c>
      <c r="BL800">
        <v>405</v>
      </c>
      <c r="BM800" t="s">
        <v>76</v>
      </c>
      <c r="BN800">
        <v>0</v>
      </c>
      <c r="BO800">
        <v>2.8559999999999999</v>
      </c>
      <c r="BP800" s="26">
        <v>1100948</v>
      </c>
      <c r="BQ800">
        <v>0</v>
      </c>
      <c r="BR800" t="s">
        <v>77</v>
      </c>
      <c r="BS800" t="s">
        <v>77</v>
      </c>
      <c r="BT800" t="s">
        <v>77</v>
      </c>
      <c r="BU800" t="s">
        <v>77</v>
      </c>
    </row>
    <row r="801" spans="1:73">
      <c r="A801">
        <v>62</v>
      </c>
      <c r="B801" t="s">
        <v>924</v>
      </c>
      <c r="C801" s="2">
        <v>44894.828935185185</v>
      </c>
      <c r="D801">
        <v>242</v>
      </c>
      <c r="E801" t="s">
        <v>76</v>
      </c>
      <c r="F801">
        <v>0</v>
      </c>
      <c r="G801">
        <v>6.0330000000000004</v>
      </c>
      <c r="H801" s="26">
        <v>9624</v>
      </c>
      <c r="I801">
        <v>1.4999999999999999E-2</v>
      </c>
      <c r="J801" t="s">
        <v>77</v>
      </c>
      <c r="K801" t="s">
        <v>77</v>
      </c>
      <c r="L801" t="s">
        <v>77</v>
      </c>
      <c r="M801" t="s">
        <v>77</v>
      </c>
      <c r="O801">
        <v>62</v>
      </c>
      <c r="P801" t="s">
        <v>924</v>
      </c>
      <c r="Q801" s="2">
        <v>44894.828935185185</v>
      </c>
      <c r="R801">
        <v>242</v>
      </c>
      <c r="S801" t="s">
        <v>76</v>
      </c>
      <c r="T801">
        <v>0</v>
      </c>
      <c r="U801" t="s">
        <v>77</v>
      </c>
      <c r="V801" s="26" t="s">
        <v>77</v>
      </c>
      <c r="W801" t="s">
        <v>77</v>
      </c>
      <c r="X801" t="s">
        <v>77</v>
      </c>
      <c r="Y801" t="s">
        <v>77</v>
      </c>
      <c r="Z801" t="s">
        <v>77</v>
      </c>
      <c r="AA801" t="s">
        <v>77</v>
      </c>
      <c r="AC801">
        <v>62</v>
      </c>
      <c r="AD801" t="s">
        <v>924</v>
      </c>
      <c r="AE801" s="2">
        <v>44894.828935185185</v>
      </c>
      <c r="AF801">
        <v>242</v>
      </c>
      <c r="AG801" t="s">
        <v>76</v>
      </c>
      <c r="AH801">
        <v>0</v>
      </c>
      <c r="AI801">
        <v>12.17</v>
      </c>
      <c r="AJ801" s="26">
        <v>8484</v>
      </c>
      <c r="AK801">
        <v>1.726</v>
      </c>
      <c r="AL801" t="s">
        <v>77</v>
      </c>
      <c r="AM801" t="s">
        <v>77</v>
      </c>
      <c r="AN801" t="s">
        <v>77</v>
      </c>
      <c r="AO801" t="s">
        <v>77</v>
      </c>
      <c r="AQ801">
        <v>1</v>
      </c>
      <c r="AS801">
        <v>62</v>
      </c>
      <c r="AT801" s="46">
        <f t="shared" si="128"/>
        <v>19.687963532800001</v>
      </c>
      <c r="AU801" s="47">
        <f t="shared" si="129"/>
        <v>1648.1059149068799</v>
      </c>
      <c r="AW801" s="27">
        <f t="shared" si="130"/>
        <v>23.630124240000001</v>
      </c>
      <c r="AX801" s="28">
        <f t="shared" si="131"/>
        <v>1603.24552487088</v>
      </c>
      <c r="AZ801" s="33">
        <f t="shared" si="132"/>
        <v>24.710143260799999</v>
      </c>
      <c r="BA801" s="34">
        <f t="shared" si="133"/>
        <v>1617.1124335574402</v>
      </c>
      <c r="BC801" s="46">
        <f t="shared" si="134"/>
        <v>19.687963532800001</v>
      </c>
      <c r="BD801" s="47">
        <f t="shared" si="135"/>
        <v>1648.1059149068799</v>
      </c>
      <c r="BF801" s="48">
        <f t="shared" si="136"/>
        <v>11.132267715200001</v>
      </c>
      <c r="BG801" s="49">
        <f t="shared" si="137"/>
        <v>777.68899168000007</v>
      </c>
      <c r="BI801">
        <v>62</v>
      </c>
      <c r="BJ801" t="s">
        <v>924</v>
      </c>
      <c r="BK801" s="2">
        <v>44894.828935185185</v>
      </c>
      <c r="BL801">
        <v>242</v>
      </c>
      <c r="BM801" t="s">
        <v>76</v>
      </c>
      <c r="BN801">
        <v>0</v>
      </c>
      <c r="BO801">
        <v>2.86</v>
      </c>
      <c r="BP801" s="26">
        <v>1027334</v>
      </c>
      <c r="BQ801">
        <v>0</v>
      </c>
      <c r="BR801" t="s">
        <v>77</v>
      </c>
      <c r="BS801" t="s">
        <v>77</v>
      </c>
      <c r="BT801" t="s">
        <v>77</v>
      </c>
      <c r="BU801" t="s">
        <v>77</v>
      </c>
    </row>
    <row r="802" spans="1:73">
      <c r="A802">
        <v>63</v>
      </c>
      <c r="B802" t="s">
        <v>925</v>
      </c>
      <c r="C802" s="2">
        <v>44894.850185185183</v>
      </c>
      <c r="D802">
        <v>348</v>
      </c>
      <c r="E802" t="s">
        <v>76</v>
      </c>
      <c r="F802">
        <v>0</v>
      </c>
      <c r="G802">
        <v>6.0350000000000001</v>
      </c>
      <c r="H802" s="26">
        <v>9042</v>
      </c>
      <c r="I802">
        <v>1.2999999999999999E-2</v>
      </c>
      <c r="J802" t="s">
        <v>77</v>
      </c>
      <c r="K802" t="s">
        <v>77</v>
      </c>
      <c r="L802" t="s">
        <v>77</v>
      </c>
      <c r="M802" t="s">
        <v>77</v>
      </c>
      <c r="O802">
        <v>63</v>
      </c>
      <c r="P802" t="s">
        <v>925</v>
      </c>
      <c r="Q802" s="2">
        <v>44894.850185185183</v>
      </c>
      <c r="R802">
        <v>348</v>
      </c>
      <c r="S802" t="s">
        <v>76</v>
      </c>
      <c r="T802">
        <v>0</v>
      </c>
      <c r="U802" t="s">
        <v>77</v>
      </c>
      <c r="V802" s="26" t="s">
        <v>77</v>
      </c>
      <c r="W802" t="s">
        <v>77</v>
      </c>
      <c r="X802" t="s">
        <v>77</v>
      </c>
      <c r="Y802" t="s">
        <v>77</v>
      </c>
      <c r="Z802" t="s">
        <v>77</v>
      </c>
      <c r="AA802" t="s">
        <v>77</v>
      </c>
      <c r="AC802">
        <v>63</v>
      </c>
      <c r="AD802" t="s">
        <v>925</v>
      </c>
      <c r="AE802" s="2">
        <v>44894.850185185183</v>
      </c>
      <c r="AF802">
        <v>348</v>
      </c>
      <c r="AG802" t="s">
        <v>76</v>
      </c>
      <c r="AH802">
        <v>0</v>
      </c>
      <c r="AI802">
        <v>12.206</v>
      </c>
      <c r="AJ802" s="26">
        <v>6148</v>
      </c>
      <c r="AK802">
        <v>1.23</v>
      </c>
      <c r="AL802" t="s">
        <v>77</v>
      </c>
      <c r="AM802" t="s">
        <v>77</v>
      </c>
      <c r="AN802" t="s">
        <v>77</v>
      </c>
      <c r="AO802" t="s">
        <v>77</v>
      </c>
      <c r="AQ802">
        <v>1</v>
      </c>
      <c r="AS802">
        <v>63</v>
      </c>
      <c r="AT802" s="46">
        <f t="shared" si="128"/>
        <v>17.623568909199999</v>
      </c>
      <c r="AU802" s="47">
        <f t="shared" si="129"/>
        <v>1166.1269974899199</v>
      </c>
      <c r="AW802" s="27">
        <f t="shared" si="130"/>
        <v>21.824962485</v>
      </c>
      <c r="AX802" s="28">
        <f t="shared" si="131"/>
        <v>1172.2966255659201</v>
      </c>
      <c r="AZ802" s="33">
        <f t="shared" si="132"/>
        <v>23.1147035762</v>
      </c>
      <c r="BA802" s="34">
        <f t="shared" si="133"/>
        <v>1171.0250060809601</v>
      </c>
      <c r="BC802" s="46">
        <f t="shared" si="134"/>
        <v>17.623568909199999</v>
      </c>
      <c r="BD802" s="47">
        <f t="shared" si="135"/>
        <v>1166.1269974899199</v>
      </c>
      <c r="BF802" s="48">
        <f t="shared" si="136"/>
        <v>10.1321454128</v>
      </c>
      <c r="BG802" s="49">
        <f t="shared" si="137"/>
        <v>582.23362912000005</v>
      </c>
      <c r="BI802">
        <v>63</v>
      </c>
      <c r="BJ802" t="s">
        <v>925</v>
      </c>
      <c r="BK802" s="2">
        <v>44894.850185185183</v>
      </c>
      <c r="BL802">
        <v>348</v>
      </c>
      <c r="BM802" t="s">
        <v>76</v>
      </c>
      <c r="BN802">
        <v>0</v>
      </c>
      <c r="BO802">
        <v>2.855</v>
      </c>
      <c r="BP802" s="26">
        <v>1145447</v>
      </c>
      <c r="BQ802">
        <v>0</v>
      </c>
      <c r="BR802" t="s">
        <v>77</v>
      </c>
      <c r="BS802" t="s">
        <v>77</v>
      </c>
      <c r="BT802" t="s">
        <v>77</v>
      </c>
      <c r="BU802" t="s">
        <v>77</v>
      </c>
    </row>
    <row r="803" spans="1:73">
      <c r="A803">
        <v>64</v>
      </c>
      <c r="B803" t="s">
        <v>926</v>
      </c>
      <c r="C803" s="2">
        <v>44894.871400462966</v>
      </c>
      <c r="D803">
        <v>89</v>
      </c>
      <c r="E803" t="s">
        <v>76</v>
      </c>
      <c r="F803">
        <v>0</v>
      </c>
      <c r="G803">
        <v>6.0350000000000001</v>
      </c>
      <c r="H803" s="26">
        <v>8616</v>
      </c>
      <c r="I803">
        <v>1.2999999999999999E-2</v>
      </c>
      <c r="J803" t="s">
        <v>77</v>
      </c>
      <c r="K803" t="s">
        <v>77</v>
      </c>
      <c r="L803" t="s">
        <v>77</v>
      </c>
      <c r="M803" t="s">
        <v>77</v>
      </c>
      <c r="O803">
        <v>64</v>
      </c>
      <c r="P803" t="s">
        <v>926</v>
      </c>
      <c r="Q803" s="2">
        <v>44894.871400462966</v>
      </c>
      <c r="R803">
        <v>89</v>
      </c>
      <c r="S803" t="s">
        <v>76</v>
      </c>
      <c r="T803">
        <v>0</v>
      </c>
      <c r="U803" t="s">
        <v>77</v>
      </c>
      <c r="V803" s="26" t="s">
        <v>77</v>
      </c>
      <c r="W803" t="s">
        <v>77</v>
      </c>
      <c r="X803" t="s">
        <v>77</v>
      </c>
      <c r="Y803" t="s">
        <v>77</v>
      </c>
      <c r="Z803" t="s">
        <v>77</v>
      </c>
      <c r="AA803" t="s">
        <v>77</v>
      </c>
      <c r="AC803">
        <v>64</v>
      </c>
      <c r="AD803" t="s">
        <v>926</v>
      </c>
      <c r="AE803" s="2">
        <v>44894.871400462966</v>
      </c>
      <c r="AF803">
        <v>89</v>
      </c>
      <c r="AG803" t="s">
        <v>76</v>
      </c>
      <c r="AH803">
        <v>0</v>
      </c>
      <c r="AI803">
        <v>12.202</v>
      </c>
      <c r="AJ803" s="26">
        <v>5883</v>
      </c>
      <c r="AK803">
        <v>1.173</v>
      </c>
      <c r="AL803" t="s">
        <v>77</v>
      </c>
      <c r="AM803" t="s">
        <v>77</v>
      </c>
      <c r="AN803" t="s">
        <v>77</v>
      </c>
      <c r="AO803" t="s">
        <v>77</v>
      </c>
      <c r="AQ803">
        <v>1</v>
      </c>
      <c r="AS803">
        <v>64</v>
      </c>
      <c r="AT803" s="46">
        <f t="shared" si="128"/>
        <v>16.174910156800003</v>
      </c>
      <c r="AU803" s="47">
        <f t="shared" si="129"/>
        <v>1111.4328607367199</v>
      </c>
      <c r="AW803" s="27">
        <f t="shared" si="130"/>
        <v>20.51278344</v>
      </c>
      <c r="AX803" s="28">
        <f t="shared" si="131"/>
        <v>1123.36574982147</v>
      </c>
      <c r="AZ803" s="33">
        <f t="shared" si="132"/>
        <v>21.922023324800005</v>
      </c>
      <c r="BA803" s="34">
        <f t="shared" si="133"/>
        <v>1120.4088464568601</v>
      </c>
      <c r="BC803" s="46">
        <f t="shared" si="134"/>
        <v>16.174910156800003</v>
      </c>
      <c r="BD803" s="47">
        <f t="shared" si="135"/>
        <v>1111.4328607367199</v>
      </c>
      <c r="BF803" s="48">
        <f t="shared" si="136"/>
        <v>9.406624131200001</v>
      </c>
      <c r="BG803" s="49">
        <f t="shared" si="137"/>
        <v>558.87528892</v>
      </c>
      <c r="BI803">
        <v>64</v>
      </c>
      <c r="BJ803" t="s">
        <v>926</v>
      </c>
      <c r="BK803" s="2">
        <v>44894.871400462966</v>
      </c>
      <c r="BL803">
        <v>89</v>
      </c>
      <c r="BM803" t="s">
        <v>76</v>
      </c>
      <c r="BN803">
        <v>0</v>
      </c>
      <c r="BO803">
        <v>2.859</v>
      </c>
      <c r="BP803" s="26">
        <v>1060433</v>
      </c>
      <c r="BQ803">
        <v>0</v>
      </c>
      <c r="BR803" t="s">
        <v>77</v>
      </c>
      <c r="BS803" t="s">
        <v>77</v>
      </c>
      <c r="BT803" t="s">
        <v>77</v>
      </c>
      <c r="BU803" t="s">
        <v>77</v>
      </c>
    </row>
    <row r="804" spans="1:73">
      <c r="A804">
        <v>65</v>
      </c>
      <c r="B804" t="s">
        <v>927</v>
      </c>
      <c r="C804" s="2">
        <v>44894.89266203704</v>
      </c>
      <c r="D804">
        <v>391</v>
      </c>
      <c r="E804" t="s">
        <v>76</v>
      </c>
      <c r="F804">
        <v>0</v>
      </c>
      <c r="G804">
        <v>6.0339999999999998</v>
      </c>
      <c r="H804" s="26">
        <v>9505</v>
      </c>
      <c r="I804">
        <v>1.4E-2</v>
      </c>
      <c r="J804" t="s">
        <v>77</v>
      </c>
      <c r="K804" t="s">
        <v>77</v>
      </c>
      <c r="L804" t="s">
        <v>77</v>
      </c>
      <c r="M804" t="s">
        <v>77</v>
      </c>
      <c r="O804">
        <v>65</v>
      </c>
      <c r="P804" t="s">
        <v>927</v>
      </c>
      <c r="Q804" s="2">
        <v>44894.89266203704</v>
      </c>
      <c r="R804">
        <v>391</v>
      </c>
      <c r="S804" t="s">
        <v>76</v>
      </c>
      <c r="T804">
        <v>0</v>
      </c>
      <c r="U804" t="s">
        <v>77</v>
      </c>
      <c r="V804" s="26" t="s">
        <v>77</v>
      </c>
      <c r="W804" t="s">
        <v>77</v>
      </c>
      <c r="X804" t="s">
        <v>77</v>
      </c>
      <c r="Y804" t="s">
        <v>77</v>
      </c>
      <c r="Z804" t="s">
        <v>77</v>
      </c>
      <c r="AA804" t="s">
        <v>77</v>
      </c>
      <c r="AC804">
        <v>65</v>
      </c>
      <c r="AD804" t="s">
        <v>927</v>
      </c>
      <c r="AE804" s="2">
        <v>44894.89266203704</v>
      </c>
      <c r="AF804">
        <v>391</v>
      </c>
      <c r="AG804" t="s">
        <v>76</v>
      </c>
      <c r="AH804">
        <v>0</v>
      </c>
      <c r="AI804">
        <v>12.202</v>
      </c>
      <c r="AJ804" s="26">
        <v>7439</v>
      </c>
      <c r="AK804">
        <v>1.504</v>
      </c>
      <c r="AL804" t="s">
        <v>77</v>
      </c>
      <c r="AM804" t="s">
        <v>77</v>
      </c>
      <c r="AN804" t="s">
        <v>77</v>
      </c>
      <c r="AO804" t="s">
        <v>77</v>
      </c>
      <c r="AQ804">
        <v>1</v>
      </c>
      <c r="AS804">
        <v>65</v>
      </c>
      <c r="AT804" s="46">
        <f t="shared" si="128"/>
        <v>19.257856632500001</v>
      </c>
      <c r="AU804" s="47">
        <f t="shared" si="129"/>
        <v>1432.52905584008</v>
      </c>
      <c r="AW804" s="27">
        <f t="shared" si="130"/>
        <v>23.259856781250001</v>
      </c>
      <c r="AX804" s="28">
        <f t="shared" si="131"/>
        <v>1410.5469884828301</v>
      </c>
      <c r="AZ804" s="33">
        <f t="shared" si="132"/>
        <v>24.387120801249999</v>
      </c>
      <c r="BA804" s="34">
        <f t="shared" si="133"/>
        <v>1417.5789923965401</v>
      </c>
      <c r="BC804" s="46">
        <f t="shared" si="134"/>
        <v>19.257856632500001</v>
      </c>
      <c r="BD804" s="47">
        <f t="shared" si="135"/>
        <v>1432.52905584008</v>
      </c>
      <c r="BF804" s="48">
        <f t="shared" si="136"/>
        <v>10.926937879999997</v>
      </c>
      <c r="BG804" s="49">
        <f t="shared" si="137"/>
        <v>692.57328188000008</v>
      </c>
      <c r="BI804">
        <v>65</v>
      </c>
      <c r="BJ804" t="s">
        <v>927</v>
      </c>
      <c r="BK804" s="2">
        <v>44894.89266203704</v>
      </c>
      <c r="BL804">
        <v>391</v>
      </c>
      <c r="BM804" t="s">
        <v>76</v>
      </c>
      <c r="BN804">
        <v>0</v>
      </c>
      <c r="BO804">
        <v>2.8620000000000001</v>
      </c>
      <c r="BP804" s="26">
        <v>1043927</v>
      </c>
      <c r="BQ804">
        <v>0</v>
      </c>
      <c r="BR804" t="s">
        <v>77</v>
      </c>
      <c r="BS804" t="s">
        <v>77</v>
      </c>
      <c r="BT804" t="s">
        <v>77</v>
      </c>
      <c r="BU804" t="s">
        <v>77</v>
      </c>
    </row>
    <row r="805" spans="1:73">
      <c r="A805">
        <v>66</v>
      </c>
      <c r="B805" t="s">
        <v>928</v>
      </c>
      <c r="C805" s="2">
        <v>44894.913900462961</v>
      </c>
      <c r="D805">
        <v>147</v>
      </c>
      <c r="E805" t="s">
        <v>76</v>
      </c>
      <c r="F805">
        <v>0</v>
      </c>
      <c r="G805">
        <v>6.032</v>
      </c>
      <c r="H805" s="26">
        <v>14791</v>
      </c>
      <c r="I805">
        <v>2.5000000000000001E-2</v>
      </c>
      <c r="J805" t="s">
        <v>77</v>
      </c>
      <c r="K805" t="s">
        <v>77</v>
      </c>
      <c r="L805" t="s">
        <v>77</v>
      </c>
      <c r="M805" t="s">
        <v>77</v>
      </c>
      <c r="O805">
        <v>66</v>
      </c>
      <c r="P805" t="s">
        <v>928</v>
      </c>
      <c r="Q805" s="2">
        <v>44894.913900462961</v>
      </c>
      <c r="R805">
        <v>147</v>
      </c>
      <c r="S805" t="s">
        <v>76</v>
      </c>
      <c r="T805">
        <v>0</v>
      </c>
      <c r="U805" t="s">
        <v>77</v>
      </c>
      <c r="V805" s="26" t="s">
        <v>77</v>
      </c>
      <c r="W805" t="s">
        <v>77</v>
      </c>
      <c r="X805" t="s">
        <v>77</v>
      </c>
      <c r="Y805" t="s">
        <v>77</v>
      </c>
      <c r="Z805" t="s">
        <v>77</v>
      </c>
      <c r="AA805" t="s">
        <v>77</v>
      </c>
      <c r="AC805">
        <v>66</v>
      </c>
      <c r="AD805" t="s">
        <v>928</v>
      </c>
      <c r="AE805" s="2">
        <v>44894.913900462961</v>
      </c>
      <c r="AF805">
        <v>147</v>
      </c>
      <c r="AG805" t="s">
        <v>76</v>
      </c>
      <c r="AH805">
        <v>0</v>
      </c>
      <c r="AI805">
        <v>12.201000000000001</v>
      </c>
      <c r="AJ805" s="26">
        <v>9982</v>
      </c>
      <c r="AK805">
        <v>2.0430000000000001</v>
      </c>
      <c r="AL805" t="s">
        <v>77</v>
      </c>
      <c r="AM805" t="s">
        <v>77</v>
      </c>
      <c r="AN805" t="s">
        <v>77</v>
      </c>
      <c r="AO805" t="s">
        <v>77</v>
      </c>
      <c r="AQ805">
        <v>1</v>
      </c>
      <c r="AS805">
        <v>66</v>
      </c>
      <c r="AT805" s="46">
        <f t="shared" si="128"/>
        <v>32.241647967732256</v>
      </c>
      <c r="AU805" s="47">
        <f t="shared" si="129"/>
        <v>1957.0365789315199</v>
      </c>
      <c r="AW805" s="27">
        <f t="shared" si="130"/>
        <v>40.28759572125</v>
      </c>
      <c r="AX805" s="28">
        <f t="shared" si="131"/>
        <v>1879.23837686252</v>
      </c>
      <c r="AZ805" s="33">
        <f t="shared" si="132"/>
        <v>38.536735261967102</v>
      </c>
      <c r="BA805" s="34">
        <f t="shared" si="133"/>
        <v>1903.0802483317602</v>
      </c>
      <c r="BC805" s="46">
        <f t="shared" si="134"/>
        <v>32.241647967732256</v>
      </c>
      <c r="BD805" s="47">
        <f t="shared" si="135"/>
        <v>1957.0365789315199</v>
      </c>
      <c r="BF805" s="48">
        <f t="shared" si="136"/>
        <v>20.462877651199996</v>
      </c>
      <c r="BG805" s="49">
        <f t="shared" si="137"/>
        <v>893.14955872000007</v>
      </c>
      <c r="BI805">
        <v>66</v>
      </c>
      <c r="BJ805" t="s">
        <v>928</v>
      </c>
      <c r="BK805" s="2">
        <v>44894.913900462961</v>
      </c>
      <c r="BL805">
        <v>147</v>
      </c>
      <c r="BM805" t="s">
        <v>76</v>
      </c>
      <c r="BN805">
        <v>0</v>
      </c>
      <c r="BO805">
        <v>2.8570000000000002</v>
      </c>
      <c r="BP805" s="26">
        <v>1114170</v>
      </c>
      <c r="BQ805">
        <v>0</v>
      </c>
      <c r="BR805" t="s">
        <v>77</v>
      </c>
      <c r="BS805" t="s">
        <v>77</v>
      </c>
      <c r="BT805" t="s">
        <v>77</v>
      </c>
      <c r="BU805" t="s">
        <v>77</v>
      </c>
    </row>
    <row r="806" spans="1:73">
      <c r="A806">
        <v>67</v>
      </c>
      <c r="B806" t="s">
        <v>929</v>
      </c>
      <c r="C806" s="2">
        <v>44894.93513888889</v>
      </c>
      <c r="D806">
        <v>386</v>
      </c>
      <c r="E806" t="s">
        <v>76</v>
      </c>
      <c r="F806">
        <v>0</v>
      </c>
      <c r="G806">
        <v>6.0350000000000001</v>
      </c>
      <c r="H806" s="26">
        <v>9841</v>
      </c>
      <c r="I806">
        <v>1.4999999999999999E-2</v>
      </c>
      <c r="J806" t="s">
        <v>77</v>
      </c>
      <c r="K806" t="s">
        <v>77</v>
      </c>
      <c r="L806" t="s">
        <v>77</v>
      </c>
      <c r="M806" t="s">
        <v>77</v>
      </c>
      <c r="O806">
        <v>67</v>
      </c>
      <c r="P806" t="s">
        <v>929</v>
      </c>
      <c r="Q806" s="2">
        <v>44894.93513888889</v>
      </c>
      <c r="R806">
        <v>386</v>
      </c>
      <c r="S806" t="s">
        <v>76</v>
      </c>
      <c r="T806">
        <v>0</v>
      </c>
      <c r="U806" t="s">
        <v>77</v>
      </c>
      <c r="V806" s="26" t="s">
        <v>77</v>
      </c>
      <c r="W806" t="s">
        <v>77</v>
      </c>
      <c r="X806" t="s">
        <v>77</v>
      </c>
      <c r="Y806" t="s">
        <v>77</v>
      </c>
      <c r="Z806" t="s">
        <v>77</v>
      </c>
      <c r="AA806" t="s">
        <v>77</v>
      </c>
      <c r="AC806">
        <v>67</v>
      </c>
      <c r="AD806" t="s">
        <v>929</v>
      </c>
      <c r="AE806" s="2">
        <v>44894.93513888889</v>
      </c>
      <c r="AF806">
        <v>386</v>
      </c>
      <c r="AG806" t="s">
        <v>76</v>
      </c>
      <c r="AH806">
        <v>0</v>
      </c>
      <c r="AI806">
        <v>12.207000000000001</v>
      </c>
      <c r="AJ806" s="26">
        <v>9260</v>
      </c>
      <c r="AK806">
        <v>1.89</v>
      </c>
      <c r="AL806" t="s">
        <v>77</v>
      </c>
      <c r="AM806" t="s">
        <v>77</v>
      </c>
      <c r="AN806" t="s">
        <v>77</v>
      </c>
      <c r="AO806" t="s">
        <v>77</v>
      </c>
      <c r="AQ806">
        <v>1</v>
      </c>
      <c r="AS806">
        <v>67</v>
      </c>
      <c r="AT806" s="46">
        <f t="shared" si="128"/>
        <v>20.482870229300001</v>
      </c>
      <c r="AU806" s="47">
        <f t="shared" si="129"/>
        <v>1808.1537212479998</v>
      </c>
      <c r="AW806" s="27">
        <f t="shared" si="130"/>
        <v>24.306867221250002</v>
      </c>
      <c r="AX806" s="28">
        <f t="shared" si="131"/>
        <v>1746.2516231479999</v>
      </c>
      <c r="AZ806" s="33">
        <f t="shared" si="132"/>
        <v>25.29495896605</v>
      </c>
      <c r="BA806" s="34">
        <f t="shared" si="133"/>
        <v>1765.2597440240002</v>
      </c>
      <c r="BC806" s="46">
        <f t="shared" si="134"/>
        <v>20.482870229300001</v>
      </c>
      <c r="BD806" s="47">
        <f t="shared" si="135"/>
        <v>1808.1537212479998</v>
      </c>
      <c r="BF806" s="48">
        <f t="shared" si="136"/>
        <v>11.507800971199998</v>
      </c>
      <c r="BG806" s="49">
        <f t="shared" si="137"/>
        <v>838.46400800000004</v>
      </c>
      <c r="BI806">
        <v>67</v>
      </c>
      <c r="BJ806" t="s">
        <v>929</v>
      </c>
      <c r="BK806" s="2">
        <v>44894.93513888889</v>
      </c>
      <c r="BL806">
        <v>386</v>
      </c>
      <c r="BM806" t="s">
        <v>76</v>
      </c>
      <c r="BN806">
        <v>0</v>
      </c>
      <c r="BO806">
        <v>2.8580000000000001</v>
      </c>
      <c r="BP806" s="26">
        <v>1129793</v>
      </c>
      <c r="BQ806">
        <v>0</v>
      </c>
      <c r="BR806" t="s">
        <v>77</v>
      </c>
      <c r="BS806" t="s">
        <v>77</v>
      </c>
      <c r="BT806" t="s">
        <v>77</v>
      </c>
      <c r="BU806" t="s">
        <v>77</v>
      </c>
    </row>
    <row r="807" spans="1:73">
      <c r="A807">
        <v>68</v>
      </c>
      <c r="B807" t="s">
        <v>930</v>
      </c>
      <c r="C807" s="2">
        <v>44894.956365740742</v>
      </c>
      <c r="D807">
        <v>400</v>
      </c>
      <c r="E807" t="s">
        <v>76</v>
      </c>
      <c r="F807">
        <v>0</v>
      </c>
      <c r="G807">
        <v>6.032</v>
      </c>
      <c r="H807" s="26">
        <v>15231</v>
      </c>
      <c r="I807">
        <v>2.5999999999999999E-2</v>
      </c>
      <c r="J807" t="s">
        <v>77</v>
      </c>
      <c r="K807" t="s">
        <v>77</v>
      </c>
      <c r="L807" t="s">
        <v>77</v>
      </c>
      <c r="M807" t="s">
        <v>77</v>
      </c>
      <c r="O807">
        <v>68</v>
      </c>
      <c r="P807" t="s">
        <v>930</v>
      </c>
      <c r="Q807" s="2">
        <v>44894.956365740742</v>
      </c>
      <c r="R807">
        <v>400</v>
      </c>
      <c r="S807" t="s">
        <v>76</v>
      </c>
      <c r="T807">
        <v>0</v>
      </c>
      <c r="U807" t="s">
        <v>77</v>
      </c>
      <c r="V807" s="26" t="s">
        <v>77</v>
      </c>
      <c r="W807" t="s">
        <v>77</v>
      </c>
      <c r="X807" t="s">
        <v>77</v>
      </c>
      <c r="Y807" t="s">
        <v>77</v>
      </c>
      <c r="Z807" t="s">
        <v>77</v>
      </c>
      <c r="AA807" t="s">
        <v>77</v>
      </c>
      <c r="AC807">
        <v>68</v>
      </c>
      <c r="AD807" t="s">
        <v>930</v>
      </c>
      <c r="AE807" s="2">
        <v>44894.956365740742</v>
      </c>
      <c r="AF807">
        <v>400</v>
      </c>
      <c r="AG807" t="s">
        <v>76</v>
      </c>
      <c r="AH807">
        <v>0</v>
      </c>
      <c r="AI807">
        <v>12.202</v>
      </c>
      <c r="AJ807" s="26">
        <v>8984</v>
      </c>
      <c r="AK807">
        <v>1.8320000000000001</v>
      </c>
      <c r="AL807" t="s">
        <v>77</v>
      </c>
      <c r="AM807" t="s">
        <v>77</v>
      </c>
      <c r="AN807" t="s">
        <v>77</v>
      </c>
      <c r="AO807" t="s">
        <v>77</v>
      </c>
      <c r="AQ807">
        <v>1</v>
      </c>
      <c r="AS807">
        <v>68</v>
      </c>
      <c r="AT807" s="46">
        <f t="shared" si="128"/>
        <v>33.273704060105054</v>
      </c>
      <c r="AU807" s="47">
        <f t="shared" si="129"/>
        <v>1751.2330232268801</v>
      </c>
      <c r="AW807" s="27">
        <f t="shared" si="130"/>
        <v>48.121426180751804</v>
      </c>
      <c r="AX807" s="28">
        <f t="shared" si="131"/>
        <v>1695.3972916908801</v>
      </c>
      <c r="AZ807" s="33">
        <f t="shared" si="132"/>
        <v>39.6945382116551</v>
      </c>
      <c r="BA807" s="34">
        <f t="shared" si="133"/>
        <v>1712.5704187174401</v>
      </c>
      <c r="BC807" s="46">
        <f t="shared" si="134"/>
        <v>33.273704060105054</v>
      </c>
      <c r="BD807" s="47">
        <f t="shared" si="135"/>
        <v>1751.2330232268801</v>
      </c>
      <c r="BF807" s="48">
        <f t="shared" si="136"/>
        <v>21.2949327872</v>
      </c>
      <c r="BG807" s="49">
        <f t="shared" si="137"/>
        <v>817.08551168000008</v>
      </c>
      <c r="BI807">
        <v>68</v>
      </c>
      <c r="BJ807" t="s">
        <v>930</v>
      </c>
      <c r="BK807" s="2">
        <v>44894.956365740742</v>
      </c>
      <c r="BL807">
        <v>400</v>
      </c>
      <c r="BM807" t="s">
        <v>76</v>
      </c>
      <c r="BN807">
        <v>0</v>
      </c>
      <c r="BO807">
        <v>2.8620000000000001</v>
      </c>
      <c r="BP807" s="26">
        <v>1018957</v>
      </c>
      <c r="BQ807">
        <v>0</v>
      </c>
      <c r="BR807" t="s">
        <v>77</v>
      </c>
      <c r="BS807" t="s">
        <v>77</v>
      </c>
      <c r="BT807" t="s">
        <v>77</v>
      </c>
      <c r="BU807" t="s">
        <v>77</v>
      </c>
    </row>
    <row r="808" spans="1:73">
      <c r="A808">
        <v>69</v>
      </c>
      <c r="B808" t="s">
        <v>931</v>
      </c>
      <c r="C808" s="2">
        <v>44894.977592592593</v>
      </c>
      <c r="D808">
        <v>159</v>
      </c>
      <c r="E808" t="s">
        <v>76</v>
      </c>
      <c r="F808">
        <v>0</v>
      </c>
      <c r="G808">
        <v>6.0270000000000001</v>
      </c>
      <c r="H808" s="26">
        <v>195172</v>
      </c>
      <c r="I808">
        <v>0.38900000000000001</v>
      </c>
      <c r="J808" t="s">
        <v>77</v>
      </c>
      <c r="K808" t="s">
        <v>77</v>
      </c>
      <c r="L808" t="s">
        <v>77</v>
      </c>
      <c r="M808" t="s">
        <v>77</v>
      </c>
      <c r="O808">
        <v>69</v>
      </c>
      <c r="P808" t="s">
        <v>931</v>
      </c>
      <c r="Q808" s="2">
        <v>44894.977592592593</v>
      </c>
      <c r="R808">
        <v>159</v>
      </c>
      <c r="S808" t="s">
        <v>76</v>
      </c>
      <c r="T808">
        <v>0</v>
      </c>
      <c r="U808">
        <v>5.9669999999999996</v>
      </c>
      <c r="V808" s="26">
        <v>1555</v>
      </c>
      <c r="W808">
        <v>0.53200000000000003</v>
      </c>
      <c r="X808" t="s">
        <v>77</v>
      </c>
      <c r="Y808" t="s">
        <v>77</v>
      </c>
      <c r="Z808" t="s">
        <v>77</v>
      </c>
      <c r="AA808" t="s">
        <v>77</v>
      </c>
      <c r="AC808">
        <v>69</v>
      </c>
      <c r="AD808" t="s">
        <v>931</v>
      </c>
      <c r="AE808" s="2">
        <v>44894.977592592593</v>
      </c>
      <c r="AF808">
        <v>159</v>
      </c>
      <c r="AG808" t="s">
        <v>76</v>
      </c>
      <c r="AH808">
        <v>0</v>
      </c>
      <c r="AI808">
        <v>12.194000000000001</v>
      </c>
      <c r="AJ808" s="26">
        <v>20821</v>
      </c>
      <c r="AK808">
        <v>4.335</v>
      </c>
      <c r="AL808" t="s">
        <v>77</v>
      </c>
      <c r="AM808" t="s">
        <v>77</v>
      </c>
      <c r="AN808" t="s">
        <v>77</v>
      </c>
      <c r="AO808" t="s">
        <v>77</v>
      </c>
      <c r="AQ808">
        <v>1</v>
      </c>
      <c r="AS808">
        <v>69</v>
      </c>
      <c r="AT808" s="46">
        <f t="shared" si="128"/>
        <v>452.72591749410458</v>
      </c>
      <c r="AU808" s="47">
        <f t="shared" si="129"/>
        <v>4188.9374216736805</v>
      </c>
      <c r="AW808" s="27">
        <f t="shared" si="130"/>
        <v>582.41467215753914</v>
      </c>
      <c r="AX808" s="28">
        <f t="shared" si="131"/>
        <v>3867.83172364643</v>
      </c>
      <c r="AZ808" s="33">
        <f t="shared" si="132"/>
        <v>509.26178395129443</v>
      </c>
      <c r="BA808" s="34">
        <f t="shared" si="133"/>
        <v>3970.06826169334</v>
      </c>
      <c r="BC808" s="46">
        <f t="shared" si="134"/>
        <v>452.72591749410458</v>
      </c>
      <c r="BD808" s="47">
        <f t="shared" si="135"/>
        <v>4188.9374216736805</v>
      </c>
      <c r="BF808" s="48">
        <f t="shared" si="136"/>
        <v>269.29302874999996</v>
      </c>
      <c r="BG808" s="49">
        <f t="shared" si="137"/>
        <v>1498.5818474800001</v>
      </c>
      <c r="BI808">
        <v>69</v>
      </c>
      <c r="BJ808" t="s">
        <v>931</v>
      </c>
      <c r="BK808" s="2">
        <v>44894.977592592593</v>
      </c>
      <c r="BL808">
        <v>159</v>
      </c>
      <c r="BM808" t="s">
        <v>76</v>
      </c>
      <c r="BN808">
        <v>0</v>
      </c>
      <c r="BO808">
        <v>2.8570000000000002</v>
      </c>
      <c r="BP808" s="26">
        <v>1115114</v>
      </c>
      <c r="BQ808">
        <v>0</v>
      </c>
      <c r="BR808" t="s">
        <v>77</v>
      </c>
      <c r="BS808" t="s">
        <v>77</v>
      </c>
      <c r="BT808" t="s">
        <v>77</v>
      </c>
      <c r="BU808" t="s">
        <v>77</v>
      </c>
    </row>
    <row r="809" spans="1:73">
      <c r="A809">
        <v>70</v>
      </c>
      <c r="B809" t="s">
        <v>932</v>
      </c>
      <c r="C809" s="2">
        <v>44894.998842592591</v>
      </c>
      <c r="D809">
        <v>412</v>
      </c>
      <c r="E809" t="s">
        <v>76</v>
      </c>
      <c r="F809">
        <v>0</v>
      </c>
      <c r="G809">
        <v>6.0309999999999997</v>
      </c>
      <c r="H809" s="26">
        <v>14170</v>
      </c>
      <c r="I809">
        <v>2.4E-2</v>
      </c>
      <c r="J809" t="s">
        <v>77</v>
      </c>
      <c r="K809" t="s">
        <v>77</v>
      </c>
      <c r="L809" t="s">
        <v>77</v>
      </c>
      <c r="M809" t="s">
        <v>77</v>
      </c>
      <c r="O809">
        <v>70</v>
      </c>
      <c r="P809" t="s">
        <v>932</v>
      </c>
      <c r="Q809" s="2">
        <v>44894.998842592591</v>
      </c>
      <c r="R809">
        <v>412</v>
      </c>
      <c r="S809" t="s">
        <v>76</v>
      </c>
      <c r="T809">
        <v>0</v>
      </c>
      <c r="U809" t="s">
        <v>77</v>
      </c>
      <c r="V809" s="26" t="s">
        <v>77</v>
      </c>
      <c r="W809" t="s">
        <v>77</v>
      </c>
      <c r="X809" t="s">
        <v>77</v>
      </c>
      <c r="Y809" t="s">
        <v>77</v>
      </c>
      <c r="Z809" t="s">
        <v>77</v>
      </c>
      <c r="AA809" t="s">
        <v>77</v>
      </c>
      <c r="AC809">
        <v>70</v>
      </c>
      <c r="AD809" t="s">
        <v>932</v>
      </c>
      <c r="AE809" s="2">
        <v>44894.998842592591</v>
      </c>
      <c r="AF809">
        <v>412</v>
      </c>
      <c r="AG809" t="s">
        <v>76</v>
      </c>
      <c r="AH809">
        <v>0</v>
      </c>
      <c r="AI809">
        <v>12.206</v>
      </c>
      <c r="AJ809" s="26">
        <v>9527</v>
      </c>
      <c r="AK809">
        <v>1.9470000000000001</v>
      </c>
      <c r="AL809" t="s">
        <v>77</v>
      </c>
      <c r="AM809" t="s">
        <v>77</v>
      </c>
      <c r="AN809" t="s">
        <v>77</v>
      </c>
      <c r="AO809" t="s">
        <v>77</v>
      </c>
      <c r="AQ809">
        <v>1</v>
      </c>
      <c r="AS809">
        <v>70</v>
      </c>
      <c r="AT809" s="46">
        <f t="shared" si="128"/>
        <v>30.784988461993997</v>
      </c>
      <c r="AU809" s="47">
        <f t="shared" si="129"/>
        <v>1863.2146096359199</v>
      </c>
      <c r="AW809" s="27">
        <f t="shared" si="130"/>
        <v>38.225614125</v>
      </c>
      <c r="AX809" s="28">
        <f t="shared" si="131"/>
        <v>1795.4385607306699</v>
      </c>
      <c r="AZ809" s="33">
        <f t="shared" si="132"/>
        <v>36.902574621989999</v>
      </c>
      <c r="BA809" s="34">
        <f t="shared" si="133"/>
        <v>1816.2285817664601</v>
      </c>
      <c r="BC809" s="46">
        <f t="shared" si="134"/>
        <v>30.784988461993997</v>
      </c>
      <c r="BD809" s="47">
        <f t="shared" si="135"/>
        <v>1863.2146096359199</v>
      </c>
      <c r="BF809" s="48">
        <f t="shared" si="136"/>
        <v>19.298560279999997</v>
      </c>
      <c r="BG809" s="49">
        <f t="shared" si="137"/>
        <v>858.89601212000014</v>
      </c>
      <c r="BI809">
        <v>70</v>
      </c>
      <c r="BJ809" t="s">
        <v>932</v>
      </c>
      <c r="BK809" s="2">
        <v>44894.998842592591</v>
      </c>
      <c r="BL809">
        <v>412</v>
      </c>
      <c r="BM809" t="s">
        <v>76</v>
      </c>
      <c r="BN809">
        <v>0</v>
      </c>
      <c r="BO809">
        <v>2.8330000000000002</v>
      </c>
      <c r="BP809" s="26">
        <v>1611639</v>
      </c>
      <c r="BQ809">
        <v>0</v>
      </c>
      <c r="BR809" t="s">
        <v>77</v>
      </c>
      <c r="BS809" t="s">
        <v>77</v>
      </c>
      <c r="BT809" t="s">
        <v>77</v>
      </c>
      <c r="BU809" t="s">
        <v>77</v>
      </c>
    </row>
    <row r="810" spans="1:73">
      <c r="A810">
        <v>71</v>
      </c>
      <c r="B810" t="s">
        <v>933</v>
      </c>
      <c r="C810" s="2">
        <v>44895.020069444443</v>
      </c>
      <c r="D810">
        <v>154</v>
      </c>
      <c r="E810" t="s">
        <v>76</v>
      </c>
      <c r="F810">
        <v>0</v>
      </c>
      <c r="G810">
        <v>6.0250000000000004</v>
      </c>
      <c r="H810" s="26">
        <v>9419</v>
      </c>
      <c r="I810">
        <v>1.4E-2</v>
      </c>
      <c r="J810" t="s">
        <v>77</v>
      </c>
      <c r="K810" t="s">
        <v>77</v>
      </c>
      <c r="L810" t="s">
        <v>77</v>
      </c>
      <c r="M810" t="s">
        <v>77</v>
      </c>
      <c r="O810">
        <v>71</v>
      </c>
      <c r="P810" t="s">
        <v>933</v>
      </c>
      <c r="Q810" s="2">
        <v>44895.020069444443</v>
      </c>
      <c r="R810">
        <v>154</v>
      </c>
      <c r="S810" t="s">
        <v>76</v>
      </c>
      <c r="T810">
        <v>0</v>
      </c>
      <c r="U810" t="s">
        <v>77</v>
      </c>
      <c r="V810" s="26" t="s">
        <v>77</v>
      </c>
      <c r="W810" t="s">
        <v>77</v>
      </c>
      <c r="X810" t="s">
        <v>77</v>
      </c>
      <c r="Y810" t="s">
        <v>77</v>
      </c>
      <c r="Z810" t="s">
        <v>77</v>
      </c>
      <c r="AA810" t="s">
        <v>77</v>
      </c>
      <c r="AC810">
        <v>71</v>
      </c>
      <c r="AD810" t="s">
        <v>933</v>
      </c>
      <c r="AE810" s="2">
        <v>44895.020069444443</v>
      </c>
      <c r="AF810">
        <v>154</v>
      </c>
      <c r="AG810" t="s">
        <v>76</v>
      </c>
      <c r="AH810">
        <v>0</v>
      </c>
      <c r="AI810">
        <v>12.199</v>
      </c>
      <c r="AJ810" s="26">
        <v>6321</v>
      </c>
      <c r="AK810">
        <v>1.266</v>
      </c>
      <c r="AL810" t="s">
        <v>77</v>
      </c>
      <c r="AM810" t="s">
        <v>77</v>
      </c>
      <c r="AN810" t="s">
        <v>77</v>
      </c>
      <c r="AO810" t="s">
        <v>77</v>
      </c>
      <c r="AQ810">
        <v>1</v>
      </c>
      <c r="AS810">
        <v>71</v>
      </c>
      <c r="AT810" s="46">
        <f t="shared" si="128"/>
        <v>18.949584713300002</v>
      </c>
      <c r="AU810" s="47">
        <f t="shared" si="129"/>
        <v>1201.8310473536799</v>
      </c>
      <c r="AW810" s="27">
        <f t="shared" si="130"/>
        <v>22.992643171249995</v>
      </c>
      <c r="AX810" s="28">
        <f t="shared" si="131"/>
        <v>1204.23542207643</v>
      </c>
      <c r="AZ810" s="33">
        <f t="shared" si="132"/>
        <v>24.152654340049999</v>
      </c>
      <c r="BA810" s="34">
        <f t="shared" si="133"/>
        <v>1204.0675310333399</v>
      </c>
      <c r="BC810" s="46">
        <f t="shared" si="134"/>
        <v>18.949584713300002</v>
      </c>
      <c r="BD810" s="47">
        <f t="shared" si="135"/>
        <v>1201.8310473536799</v>
      </c>
      <c r="BF810" s="48">
        <f t="shared" si="136"/>
        <v>10.7788162272</v>
      </c>
      <c r="BG810" s="49">
        <f t="shared" si="137"/>
        <v>597.3523274800001</v>
      </c>
      <c r="BI810">
        <v>71</v>
      </c>
      <c r="BJ810" t="s">
        <v>933</v>
      </c>
      <c r="BK810" s="2">
        <v>44895.020069444443</v>
      </c>
      <c r="BL810">
        <v>154</v>
      </c>
      <c r="BM810" t="s">
        <v>76</v>
      </c>
      <c r="BN810">
        <v>0</v>
      </c>
      <c r="BO810">
        <v>2.851</v>
      </c>
      <c r="BP810" s="26">
        <v>1092075</v>
      </c>
      <c r="BQ810">
        <v>0</v>
      </c>
      <c r="BR810" t="s">
        <v>77</v>
      </c>
      <c r="BS810" t="s">
        <v>77</v>
      </c>
      <c r="BT810" t="s">
        <v>77</v>
      </c>
      <c r="BU810" t="s">
        <v>77</v>
      </c>
    </row>
    <row r="811" spans="1:73">
      <c r="A811">
        <v>72</v>
      </c>
      <c r="B811" t="s">
        <v>934</v>
      </c>
      <c r="C811" s="2">
        <v>44895.041319444441</v>
      </c>
      <c r="D811">
        <v>24</v>
      </c>
      <c r="E811" t="s">
        <v>76</v>
      </c>
      <c r="F811">
        <v>0</v>
      </c>
      <c r="G811">
        <v>6.0179999999999998</v>
      </c>
      <c r="H811" s="26">
        <v>230574</v>
      </c>
      <c r="I811">
        <v>0.46100000000000002</v>
      </c>
      <c r="J811" t="s">
        <v>77</v>
      </c>
      <c r="K811" t="s">
        <v>77</v>
      </c>
      <c r="L811" t="s">
        <v>77</v>
      </c>
      <c r="M811" t="s">
        <v>77</v>
      </c>
      <c r="O811">
        <v>72</v>
      </c>
      <c r="P811" t="s">
        <v>934</v>
      </c>
      <c r="Q811" s="2">
        <v>44895.041319444441</v>
      </c>
      <c r="R811">
        <v>24</v>
      </c>
      <c r="S811" t="s">
        <v>76</v>
      </c>
      <c r="T811">
        <v>0</v>
      </c>
      <c r="U811">
        <v>5.9710000000000001</v>
      </c>
      <c r="V811" s="26">
        <v>1905</v>
      </c>
      <c r="W811">
        <v>0.61699999999999999</v>
      </c>
      <c r="X811" t="s">
        <v>77</v>
      </c>
      <c r="Y811" t="s">
        <v>77</v>
      </c>
      <c r="Z811" t="s">
        <v>77</v>
      </c>
      <c r="AA811" t="s">
        <v>77</v>
      </c>
      <c r="AC811">
        <v>72</v>
      </c>
      <c r="AD811" t="s">
        <v>934</v>
      </c>
      <c r="AE811" s="2">
        <v>44895.041319444441</v>
      </c>
      <c r="AF811">
        <v>24</v>
      </c>
      <c r="AG811" t="s">
        <v>76</v>
      </c>
      <c r="AH811">
        <v>0</v>
      </c>
      <c r="AI811">
        <v>12.178000000000001</v>
      </c>
      <c r="AJ811" s="26">
        <v>23761</v>
      </c>
      <c r="AK811">
        <v>4.9550000000000001</v>
      </c>
      <c r="AL811" t="s">
        <v>77</v>
      </c>
      <c r="AM811" t="s">
        <v>77</v>
      </c>
      <c r="AN811" t="s">
        <v>77</v>
      </c>
      <c r="AO811" t="s">
        <v>77</v>
      </c>
      <c r="AQ811">
        <v>1</v>
      </c>
      <c r="AS811">
        <v>72</v>
      </c>
      <c r="AT811" s="46">
        <f t="shared" si="128"/>
        <v>534.63589368240287</v>
      </c>
      <c r="AU811" s="47">
        <f t="shared" si="129"/>
        <v>4793.29048771208</v>
      </c>
      <c r="AW811" s="27">
        <f t="shared" si="130"/>
        <v>681.31037563368875</v>
      </c>
      <c r="AX811" s="28">
        <f t="shared" si="131"/>
        <v>4404.6803919548302</v>
      </c>
      <c r="AZ811" s="33">
        <f t="shared" si="132"/>
        <v>600.72381773035158</v>
      </c>
      <c r="BA811" s="34">
        <f t="shared" si="133"/>
        <v>4530.0650459325407</v>
      </c>
      <c r="BC811" s="46">
        <f t="shared" si="134"/>
        <v>534.63589368240287</v>
      </c>
      <c r="BD811" s="47">
        <f t="shared" si="135"/>
        <v>4793.29048771208</v>
      </c>
      <c r="BF811" s="48">
        <f t="shared" si="136"/>
        <v>301.93682875000002</v>
      </c>
      <c r="BG811" s="49">
        <f t="shared" si="137"/>
        <v>1593.1233098799999</v>
      </c>
      <c r="BI811">
        <v>72</v>
      </c>
      <c r="BJ811" t="s">
        <v>934</v>
      </c>
      <c r="BK811" s="2">
        <v>44895.041319444441</v>
      </c>
      <c r="BL811">
        <v>24</v>
      </c>
      <c r="BM811" t="s">
        <v>76</v>
      </c>
      <c r="BN811">
        <v>0</v>
      </c>
      <c r="BO811">
        <v>2.8380000000000001</v>
      </c>
      <c r="BP811" s="26">
        <v>1346434</v>
      </c>
      <c r="BQ811">
        <v>0</v>
      </c>
      <c r="BR811" t="s">
        <v>77</v>
      </c>
      <c r="BS811" t="s">
        <v>77</v>
      </c>
      <c r="BT811" t="s">
        <v>77</v>
      </c>
      <c r="BU811" t="s">
        <v>77</v>
      </c>
    </row>
    <row r="812" spans="1:73">
      <c r="A812">
        <v>73</v>
      </c>
      <c r="B812" t="s">
        <v>935</v>
      </c>
      <c r="C812" s="2">
        <v>44895.062569444446</v>
      </c>
      <c r="D812">
        <v>384</v>
      </c>
      <c r="E812" t="s">
        <v>76</v>
      </c>
      <c r="F812">
        <v>0</v>
      </c>
      <c r="G812">
        <v>6.0339999999999998</v>
      </c>
      <c r="H812" s="26">
        <v>9618</v>
      </c>
      <c r="I812">
        <v>1.4999999999999999E-2</v>
      </c>
      <c r="J812" t="s">
        <v>77</v>
      </c>
      <c r="K812" t="s">
        <v>77</v>
      </c>
      <c r="L812" t="s">
        <v>77</v>
      </c>
      <c r="M812" t="s">
        <v>77</v>
      </c>
      <c r="O812">
        <v>73</v>
      </c>
      <c r="P812" t="s">
        <v>935</v>
      </c>
      <c r="Q812" s="2">
        <v>44895.062569444446</v>
      </c>
      <c r="R812">
        <v>384</v>
      </c>
      <c r="S812" t="s">
        <v>76</v>
      </c>
      <c r="T812">
        <v>0</v>
      </c>
      <c r="U812" t="s">
        <v>77</v>
      </c>
      <c r="V812" s="26" t="s">
        <v>77</v>
      </c>
      <c r="W812" t="s">
        <v>77</v>
      </c>
      <c r="X812" t="s">
        <v>77</v>
      </c>
      <c r="Y812" t="s">
        <v>77</v>
      </c>
      <c r="Z812" t="s">
        <v>77</v>
      </c>
      <c r="AA812" t="s">
        <v>77</v>
      </c>
      <c r="AC812">
        <v>73</v>
      </c>
      <c r="AD812" t="s">
        <v>935</v>
      </c>
      <c r="AE812" s="2">
        <v>44895.062569444446</v>
      </c>
      <c r="AF812">
        <v>384</v>
      </c>
      <c r="AG812" t="s">
        <v>76</v>
      </c>
      <c r="AH812">
        <v>0</v>
      </c>
      <c r="AI812">
        <v>12.217000000000001</v>
      </c>
      <c r="AJ812" s="26">
        <v>6246</v>
      </c>
      <c r="AK812">
        <v>1.2509999999999999</v>
      </c>
      <c r="AL812" t="s">
        <v>77</v>
      </c>
      <c r="AM812" t="s">
        <v>77</v>
      </c>
      <c r="AN812" t="s">
        <v>77</v>
      </c>
      <c r="AO812" t="s">
        <v>77</v>
      </c>
      <c r="AQ812">
        <v>1</v>
      </c>
      <c r="AS812">
        <v>73</v>
      </c>
      <c r="AT812" s="46">
        <f t="shared" si="128"/>
        <v>19.666178957200003</v>
      </c>
      <c r="AU812" s="47">
        <f t="shared" si="129"/>
        <v>1186.3526005916799</v>
      </c>
      <c r="AW812" s="27">
        <f t="shared" si="130"/>
        <v>23.611440885</v>
      </c>
      <c r="AX812" s="28">
        <f t="shared" si="131"/>
        <v>1190.38958437068</v>
      </c>
      <c r="AZ812" s="33">
        <f t="shared" si="132"/>
        <v>24.693895704199999</v>
      </c>
      <c r="BA812" s="34">
        <f t="shared" si="133"/>
        <v>1189.7428564898401</v>
      </c>
      <c r="BC812" s="46">
        <f t="shared" si="134"/>
        <v>19.666178957200003</v>
      </c>
      <c r="BD812" s="47">
        <f t="shared" si="135"/>
        <v>1186.3526005916799</v>
      </c>
      <c r="BF812" s="48">
        <f t="shared" si="136"/>
        <v>11.121904644799997</v>
      </c>
      <c r="BG812" s="49">
        <f t="shared" si="137"/>
        <v>590.81062048000001</v>
      </c>
      <c r="BI812">
        <v>73</v>
      </c>
      <c r="BJ812" t="s">
        <v>935</v>
      </c>
      <c r="BK812" s="2">
        <v>44895.062569444446</v>
      </c>
      <c r="BL812">
        <v>384</v>
      </c>
      <c r="BM812" t="s">
        <v>76</v>
      </c>
      <c r="BN812">
        <v>0</v>
      </c>
      <c r="BO812">
        <v>2.8530000000000002</v>
      </c>
      <c r="BP812" s="26">
        <v>1176163</v>
      </c>
      <c r="BQ812">
        <v>0</v>
      </c>
      <c r="BR812" t="s">
        <v>77</v>
      </c>
      <c r="BS812" t="s">
        <v>77</v>
      </c>
      <c r="BT812" t="s">
        <v>77</v>
      </c>
      <c r="BU812" t="s">
        <v>77</v>
      </c>
    </row>
    <row r="813" spans="1:73">
      <c r="A813">
        <v>74</v>
      </c>
      <c r="B813" t="s">
        <v>936</v>
      </c>
      <c r="C813" s="2">
        <v>44895.083807870367</v>
      </c>
      <c r="D813">
        <v>208</v>
      </c>
      <c r="E813" t="s">
        <v>76</v>
      </c>
      <c r="F813">
        <v>0</v>
      </c>
      <c r="G813">
        <v>6.0359999999999996</v>
      </c>
      <c r="H813" s="26">
        <v>8917</v>
      </c>
      <c r="I813">
        <v>1.2999999999999999E-2</v>
      </c>
      <c r="J813" t="s">
        <v>77</v>
      </c>
      <c r="K813" t="s">
        <v>77</v>
      </c>
      <c r="L813" t="s">
        <v>77</v>
      </c>
      <c r="M813" t="s">
        <v>77</v>
      </c>
      <c r="O813">
        <v>74</v>
      </c>
      <c r="P813" t="s">
        <v>936</v>
      </c>
      <c r="Q813" s="2">
        <v>44895.083807870367</v>
      </c>
      <c r="R813">
        <v>208</v>
      </c>
      <c r="S813" t="s">
        <v>76</v>
      </c>
      <c r="T813">
        <v>0</v>
      </c>
      <c r="U813" t="s">
        <v>77</v>
      </c>
      <c r="V813" s="26" t="s">
        <v>77</v>
      </c>
      <c r="W813" t="s">
        <v>77</v>
      </c>
      <c r="X813" t="s">
        <v>77</v>
      </c>
      <c r="Y813" t="s">
        <v>77</v>
      </c>
      <c r="Z813" t="s">
        <v>77</v>
      </c>
      <c r="AA813" t="s">
        <v>77</v>
      </c>
      <c r="AC813">
        <v>74</v>
      </c>
      <c r="AD813" t="s">
        <v>936</v>
      </c>
      <c r="AE813" s="2">
        <v>44895.083807870367</v>
      </c>
      <c r="AF813">
        <v>208</v>
      </c>
      <c r="AG813" t="s">
        <v>76</v>
      </c>
      <c r="AH813">
        <v>0</v>
      </c>
      <c r="AI813">
        <v>12.204000000000001</v>
      </c>
      <c r="AJ813" s="26">
        <v>8786</v>
      </c>
      <c r="AK813">
        <v>1.79</v>
      </c>
      <c r="AL813" t="s">
        <v>77</v>
      </c>
      <c r="AM813" t="s">
        <v>77</v>
      </c>
      <c r="AN813" t="s">
        <v>77</v>
      </c>
      <c r="AO813" t="s">
        <v>77</v>
      </c>
      <c r="AQ813">
        <v>1</v>
      </c>
      <c r="AS813">
        <v>74</v>
      </c>
      <c r="AT813" s="46">
        <f t="shared" si="128"/>
        <v>17.1930260717</v>
      </c>
      <c r="AU813" s="47">
        <f t="shared" si="129"/>
        <v>1710.3962143260799</v>
      </c>
      <c r="AW813" s="27">
        <f t="shared" si="130"/>
        <v>21.439133891249995</v>
      </c>
      <c r="AX813" s="28">
        <f t="shared" si="131"/>
        <v>1658.90894542508</v>
      </c>
      <c r="AZ813" s="33">
        <f t="shared" si="132"/>
        <v>22.766919082450002</v>
      </c>
      <c r="BA813" s="34">
        <f t="shared" si="133"/>
        <v>1674.77002887704</v>
      </c>
      <c r="BC813" s="46">
        <f t="shared" si="134"/>
        <v>17.1930260717</v>
      </c>
      <c r="BD813" s="47">
        <f t="shared" si="135"/>
        <v>1710.3962143260799</v>
      </c>
      <c r="BF813" s="48">
        <f t="shared" si="136"/>
        <v>9.9186858127999997</v>
      </c>
      <c r="BG813" s="49">
        <f t="shared" si="137"/>
        <v>801.58733888000006</v>
      </c>
      <c r="BI813">
        <v>74</v>
      </c>
      <c r="BJ813" t="s">
        <v>936</v>
      </c>
      <c r="BK813" s="2">
        <v>44895.083807870367</v>
      </c>
      <c r="BL813">
        <v>208</v>
      </c>
      <c r="BM813" t="s">
        <v>76</v>
      </c>
      <c r="BN813">
        <v>0</v>
      </c>
      <c r="BO813">
        <v>2.8450000000000002</v>
      </c>
      <c r="BP813" s="26">
        <v>1346721</v>
      </c>
      <c r="BQ813">
        <v>0</v>
      </c>
      <c r="BR813" t="s">
        <v>77</v>
      </c>
      <c r="BS813" t="s">
        <v>77</v>
      </c>
      <c r="BT813" t="s">
        <v>77</v>
      </c>
      <c r="BU813" t="s">
        <v>77</v>
      </c>
    </row>
    <row r="814" spans="1:73">
      <c r="A814">
        <v>75</v>
      </c>
      <c r="B814" t="s">
        <v>937</v>
      </c>
      <c r="C814" s="2">
        <v>44895.105046296296</v>
      </c>
      <c r="D814">
        <v>168</v>
      </c>
      <c r="E814" t="s">
        <v>76</v>
      </c>
      <c r="F814">
        <v>0</v>
      </c>
      <c r="G814">
        <v>6.0330000000000004</v>
      </c>
      <c r="H814" s="26">
        <v>13600</v>
      </c>
      <c r="I814">
        <v>2.3E-2</v>
      </c>
      <c r="J814" t="s">
        <v>77</v>
      </c>
      <c r="K814" t="s">
        <v>77</v>
      </c>
      <c r="L814" t="s">
        <v>77</v>
      </c>
      <c r="M814" t="s">
        <v>77</v>
      </c>
      <c r="O814">
        <v>75</v>
      </c>
      <c r="P814" t="s">
        <v>937</v>
      </c>
      <c r="Q814" s="2">
        <v>44895.105046296296</v>
      </c>
      <c r="R814">
        <v>168</v>
      </c>
      <c r="S814" t="s">
        <v>76</v>
      </c>
      <c r="T814">
        <v>0</v>
      </c>
      <c r="U814" t="s">
        <v>77</v>
      </c>
      <c r="V814" s="26" t="s">
        <v>77</v>
      </c>
      <c r="W814" t="s">
        <v>77</v>
      </c>
      <c r="X814" t="s">
        <v>77</v>
      </c>
      <c r="Y814" t="s">
        <v>77</v>
      </c>
      <c r="Z814" t="s">
        <v>77</v>
      </c>
      <c r="AA814" t="s">
        <v>77</v>
      </c>
      <c r="AC814">
        <v>75</v>
      </c>
      <c r="AD814" t="s">
        <v>937</v>
      </c>
      <c r="AE814" s="2">
        <v>44895.105046296296</v>
      </c>
      <c r="AF814">
        <v>168</v>
      </c>
      <c r="AG814" t="s">
        <v>76</v>
      </c>
      <c r="AH814">
        <v>0</v>
      </c>
      <c r="AI814">
        <v>12.202</v>
      </c>
      <c r="AJ814" s="26">
        <v>9296</v>
      </c>
      <c r="AK814">
        <v>1.8979999999999999</v>
      </c>
      <c r="AL814" t="s">
        <v>77</v>
      </c>
      <c r="AM814" t="s">
        <v>77</v>
      </c>
      <c r="AN814" t="s">
        <v>77</v>
      </c>
      <c r="AO814" t="s">
        <v>77</v>
      </c>
      <c r="AQ814">
        <v>1</v>
      </c>
      <c r="AS814">
        <v>75</v>
      </c>
      <c r="AT814" s="46">
        <f t="shared" si="128"/>
        <v>29.447903321599998</v>
      </c>
      <c r="AU814" s="47">
        <f t="shared" si="129"/>
        <v>1815.5778734796797</v>
      </c>
      <c r="AW814" s="27">
        <f t="shared" si="130"/>
        <v>36.347399999999993</v>
      </c>
      <c r="AX814" s="28">
        <f t="shared" si="131"/>
        <v>1752.8840917836801</v>
      </c>
      <c r="AZ814" s="33">
        <f t="shared" si="132"/>
        <v>35.402538336000006</v>
      </c>
      <c r="BA814" s="34">
        <f t="shared" si="133"/>
        <v>1772.1320820838403</v>
      </c>
      <c r="BC814" s="46">
        <f t="shared" si="134"/>
        <v>29.447903321599998</v>
      </c>
      <c r="BD814" s="47">
        <f t="shared" si="135"/>
        <v>1815.5778734796797</v>
      </c>
      <c r="BF814" s="48">
        <f t="shared" si="136"/>
        <v>18.240182000000001</v>
      </c>
      <c r="BG814" s="49">
        <f t="shared" si="137"/>
        <v>841.23318848000008</v>
      </c>
      <c r="BI814">
        <v>75</v>
      </c>
      <c r="BJ814" t="s">
        <v>937</v>
      </c>
      <c r="BK814" s="2">
        <v>44895.105046296296</v>
      </c>
      <c r="BL814">
        <v>168</v>
      </c>
      <c r="BM814" t="s">
        <v>76</v>
      </c>
      <c r="BN814">
        <v>0</v>
      </c>
      <c r="BO814">
        <v>2.8519999999999999</v>
      </c>
      <c r="BP814" s="26">
        <v>1258784</v>
      </c>
      <c r="BQ814">
        <v>0</v>
      </c>
      <c r="BR814" t="s">
        <v>77</v>
      </c>
      <c r="BS814" t="s">
        <v>77</v>
      </c>
      <c r="BT814" t="s">
        <v>77</v>
      </c>
      <c r="BU814" t="s">
        <v>77</v>
      </c>
    </row>
    <row r="815" spans="1:73">
      <c r="A815">
        <v>76</v>
      </c>
      <c r="B815" t="s">
        <v>938</v>
      </c>
      <c r="C815" s="2">
        <v>44895.126284722224</v>
      </c>
      <c r="D815">
        <v>106</v>
      </c>
      <c r="E815" t="s">
        <v>76</v>
      </c>
      <c r="F815">
        <v>0</v>
      </c>
      <c r="G815">
        <v>6.03</v>
      </c>
      <c r="H815" s="26">
        <v>14752</v>
      </c>
      <c r="I815">
        <v>2.5000000000000001E-2</v>
      </c>
      <c r="J815" t="s">
        <v>77</v>
      </c>
      <c r="K815" t="s">
        <v>77</v>
      </c>
      <c r="L815" t="s">
        <v>77</v>
      </c>
      <c r="M815" t="s">
        <v>77</v>
      </c>
      <c r="O815">
        <v>76</v>
      </c>
      <c r="P815" t="s">
        <v>938</v>
      </c>
      <c r="Q815" s="2">
        <v>44895.126284722224</v>
      </c>
      <c r="R815">
        <v>106</v>
      </c>
      <c r="S815" t="s">
        <v>76</v>
      </c>
      <c r="T815">
        <v>0</v>
      </c>
      <c r="U815" t="s">
        <v>77</v>
      </c>
      <c r="V815" s="26" t="s">
        <v>77</v>
      </c>
      <c r="W815" t="s">
        <v>77</v>
      </c>
      <c r="X815" t="s">
        <v>77</v>
      </c>
      <c r="Y815" t="s">
        <v>77</v>
      </c>
      <c r="Z815" t="s">
        <v>77</v>
      </c>
      <c r="AA815" t="s">
        <v>77</v>
      </c>
      <c r="AC815">
        <v>76</v>
      </c>
      <c r="AD815" t="s">
        <v>938</v>
      </c>
      <c r="AE815" s="2">
        <v>44895.126284722224</v>
      </c>
      <c r="AF815">
        <v>106</v>
      </c>
      <c r="AG815" t="s">
        <v>76</v>
      </c>
      <c r="AH815">
        <v>0</v>
      </c>
      <c r="AI815">
        <v>12.2</v>
      </c>
      <c r="AJ815" s="26">
        <v>8811</v>
      </c>
      <c r="AK815">
        <v>1.7949999999999999</v>
      </c>
      <c r="AL815" t="s">
        <v>77</v>
      </c>
      <c r="AM815" t="s">
        <v>77</v>
      </c>
      <c r="AN815" t="s">
        <v>77</v>
      </c>
      <c r="AO815" t="s">
        <v>77</v>
      </c>
      <c r="AQ815">
        <v>1</v>
      </c>
      <c r="AS815">
        <v>76</v>
      </c>
      <c r="AT815" s="46">
        <f t="shared" si="128"/>
        <v>32.150168764067843</v>
      </c>
      <c r="AU815" s="47">
        <f t="shared" si="129"/>
        <v>1715.5524874400799</v>
      </c>
      <c r="AW815" s="27">
        <f t="shared" si="130"/>
        <v>40.157616959999991</v>
      </c>
      <c r="AX815" s="28">
        <f t="shared" si="131"/>
        <v>1663.5163313328301</v>
      </c>
      <c r="AZ815" s="33">
        <f t="shared" si="132"/>
        <v>38.434109560166405</v>
      </c>
      <c r="BA815" s="34">
        <f t="shared" si="133"/>
        <v>1679.5428756965402</v>
      </c>
      <c r="BC815" s="46">
        <f t="shared" si="134"/>
        <v>32.150168764067843</v>
      </c>
      <c r="BD815" s="47">
        <f t="shared" si="135"/>
        <v>1715.5524874400799</v>
      </c>
      <c r="BF815" s="48">
        <f t="shared" si="136"/>
        <v>20.389411260799999</v>
      </c>
      <c r="BG815" s="49">
        <f t="shared" si="137"/>
        <v>803.55161787999998</v>
      </c>
      <c r="BI815">
        <v>76</v>
      </c>
      <c r="BJ815" t="s">
        <v>938</v>
      </c>
      <c r="BK815" s="2">
        <v>44895.126284722224</v>
      </c>
      <c r="BL815">
        <v>106</v>
      </c>
      <c r="BM815" t="s">
        <v>76</v>
      </c>
      <c r="BN815">
        <v>0</v>
      </c>
      <c r="BO815">
        <v>2.8450000000000002</v>
      </c>
      <c r="BP815" s="26">
        <v>1313071</v>
      </c>
      <c r="BQ815">
        <v>0</v>
      </c>
      <c r="BR815" t="s">
        <v>77</v>
      </c>
      <c r="BS815" t="s">
        <v>77</v>
      </c>
      <c r="BT815" t="s">
        <v>77</v>
      </c>
      <c r="BU815" t="s">
        <v>77</v>
      </c>
    </row>
    <row r="816" spans="1:73">
      <c r="A816">
        <v>77</v>
      </c>
      <c r="B816" t="s">
        <v>939</v>
      </c>
      <c r="C816" s="2">
        <v>44895.147511574076</v>
      </c>
      <c r="D816">
        <v>151</v>
      </c>
      <c r="E816" t="s">
        <v>76</v>
      </c>
      <c r="F816">
        <v>0</v>
      </c>
      <c r="G816">
        <v>6.0359999999999996</v>
      </c>
      <c r="H816" s="26">
        <v>9189</v>
      </c>
      <c r="I816">
        <v>1.4E-2</v>
      </c>
      <c r="J816" t="s">
        <v>77</v>
      </c>
      <c r="K816" t="s">
        <v>77</v>
      </c>
      <c r="L816" t="s">
        <v>77</v>
      </c>
      <c r="M816" t="s">
        <v>77</v>
      </c>
      <c r="O816">
        <v>77</v>
      </c>
      <c r="P816" t="s">
        <v>939</v>
      </c>
      <c r="Q816" s="2">
        <v>44895.147511574076</v>
      </c>
      <c r="R816">
        <v>151</v>
      </c>
      <c r="S816" t="s">
        <v>76</v>
      </c>
      <c r="T816">
        <v>0</v>
      </c>
      <c r="U816" t="s">
        <v>77</v>
      </c>
      <c r="V816" s="26" t="s">
        <v>77</v>
      </c>
      <c r="W816" t="s">
        <v>77</v>
      </c>
      <c r="X816" t="s">
        <v>77</v>
      </c>
      <c r="Y816" t="s">
        <v>77</v>
      </c>
      <c r="Z816" t="s">
        <v>77</v>
      </c>
      <c r="AA816" t="s">
        <v>77</v>
      </c>
      <c r="AC816">
        <v>77</v>
      </c>
      <c r="AD816" t="s">
        <v>939</v>
      </c>
      <c r="AE816" s="2">
        <v>44895.147511574076</v>
      </c>
      <c r="AF816">
        <v>151</v>
      </c>
      <c r="AG816" t="s">
        <v>76</v>
      </c>
      <c r="AH816">
        <v>0</v>
      </c>
      <c r="AI816">
        <v>12.2</v>
      </c>
      <c r="AJ816" s="26">
        <v>7539</v>
      </c>
      <c r="AK816">
        <v>1.5249999999999999</v>
      </c>
      <c r="AL816" t="s">
        <v>77</v>
      </c>
      <c r="AM816" t="s">
        <v>77</v>
      </c>
      <c r="AN816" t="s">
        <v>77</v>
      </c>
      <c r="AO816" t="s">
        <v>77</v>
      </c>
      <c r="AQ816">
        <v>1</v>
      </c>
      <c r="AS816">
        <v>77</v>
      </c>
      <c r="AT816" s="46">
        <f t="shared" si="128"/>
        <v>18.135696961299999</v>
      </c>
      <c r="AU816" s="47">
        <f t="shared" si="129"/>
        <v>1453.16083198408</v>
      </c>
      <c r="AW816" s="27">
        <f t="shared" si="130"/>
        <v>22.279546571249995</v>
      </c>
      <c r="AX816" s="28">
        <f t="shared" si="131"/>
        <v>1428.9929715768301</v>
      </c>
      <c r="AZ816" s="33">
        <f t="shared" si="132"/>
        <v>23.521381068050001</v>
      </c>
      <c r="BA816" s="34">
        <f t="shared" si="133"/>
        <v>1436.6746381685402</v>
      </c>
      <c r="BC816" s="46">
        <f t="shared" si="134"/>
        <v>18.135696961299999</v>
      </c>
      <c r="BD816" s="47">
        <f t="shared" si="135"/>
        <v>1453.16083198408</v>
      </c>
      <c r="BF816" s="48">
        <f t="shared" si="136"/>
        <v>10.3837816592</v>
      </c>
      <c r="BG816" s="49">
        <f t="shared" si="137"/>
        <v>700.88086587999999</v>
      </c>
      <c r="BI816">
        <v>77</v>
      </c>
      <c r="BJ816" t="s">
        <v>939</v>
      </c>
      <c r="BK816" s="2">
        <v>44895.147511574076</v>
      </c>
      <c r="BL816">
        <v>151</v>
      </c>
      <c r="BM816" t="s">
        <v>76</v>
      </c>
      <c r="BN816">
        <v>0</v>
      </c>
      <c r="BO816">
        <v>2.8540000000000001</v>
      </c>
      <c r="BP816" s="26">
        <v>1168439</v>
      </c>
      <c r="BQ816">
        <v>0</v>
      </c>
      <c r="BR816" t="s">
        <v>77</v>
      </c>
      <c r="BS816" t="s">
        <v>77</v>
      </c>
      <c r="BT816" t="s">
        <v>77</v>
      </c>
      <c r="BU816" t="s">
        <v>77</v>
      </c>
    </row>
    <row r="817" spans="1:73">
      <c r="A817">
        <v>78</v>
      </c>
      <c r="B817" t="s">
        <v>940</v>
      </c>
      <c r="C817" s="2">
        <v>44895.16878472222</v>
      </c>
      <c r="D817">
        <v>62</v>
      </c>
      <c r="E817" t="s">
        <v>76</v>
      </c>
      <c r="F817">
        <v>0</v>
      </c>
      <c r="G817">
        <v>6.0350000000000001</v>
      </c>
      <c r="H817" s="26">
        <v>9724</v>
      </c>
      <c r="I817">
        <v>1.4999999999999999E-2</v>
      </c>
      <c r="J817" t="s">
        <v>77</v>
      </c>
      <c r="K817" t="s">
        <v>77</v>
      </c>
      <c r="L817" t="s">
        <v>77</v>
      </c>
      <c r="M817" t="s">
        <v>77</v>
      </c>
      <c r="O817">
        <v>78</v>
      </c>
      <c r="P817" t="s">
        <v>940</v>
      </c>
      <c r="Q817" s="2">
        <v>44895.16878472222</v>
      </c>
      <c r="R817">
        <v>62</v>
      </c>
      <c r="S817" t="s">
        <v>76</v>
      </c>
      <c r="T817">
        <v>0</v>
      </c>
      <c r="U817" t="s">
        <v>77</v>
      </c>
      <c r="V817" s="26" t="s">
        <v>77</v>
      </c>
      <c r="W817" t="s">
        <v>77</v>
      </c>
      <c r="X817" t="s">
        <v>77</v>
      </c>
      <c r="Y817" t="s">
        <v>77</v>
      </c>
      <c r="Z817" t="s">
        <v>77</v>
      </c>
      <c r="AA817" t="s">
        <v>77</v>
      </c>
      <c r="AC817">
        <v>78</v>
      </c>
      <c r="AD817" t="s">
        <v>940</v>
      </c>
      <c r="AE817" s="2">
        <v>44895.16878472222</v>
      </c>
      <c r="AF817">
        <v>62</v>
      </c>
      <c r="AG817" t="s">
        <v>76</v>
      </c>
      <c r="AH817">
        <v>0</v>
      </c>
      <c r="AI817">
        <v>12.183</v>
      </c>
      <c r="AJ817" s="26">
        <v>6074</v>
      </c>
      <c r="AK817">
        <v>1.214</v>
      </c>
      <c r="AL817" t="s">
        <v>77</v>
      </c>
      <c r="AM817" t="s">
        <v>77</v>
      </c>
      <c r="AN817" t="s">
        <v>77</v>
      </c>
      <c r="AO817" t="s">
        <v>77</v>
      </c>
      <c r="AQ817">
        <v>1</v>
      </c>
      <c r="AS817">
        <v>78</v>
      </c>
      <c r="AT817" s="46">
        <f t="shared" si="128"/>
        <v>20.052579972800004</v>
      </c>
      <c r="AU817" s="47">
        <f t="shared" si="129"/>
        <v>1150.8542784924798</v>
      </c>
      <c r="AW817" s="27">
        <f t="shared" si="130"/>
        <v>23.941738739999998</v>
      </c>
      <c r="AX817" s="28">
        <f t="shared" si="131"/>
        <v>1158.6337965114799</v>
      </c>
      <c r="AZ817" s="33">
        <f t="shared" si="132"/>
        <v>24.9803216008</v>
      </c>
      <c r="BA817" s="34">
        <f t="shared" si="133"/>
        <v>1156.89091208024</v>
      </c>
      <c r="BC817" s="46">
        <f t="shared" si="134"/>
        <v>20.052579972800004</v>
      </c>
      <c r="BD817" s="47">
        <f t="shared" si="135"/>
        <v>1150.8542784924798</v>
      </c>
      <c r="BF817" s="48">
        <f t="shared" si="136"/>
        <v>11.3051466752</v>
      </c>
      <c r="BG817" s="49">
        <f t="shared" si="137"/>
        <v>575.7352332800001</v>
      </c>
      <c r="BI817">
        <v>78</v>
      </c>
      <c r="BJ817" t="s">
        <v>940</v>
      </c>
      <c r="BK817" s="2">
        <v>44895.16878472222</v>
      </c>
      <c r="BL817">
        <v>62</v>
      </c>
      <c r="BM817" t="s">
        <v>76</v>
      </c>
      <c r="BN817">
        <v>0</v>
      </c>
      <c r="BO817">
        <v>2.8380000000000001</v>
      </c>
      <c r="BP817" s="26">
        <v>1512006</v>
      </c>
      <c r="BQ817">
        <v>0</v>
      </c>
      <c r="BR817" t="s">
        <v>77</v>
      </c>
      <c r="BS817" t="s">
        <v>77</v>
      </c>
      <c r="BT817" t="s">
        <v>77</v>
      </c>
      <c r="BU817" t="s">
        <v>77</v>
      </c>
    </row>
    <row r="818" spans="1:73">
      <c r="C818" s="2"/>
      <c r="P818" s="2"/>
      <c r="AC818" s="2"/>
    </row>
    <row r="819" spans="1:73">
      <c r="C819" s="2"/>
      <c r="P819" s="2"/>
      <c r="AC819" s="2"/>
    </row>
    <row r="820" spans="1:73">
      <c r="C820" s="2"/>
      <c r="P820" s="2"/>
      <c r="AC820" s="2"/>
    </row>
    <row r="821" spans="1:73">
      <c r="C821" s="2"/>
      <c r="P821" s="2"/>
      <c r="AC821" s="2"/>
    </row>
    <row r="822" spans="1:73">
      <c r="C822" s="2"/>
      <c r="P822" s="2"/>
      <c r="AC822" s="2"/>
    </row>
    <row r="823" spans="1:73">
      <c r="C823" s="2"/>
      <c r="P823" s="2"/>
      <c r="AC823" s="2"/>
    </row>
    <row r="824" spans="1:73">
      <c r="C824" s="2"/>
      <c r="P824" s="2"/>
      <c r="AC824" s="2"/>
    </row>
    <row r="825" spans="1:73">
      <c r="C825" s="2"/>
      <c r="P825" s="2"/>
      <c r="AC825" s="2"/>
    </row>
    <row r="826" spans="1:73">
      <c r="C826" s="2"/>
      <c r="P826" s="2"/>
      <c r="AC826" s="2"/>
    </row>
    <row r="827" spans="1:73">
      <c r="C827" s="2"/>
      <c r="P827" s="2"/>
      <c r="AC827" s="2"/>
    </row>
    <row r="828" spans="1:73">
      <c r="C828" s="2"/>
      <c r="P828" s="2"/>
      <c r="AC828" s="2"/>
    </row>
    <row r="829" spans="1:73">
      <c r="C829" s="2"/>
      <c r="P829" s="2"/>
      <c r="AC829" s="2"/>
    </row>
    <row r="830" spans="1:73">
      <c r="C830" s="2"/>
      <c r="P830" s="2"/>
      <c r="AC830" s="2"/>
    </row>
    <row r="831" spans="1:73">
      <c r="C831" s="2"/>
      <c r="P831" s="2"/>
      <c r="AC831" s="2"/>
    </row>
    <row r="832" spans="1:73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25"/>
      <c r="P962" s="2"/>
      <c r="AC962" s="2"/>
    </row>
    <row r="963" spans="3:29">
      <c r="C963" s="2"/>
      <c r="L963" s="25"/>
      <c r="P963" s="2"/>
      <c r="AC963" s="2"/>
    </row>
    <row r="964" spans="3:29">
      <c r="C964" s="2"/>
      <c r="L964" s="25"/>
      <c r="P964" s="2"/>
      <c r="AC964" s="2"/>
    </row>
    <row r="965" spans="3:29">
      <c r="C965" s="2"/>
      <c r="L965" s="25"/>
      <c r="P965" s="2"/>
      <c r="AC965" s="2"/>
    </row>
    <row r="966" spans="3:29">
      <c r="C966" s="2"/>
      <c r="L966" s="25"/>
      <c r="P966" s="2"/>
      <c r="AC966" s="2"/>
    </row>
    <row r="967" spans="3:29">
      <c r="C967" s="2"/>
      <c r="L967" s="25"/>
      <c r="P967" s="2"/>
      <c r="AC967" s="2"/>
    </row>
    <row r="968" spans="3:29">
      <c r="C968" s="2"/>
      <c r="L968" s="25"/>
      <c r="P968" s="2"/>
      <c r="AC968" s="2"/>
    </row>
    <row r="969" spans="3:29">
      <c r="C969" s="2"/>
      <c r="L969" s="25"/>
      <c r="P969" s="2"/>
      <c r="AC969" s="2"/>
    </row>
    <row r="970" spans="3:29">
      <c r="C970" s="2"/>
      <c r="L970" s="25"/>
      <c r="P970" s="2"/>
      <c r="AC970" s="2"/>
    </row>
    <row r="971" spans="3:29">
      <c r="C971" s="2"/>
      <c r="L971" s="25"/>
      <c r="P971" s="2"/>
      <c r="AC971" s="2"/>
    </row>
    <row r="972" spans="3:29">
      <c r="C972" s="2"/>
      <c r="L972" s="25"/>
      <c r="P972" s="2"/>
      <c r="AC972" s="2"/>
    </row>
    <row r="973" spans="3:29">
      <c r="C973" s="2"/>
      <c r="L973" s="25"/>
      <c r="P973" s="2"/>
      <c r="AC973" s="2"/>
    </row>
    <row r="974" spans="3:29">
      <c r="C974" s="2"/>
      <c r="L974" s="25"/>
      <c r="P974" s="2"/>
      <c r="AC974" s="2"/>
    </row>
    <row r="975" spans="3:29">
      <c r="L975" s="25"/>
      <c r="P975" s="2"/>
      <c r="AC975" s="2"/>
    </row>
    <row r="976" spans="3:29">
      <c r="C976" s="2"/>
      <c r="L976" s="25"/>
      <c r="P976" s="2"/>
      <c r="AC976" s="2"/>
    </row>
    <row r="977" spans="3:29">
      <c r="C977" s="2"/>
      <c r="L977" s="25"/>
      <c r="P977" s="2"/>
      <c r="AC977" s="2"/>
    </row>
    <row r="978" spans="3:29">
      <c r="C978" s="2"/>
      <c r="L978" s="25"/>
      <c r="P978" s="2"/>
      <c r="AC978" s="2"/>
    </row>
    <row r="979" spans="3:29">
      <c r="C979" s="2"/>
      <c r="L979" s="25"/>
      <c r="P979" s="2"/>
      <c r="AC979" s="2"/>
    </row>
    <row r="980" spans="3:29">
      <c r="C980" s="2"/>
      <c r="L980" s="25"/>
      <c r="P980" s="2"/>
      <c r="AC980" s="2"/>
    </row>
    <row r="981" spans="3:29">
      <c r="C981" s="2"/>
      <c r="L981" s="25"/>
      <c r="P981" s="2"/>
      <c r="AC981" s="2"/>
    </row>
    <row r="982" spans="3:29">
      <c r="C982" s="2"/>
      <c r="L982" s="25"/>
      <c r="P982" s="2"/>
      <c r="AC982" s="2"/>
    </row>
    <row r="983" spans="3:29">
      <c r="C983" s="2"/>
      <c r="L983" s="25"/>
      <c r="P983" s="2"/>
      <c r="AC983" s="2"/>
    </row>
    <row r="984" spans="3:29">
      <c r="C984" s="2"/>
      <c r="L984" s="25"/>
      <c r="P984" s="2"/>
      <c r="AC984" s="2"/>
    </row>
    <row r="985" spans="3:29">
      <c r="C985" s="2"/>
      <c r="L985" s="25"/>
      <c r="P985" s="2"/>
      <c r="AC985" s="2"/>
    </row>
    <row r="986" spans="3:29">
      <c r="C986" s="2"/>
      <c r="L986" s="25"/>
      <c r="P986" s="2"/>
      <c r="AC986" s="2"/>
    </row>
    <row r="987" spans="3:29">
      <c r="C987" s="2"/>
      <c r="L987" s="25"/>
      <c r="P987" s="2"/>
      <c r="AC987" s="2"/>
    </row>
    <row r="988" spans="3:29">
      <c r="C988" s="2"/>
      <c r="L988" s="25"/>
      <c r="P988" s="2"/>
      <c r="AC988" s="2"/>
    </row>
    <row r="989" spans="3:29">
      <c r="C989" s="2"/>
      <c r="L989" s="25"/>
      <c r="P989" s="2"/>
      <c r="AC989" s="2"/>
    </row>
    <row r="990" spans="3:29">
      <c r="C990" s="2"/>
      <c r="L990" s="25"/>
      <c r="P990" s="2"/>
      <c r="AC990" s="2"/>
    </row>
    <row r="991" spans="3:29">
      <c r="C991" s="2"/>
      <c r="L991" s="25"/>
      <c r="P991" s="2"/>
      <c r="AC991" s="2"/>
    </row>
    <row r="992" spans="3:29">
      <c r="C992" s="2"/>
      <c r="L992" s="25"/>
      <c r="P992" s="2"/>
      <c r="AC992" s="2"/>
    </row>
    <row r="993" spans="3:29">
      <c r="C993" s="2"/>
      <c r="L993" s="25"/>
      <c r="P993" s="2"/>
      <c r="AC993" s="2"/>
    </row>
    <row r="994" spans="3:29">
      <c r="C994" s="2"/>
      <c r="L994" s="25"/>
      <c r="P994" s="2"/>
      <c r="AC994" s="2"/>
    </row>
    <row r="995" spans="3:29">
      <c r="C995" s="2"/>
      <c r="L995" s="25"/>
      <c r="P995" s="2"/>
      <c r="AC995" s="2"/>
    </row>
    <row r="996" spans="3:29">
      <c r="C996" s="2"/>
      <c r="L996" s="25"/>
      <c r="P996" s="2"/>
      <c r="AC996" s="2"/>
    </row>
    <row r="997" spans="3:29">
      <c r="C997" s="2"/>
      <c r="L997" s="25"/>
      <c r="P997" s="2"/>
      <c r="AC997" s="2"/>
    </row>
    <row r="998" spans="3:29">
      <c r="C998" s="2"/>
      <c r="L998" s="25"/>
      <c r="P998" s="2"/>
      <c r="AC998" s="2"/>
    </row>
    <row r="999" spans="3:29">
      <c r="C999" s="2"/>
      <c r="L999" s="25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25"/>
      <c r="P1008" s="2"/>
      <c r="AC1008" s="2"/>
    </row>
    <row r="1009" spans="3:29">
      <c r="C1009" s="2"/>
      <c r="L1009" s="25"/>
      <c r="P1009" s="2"/>
      <c r="AC1009" s="2"/>
    </row>
    <row r="1010" spans="3:29">
      <c r="C1010" s="2"/>
      <c r="L1010" s="25"/>
      <c r="P1010" s="2"/>
      <c r="AC1010" s="2"/>
    </row>
    <row r="1011" spans="3:29">
      <c r="C1011" s="2"/>
      <c r="L1011" s="25"/>
      <c r="P1011" s="2"/>
      <c r="AC1011" s="2"/>
    </row>
    <row r="1012" spans="3:29">
      <c r="C1012" s="2"/>
      <c r="L1012" s="25"/>
      <c r="P1012" s="2"/>
      <c r="AC1012" s="2"/>
    </row>
    <row r="1013" spans="3:29">
      <c r="C1013" s="2"/>
      <c r="L1013" s="25"/>
      <c r="P1013" s="2"/>
      <c r="AC1013" s="2"/>
    </row>
    <row r="1014" spans="3:29">
      <c r="C1014" s="2"/>
      <c r="L1014" s="25"/>
      <c r="P1014" s="2"/>
      <c r="AC1014" s="2"/>
    </row>
    <row r="1015" spans="3:29">
      <c r="C1015" s="2"/>
      <c r="L1015" s="25"/>
      <c r="P1015" s="2"/>
      <c r="AC1015" s="2"/>
    </row>
    <row r="1016" spans="3:29">
      <c r="C1016" s="2"/>
      <c r="L1016" s="25"/>
      <c r="P1016" s="2"/>
      <c r="AC1016" s="2"/>
    </row>
    <row r="1017" spans="3:29">
      <c r="C1017" s="2"/>
      <c r="L1017" s="25"/>
      <c r="P1017" s="2"/>
      <c r="AC1017" s="2"/>
    </row>
    <row r="1018" spans="3:29">
      <c r="C1018" s="2"/>
      <c r="L1018" s="25"/>
      <c r="P1018" s="2"/>
      <c r="AC1018" s="2"/>
    </row>
    <row r="1019" spans="3:29">
      <c r="C1019" s="2"/>
      <c r="L1019" s="25"/>
      <c r="P1019" s="2"/>
      <c r="AC1019" s="2"/>
    </row>
    <row r="1020" spans="3:29">
      <c r="C1020" s="2"/>
      <c r="L1020" s="25"/>
      <c r="P1020" s="2"/>
      <c r="AC1020" s="2"/>
    </row>
    <row r="1021" spans="3:29">
      <c r="C1021" s="2"/>
      <c r="L1021" s="25"/>
      <c r="P1021" s="2"/>
      <c r="AC1021" s="2"/>
    </row>
    <row r="1022" spans="3:29">
      <c r="C1022" s="2"/>
      <c r="L1022" s="25"/>
      <c r="P1022" s="2"/>
      <c r="AC1022" s="2"/>
    </row>
    <row r="1023" spans="3:29">
      <c r="C1023" s="2"/>
      <c r="L1023" s="25"/>
      <c r="P1023" s="2"/>
      <c r="AC1023" s="2"/>
    </row>
    <row r="1024" spans="3:29">
      <c r="C1024" s="2"/>
      <c r="L1024" s="25"/>
      <c r="P1024" s="2"/>
      <c r="AC1024" s="2"/>
    </row>
    <row r="1025" spans="3:29">
      <c r="C1025" s="2"/>
      <c r="L1025" s="25"/>
      <c r="P1025" s="2"/>
      <c r="AC1025" s="2"/>
    </row>
    <row r="1026" spans="3:29">
      <c r="C1026" s="2"/>
      <c r="L1026" s="25"/>
      <c r="P1026" s="2"/>
      <c r="AC1026" s="2"/>
    </row>
    <row r="1027" spans="3:29">
      <c r="C1027" s="2"/>
      <c r="L1027" s="25"/>
      <c r="P1027" s="2"/>
      <c r="AC1027" s="2"/>
    </row>
    <row r="1028" spans="3:29">
      <c r="C1028" s="2"/>
      <c r="L1028" s="25"/>
      <c r="P1028" s="2"/>
      <c r="AC1028" s="2"/>
    </row>
    <row r="1029" spans="3:29">
      <c r="C1029" s="2"/>
      <c r="L1029" s="25"/>
      <c r="P1029" s="2"/>
      <c r="AC1029" s="2"/>
    </row>
    <row r="1030" spans="3:29">
      <c r="C1030" s="2"/>
      <c r="L1030" s="25"/>
      <c r="P1030" s="2"/>
      <c r="AC1030" s="2"/>
    </row>
    <row r="1031" spans="3:29">
      <c r="C1031" s="2"/>
      <c r="L1031" s="25"/>
      <c r="P1031" s="2"/>
      <c r="AC1031" s="2"/>
    </row>
    <row r="1032" spans="3:29">
      <c r="C1032" s="2"/>
      <c r="L1032" s="25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25"/>
      <c r="P1039" s="2"/>
      <c r="AC1039" s="2"/>
    </row>
    <row r="1040" spans="3:29">
      <c r="C1040" s="2"/>
      <c r="L1040" s="25"/>
      <c r="P1040" s="2"/>
      <c r="AC1040" s="2"/>
    </row>
    <row r="1041" spans="3:34">
      <c r="C1041" s="2"/>
      <c r="L1041" s="25"/>
      <c r="P1041" s="2"/>
      <c r="AC1041" s="2"/>
    </row>
    <row r="1042" spans="3:34">
      <c r="C1042" s="2"/>
      <c r="L1042" s="25"/>
      <c r="P1042" s="2"/>
      <c r="AC1042" s="2"/>
    </row>
    <row r="1043" spans="3:34">
      <c r="C1043" s="2"/>
      <c r="L1043" s="25"/>
      <c r="P1043" s="2"/>
      <c r="AC1043" s="2"/>
    </row>
    <row r="1044" spans="3:34">
      <c r="C1044" s="2"/>
      <c r="L1044" s="25"/>
      <c r="P1044" s="2"/>
      <c r="AC1044" s="2"/>
    </row>
    <row r="1045" spans="3:34">
      <c r="C1045" s="2"/>
      <c r="L1045" s="25"/>
      <c r="P1045" s="2"/>
      <c r="AC1045" s="2"/>
    </row>
    <row r="1046" spans="3:34">
      <c r="C1046" s="2"/>
      <c r="L1046" s="25"/>
      <c r="P1046" s="2"/>
      <c r="AC1046" s="2"/>
    </row>
    <row r="1047" spans="3:34">
      <c r="C1047" s="2"/>
      <c r="L1047" s="25"/>
      <c r="P1047" s="2"/>
      <c r="AC1047" s="2"/>
    </row>
    <row r="1048" spans="3:34">
      <c r="C1048" s="2"/>
      <c r="L1048" s="25"/>
      <c r="P1048" s="2"/>
      <c r="AC1048" s="2"/>
    </row>
    <row r="1049" spans="3:34">
      <c r="C1049" s="2"/>
      <c r="L1049" s="25"/>
      <c r="P1049" s="2"/>
      <c r="AC1049" s="2"/>
    </row>
    <row r="1050" spans="3:34">
      <c r="C1050" s="2"/>
      <c r="L1050" s="25"/>
      <c r="P1050" s="2"/>
      <c r="AC1050" s="2"/>
    </row>
    <row r="1051" spans="3:34">
      <c r="C1051" s="2"/>
      <c r="L1051" s="25"/>
      <c r="P1051" s="2"/>
      <c r="AC1051" s="2"/>
    </row>
    <row r="1052" spans="3:34">
      <c r="C1052" s="2"/>
      <c r="L1052" s="25"/>
      <c r="P1052" s="2"/>
      <c r="AC1052" s="2"/>
    </row>
    <row r="1053" spans="3:34">
      <c r="C1053" s="2"/>
      <c r="L1053" s="25"/>
      <c r="P1053" s="2"/>
      <c r="AC1053" s="2"/>
    </row>
    <row r="1054" spans="3:34">
      <c r="C1054" s="2"/>
      <c r="L1054" s="25"/>
      <c r="P1054" s="2"/>
      <c r="AC1054" s="2"/>
    </row>
    <row r="1055" spans="3:34">
      <c r="C1055" s="2"/>
      <c r="H1055" s="26"/>
      <c r="P1055" s="2"/>
      <c r="U1055" s="26"/>
      <c r="AC1055" s="2"/>
      <c r="AH1055" s="26"/>
    </row>
    <row r="1056" spans="3:34">
      <c r="C1056" s="2"/>
      <c r="H1056" s="26"/>
      <c r="P1056" s="2"/>
      <c r="U1056" s="26"/>
      <c r="AC1056" s="2"/>
      <c r="AH1056" s="26"/>
    </row>
    <row r="1057" spans="3:34">
      <c r="C1057" s="2"/>
      <c r="H1057" s="26"/>
      <c r="P1057" s="2"/>
      <c r="U1057" s="26"/>
      <c r="AC1057" s="2"/>
      <c r="AH1057" s="26"/>
    </row>
    <row r="1058" spans="3:34">
      <c r="C1058" s="2"/>
      <c r="H1058" s="26"/>
      <c r="P1058" s="2"/>
      <c r="U1058" s="26"/>
      <c r="AC1058" s="2"/>
      <c r="AH1058" s="26"/>
    </row>
    <row r="1059" spans="3:34">
      <c r="C1059" s="2"/>
      <c r="H1059" s="26"/>
      <c r="P1059" s="2"/>
      <c r="AC1059" s="2"/>
      <c r="AH1059" s="26"/>
    </row>
    <row r="1060" spans="3:34">
      <c r="C1060" s="2"/>
      <c r="H1060" s="26"/>
      <c r="P1060" s="2"/>
      <c r="AC1060" s="2"/>
      <c r="AH1060" s="26"/>
    </row>
    <row r="1061" spans="3:34">
      <c r="C1061" s="2"/>
      <c r="H1061" s="26"/>
      <c r="P1061" s="2"/>
      <c r="U1061" s="26"/>
      <c r="AC1061" s="2"/>
      <c r="AH1061" s="26"/>
    </row>
    <row r="1062" spans="3:34">
      <c r="C1062" s="2"/>
      <c r="H1062" s="26"/>
      <c r="P1062" s="2"/>
      <c r="U1062" s="26"/>
      <c r="AC1062" s="2"/>
      <c r="AH1062" s="26"/>
    </row>
    <row r="1063" spans="3:34">
      <c r="C1063" s="2"/>
      <c r="H1063" s="26"/>
      <c r="P1063" s="2"/>
      <c r="U1063" s="26"/>
      <c r="AC1063" s="2"/>
      <c r="AH1063" s="26"/>
    </row>
    <row r="1064" spans="3:34">
      <c r="C1064" s="2"/>
      <c r="H1064" s="26"/>
      <c r="P1064" s="2"/>
      <c r="U1064" s="26"/>
      <c r="AC1064" s="2"/>
      <c r="AH1064" s="26"/>
    </row>
    <row r="1065" spans="3:34">
      <c r="C1065" s="2"/>
      <c r="H1065" s="26"/>
      <c r="P1065" s="2"/>
      <c r="AC1065" s="2"/>
      <c r="AH1065" s="26"/>
    </row>
    <row r="1066" spans="3:34">
      <c r="C1066" s="2"/>
      <c r="H1066" s="26"/>
      <c r="P1066" s="2"/>
      <c r="U1066" s="26"/>
      <c r="AC1066" s="2"/>
      <c r="AH1066" s="26"/>
    </row>
    <row r="1067" spans="3:34">
      <c r="C1067" s="2"/>
      <c r="H1067" s="26"/>
      <c r="P1067" s="2"/>
      <c r="AC1067" s="2"/>
      <c r="AH1067" s="26"/>
    </row>
    <row r="1068" spans="3:34">
      <c r="C1068" s="2"/>
      <c r="H1068" s="26"/>
      <c r="P1068" s="2"/>
      <c r="AC1068" s="2"/>
      <c r="AH1068" s="26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1048524"/>
  <sheetViews>
    <sheetView topLeftCell="F1" zoomScaleNormal="100" workbookViewId="0">
      <pane ySplit="1" topLeftCell="A317" activePane="bottomLeft" state="frozen"/>
      <selection pane="bottomLeft" activeCell="K324" sqref="K324:L355"/>
    </sheetView>
  </sheetViews>
  <sheetFormatPr baseColWidth="10" defaultColWidth="8.83203125" defaultRowHeight="15"/>
  <cols>
    <col min="1" max="1" width="20.5" style="71" bestFit="1" customWidth="1"/>
    <col min="2" max="2" width="18.5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 s="1" customFormat="1" ht="144">
      <c r="A1" s="69" t="s">
        <v>8</v>
      </c>
      <c r="B1" s="1" t="s">
        <v>245</v>
      </c>
      <c r="C1" s="1" t="s">
        <v>9</v>
      </c>
      <c r="D1" s="1" t="s">
        <v>68</v>
      </c>
      <c r="E1" s="1" t="s">
        <v>10</v>
      </c>
      <c r="F1" s="1" t="s">
        <v>69</v>
      </c>
      <c r="G1" s="1" t="s">
        <v>3</v>
      </c>
      <c r="H1" s="1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6" t="s">
        <v>17</v>
      </c>
      <c r="O1" s="6" t="s">
        <v>18</v>
      </c>
      <c r="P1" s="6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C1" s="1" t="s">
        <v>30</v>
      </c>
      <c r="AD1" s="1" t="s">
        <v>31</v>
      </c>
      <c r="AE1" s="1" t="s">
        <v>32</v>
      </c>
      <c r="AF1" s="7" t="s">
        <v>33</v>
      </c>
      <c r="AG1" s="7" t="s">
        <v>34</v>
      </c>
      <c r="AJ1" s="1" t="s">
        <v>35</v>
      </c>
      <c r="AK1" s="1" t="s">
        <v>36</v>
      </c>
      <c r="AL1" s="1" t="s">
        <v>32</v>
      </c>
      <c r="AM1" s="7" t="s">
        <v>37</v>
      </c>
      <c r="AN1" s="7" t="s">
        <v>38</v>
      </c>
      <c r="AQ1" s="1" t="s">
        <v>35</v>
      </c>
      <c r="AR1" s="1" t="s">
        <v>36</v>
      </c>
      <c r="AS1" s="1" t="s">
        <v>32</v>
      </c>
      <c r="AT1" s="7" t="s">
        <v>37</v>
      </c>
      <c r="AU1" s="7" t="s">
        <v>38</v>
      </c>
      <c r="AX1" s="1" t="s">
        <v>39</v>
      </c>
      <c r="AY1" s="1" t="s">
        <v>39</v>
      </c>
      <c r="AZ1" s="1" t="s">
        <v>39</v>
      </c>
    </row>
    <row r="2" spans="1:52">
      <c r="A2" s="62">
        <v>44587.563888888886</v>
      </c>
      <c r="B2" s="29">
        <v>50</v>
      </c>
      <c r="C2" s="41">
        <v>3</v>
      </c>
      <c r="D2" t="s">
        <v>235</v>
      </c>
      <c r="E2" s="29">
        <v>1</v>
      </c>
      <c r="F2" s="2">
        <v>44588.46770833333</v>
      </c>
      <c r="G2">
        <v>216</v>
      </c>
      <c r="H2" t="s">
        <v>246</v>
      </c>
      <c r="I2" s="3">
        <v>19.3</v>
      </c>
      <c r="J2" s="3">
        <v>30.452999999999999</v>
      </c>
      <c r="K2" s="3">
        <v>21.04</v>
      </c>
      <c r="L2" s="3">
        <v>978</v>
      </c>
      <c r="M2" s="3" t="s">
        <v>40</v>
      </c>
      <c r="N2" s="4">
        <f>1000000*(AG2-AE2)/Y2</f>
        <v>0.11086289199280078</v>
      </c>
      <c r="O2" s="4">
        <f>1000000*(AN2-AL2)/Y2</f>
        <v>26.693087103273719</v>
      </c>
      <c r="P2" s="4" t="e">
        <f>1000000*(AU2-AS2)/Y2</f>
        <v>#VALUE!</v>
      </c>
      <c r="Q2">
        <f>(N2*16)</f>
        <v>1.7738062718848124</v>
      </c>
      <c r="R2">
        <f>(O2*44)</f>
        <v>1174.4958325440437</v>
      </c>
      <c r="S2">
        <f>1000000*(((AG2-AE2)*0.082057*X2)/(W2-AA2))/Y2</f>
        <v>3.0148851106623109</v>
      </c>
      <c r="T2">
        <f>1000000*(((AN2-AL2)*0.082057*X2)/(W2-AA2))/Y2</f>
        <v>725.91098264420225</v>
      </c>
      <c r="U2">
        <f>O2*((1*0.082057*X2)/(W2-AA2))</f>
        <v>725.91098264420225</v>
      </c>
      <c r="W2">
        <f t="shared" ref="W2:W45" si="0">((0.001316*((J2*25.4)-(2.5*2053/100)))*(273.15+40))/(273.15+I2)</f>
        <v>1.0176603600563512</v>
      </c>
      <c r="X2">
        <v>313.14999999999998</v>
      </c>
      <c r="Y2">
        <f t="shared" ref="Y2:Y45" si="1">(21.0733341666667/1000)-Z2</f>
        <v>1.9073334166666699E-2</v>
      </c>
      <c r="Z2">
        <v>2E-3</v>
      </c>
      <c r="AA2">
        <f t="shared" ref="AA2:AA45" si="2">(0.001316*10^(8.07131-(1730.63/(233.46+(X2-273.15)))))</f>
        <v>7.2765497523200454E-2</v>
      </c>
      <c r="AC2">
        <f t="shared" ref="AC2:AC45" si="3">W2*(K2/10^6)</f>
        <v>2.1411573975585626E-5</v>
      </c>
      <c r="AD2">
        <f t="shared" ref="AD2:AD45" si="4">(AC2*Z2)/(0.082057*X2)</f>
        <v>1.6665200312539141E-9</v>
      </c>
      <c r="AE2">
        <v>0</v>
      </c>
      <c r="AF2" s="8">
        <f t="shared" ref="AF2:AF45" si="5">AC2*AH2*Y2</f>
        <v>4.4800495440785325E-10</v>
      </c>
      <c r="AG2" s="8">
        <f t="shared" ref="AG2:AG45" si="6">AD2+AF2</f>
        <v>2.1145249856617673E-9</v>
      </c>
      <c r="AH2" s="9">
        <f t="shared" ref="AH2:AH45" si="7">101.325*(0.000014*EXP(1600*((1/X2)-(1/298.15))))</f>
        <v>1.097002469958351E-3</v>
      </c>
      <c r="AJ2">
        <f t="shared" ref="AJ2:AJ45" si="8">W2*(L2/10^6)</f>
        <v>9.952718321351113E-4</v>
      </c>
      <c r="AK2">
        <f t="shared" ref="AK2:AK45" si="9">(AJ2*Z2)/(0.082057*X2)</f>
        <v>7.7464666852011786E-8</v>
      </c>
      <c r="AL2">
        <v>0</v>
      </c>
      <c r="AM2" s="8">
        <f t="shared" ref="AM2:AM45" si="10">AJ2*AO2*Y2</f>
        <v>4.3166150340866903E-7</v>
      </c>
      <c r="AN2" s="8">
        <f t="shared" ref="AN2:AN45" si="11">AK2+AM2</f>
        <v>5.0912617026068083E-7</v>
      </c>
      <c r="AO2" s="9">
        <f t="shared" ref="AO2:AO45" si="12">101.325*(0.00033*EXP(2400*((1/X2)-(1/298.15))))</f>
        <v>2.2739189884214046E-2</v>
      </c>
      <c r="AP2" s="9"/>
      <c r="AQ2" t="e">
        <f t="shared" ref="AQ2:AQ45" si="13">W2*(M2/10^6)</f>
        <v>#VALUE!</v>
      </c>
      <c r="AR2" t="e">
        <f t="shared" ref="AR2:AR45" si="14">(AQ2*Z2)/(0.082057*X2)</f>
        <v>#VALUE!</v>
      </c>
      <c r="AS2">
        <v>0</v>
      </c>
      <c r="AT2" s="8" t="e">
        <f t="shared" ref="AT2:AT45" si="15">AQ2*AV2*Y2</f>
        <v>#VALUE!</v>
      </c>
      <c r="AU2" s="8" t="e">
        <f t="shared" ref="AU2:AU45" si="16">AR2+AT2</f>
        <v>#VALUE!</v>
      </c>
      <c r="AV2" s="9">
        <f t="shared" ref="AV2:AV45" si="17">101.325*((2.4*10^-4)*EXP(2700*((1/X2)-(1/298.15))))</f>
        <v>1.5759424160826513E-2</v>
      </c>
      <c r="AX2">
        <f t="shared" ref="AX2:AX45" si="18">100*(AG2-AF2)/AG2</f>
        <v>78.812974192989046</v>
      </c>
      <c r="AY2">
        <f t="shared" ref="AY2:AY45" si="19">100*(AN2-AM2)/AN2</f>
        <v>15.215219993965079</v>
      </c>
      <c r="AZ2" t="e">
        <f t="shared" ref="AZ2:AZ45" si="20">100*(AU2-AT2)/AU2</f>
        <v>#VALUE!</v>
      </c>
    </row>
    <row r="3" spans="1:52">
      <c r="A3" s="62">
        <v>44587.563888888886</v>
      </c>
      <c r="B3" s="29">
        <v>50</v>
      </c>
      <c r="C3" s="41">
        <v>3</v>
      </c>
      <c r="D3" t="s">
        <v>235</v>
      </c>
      <c r="E3" s="29">
        <v>2</v>
      </c>
      <c r="F3" s="2">
        <v>44588.488958333335</v>
      </c>
      <c r="G3">
        <v>74</v>
      </c>
      <c r="I3" s="3">
        <v>19.3</v>
      </c>
      <c r="J3" s="3">
        <v>30.452999999999999</v>
      </c>
      <c r="K3" s="3">
        <v>24.59</v>
      </c>
      <c r="L3" s="3">
        <v>1474</v>
      </c>
      <c r="M3" s="3" t="s">
        <v>40</v>
      </c>
      <c r="N3" s="4">
        <f>1000000*(AG3-AE3)/Y3</f>
        <v>0.12956837044215647</v>
      </c>
      <c r="O3" s="4">
        <f>1000000*(AN3-AL3)/Y3</f>
        <v>40.23068547057818</v>
      </c>
      <c r="P3" s="4" t="e">
        <f>1000000*(AU3-AS3)/Y3</f>
        <v>#VALUE!</v>
      </c>
      <c r="Q3">
        <f>(N3*16)</f>
        <v>2.0730939270745035</v>
      </c>
      <c r="R3">
        <f>(O3*44)</f>
        <v>1770.1501607054399</v>
      </c>
      <c r="S3">
        <f>1000000*(((AG3-AE3)*0.082057*X3)/(W3-AA3))/Y3</f>
        <v>3.5235753265772929</v>
      </c>
      <c r="T3">
        <f>1000000*(((AN3-AL3)*0.082057*X3)/(W3-AA3))/Y3</f>
        <v>1094.0621558461696</v>
      </c>
      <c r="U3">
        <f>O3*((1*0.082057*X3)/(W3-AA3))</f>
        <v>1094.0621558461698</v>
      </c>
      <c r="W3">
        <f t="shared" ref="W3" si="21">((0.001316*((J3*25.4)-(2.5*2053/100)))*(273.15+40))/(273.15+I3)</f>
        <v>1.0176603600563512</v>
      </c>
      <c r="X3">
        <v>313.14999999999998</v>
      </c>
      <c r="Y3">
        <f t="shared" ref="Y3" si="22">(21.0733341666667/1000)-Z3</f>
        <v>1.9073334166666699E-2</v>
      </c>
      <c r="Z3">
        <v>2E-3</v>
      </c>
      <c r="AA3">
        <f t="shared" ref="AA3" si="23">(0.001316*10^(8.07131-(1730.63/(233.46+(X3-273.15)))))</f>
        <v>7.2765497523200454E-2</v>
      </c>
      <c r="AC3">
        <f t="shared" ref="AC3" si="24">W3*(K3/10^6)</f>
        <v>2.5024268253785677E-5</v>
      </c>
      <c r="AD3">
        <f t="shared" ref="AD3" si="25">(AC3*Z3)/(0.082057*X3)</f>
        <v>1.9477056829151026E-9</v>
      </c>
      <c r="AE3">
        <v>0</v>
      </c>
      <c r="AF3" s="8">
        <f t="shared" ref="AF3" si="26">AC3*AH3*Y3</f>
        <v>5.2359514395860806E-10</v>
      </c>
      <c r="AG3" s="8">
        <f t="shared" ref="AG3" si="27">AD3+AF3</f>
        <v>2.4713008268737107E-9</v>
      </c>
      <c r="AH3" s="9">
        <f t="shared" ref="AH3" si="28">101.325*(0.000014*EXP(1600*((1/X3)-(1/298.15))))</f>
        <v>1.097002469958351E-3</v>
      </c>
      <c r="AJ3">
        <f t="shared" ref="AJ3" si="29">W3*(L3/10^6)</f>
        <v>1.5000313707230616E-3</v>
      </c>
      <c r="AK3">
        <f t="shared" ref="AK3" si="30">(AJ3*Z3)/(0.082057*X3)</f>
        <v>1.1675145085875806E-7</v>
      </c>
      <c r="AL3">
        <v>0</v>
      </c>
      <c r="AM3" s="8">
        <f t="shared" ref="AM3" si="31">AJ3*AO3*Y3</f>
        <v>6.5058185687564233E-7</v>
      </c>
      <c r="AN3" s="8">
        <f t="shared" ref="AN3" si="32">AK3+AM3</f>
        <v>7.6733330773440039E-7</v>
      </c>
      <c r="AO3" s="9">
        <f t="shared" ref="AO3" si="33">101.325*(0.00033*EXP(2400*((1/X3)-(1/298.15))))</f>
        <v>2.2739189884214046E-2</v>
      </c>
      <c r="AP3" s="9"/>
      <c r="AQ3" t="e">
        <f t="shared" ref="AQ3" si="34">W3*(M3/10^6)</f>
        <v>#VALUE!</v>
      </c>
      <c r="AR3" t="e">
        <f t="shared" ref="AR3" si="35">(AQ3*Z3)/(0.082057*X3)</f>
        <v>#VALUE!</v>
      </c>
      <c r="AS3">
        <v>0</v>
      </c>
      <c r="AT3" s="8" t="e">
        <f t="shared" ref="AT3" si="36">AQ3*AV3*Y3</f>
        <v>#VALUE!</v>
      </c>
      <c r="AU3" s="8" t="e">
        <f t="shared" ref="AU3" si="37">AR3+AT3</f>
        <v>#VALUE!</v>
      </c>
      <c r="AV3" s="9">
        <f t="shared" ref="AV3" si="38">101.325*((2.4*10^-4)*EXP(2700*((1/X3)-(1/298.15))))</f>
        <v>1.5759424160826513E-2</v>
      </c>
      <c r="AX3">
        <f t="shared" ref="AX3" si="39">100*(AG3-AF3)/AG3</f>
        <v>78.812974192989046</v>
      </c>
      <c r="AY3">
        <f t="shared" ref="AY3" si="40">100*(AN3-AM3)/AN3</f>
        <v>15.215219993965077</v>
      </c>
      <c r="AZ3" t="e">
        <f t="shared" ref="AZ3" si="41">100*(AU3-AT3)/AU3</f>
        <v>#VALUE!</v>
      </c>
    </row>
    <row r="4" spans="1:52">
      <c r="A4" s="62">
        <v>44587.559027777781</v>
      </c>
      <c r="B4" s="29">
        <v>50</v>
      </c>
      <c r="C4" s="41">
        <v>0.1</v>
      </c>
      <c r="D4" t="s">
        <v>235</v>
      </c>
      <c r="E4" s="29">
        <v>1</v>
      </c>
      <c r="F4" s="2">
        <v>44588.510185185187</v>
      </c>
      <c r="G4">
        <v>161</v>
      </c>
      <c r="I4" s="3">
        <v>19.3</v>
      </c>
      <c r="J4" s="3">
        <v>30.452999999999999</v>
      </c>
      <c r="K4" s="3">
        <v>24.66</v>
      </c>
      <c r="L4" s="3">
        <v>1072</v>
      </c>
      <c r="M4" s="3" t="s">
        <v>40</v>
      </c>
      <c r="N4" s="4">
        <f>1000000*(AG4-AE4)/Y4</f>
        <v>0.1299372108622846</v>
      </c>
      <c r="O4" s="4">
        <f>1000000*(AN4-AL4)/Y4</f>
        <v>29.258680342238687</v>
      </c>
      <c r="P4" s="4" t="e">
        <f>1000000*(AU4-AS4)/Y4</f>
        <v>#VALUE!</v>
      </c>
      <c r="Q4">
        <f>(N4*16)</f>
        <v>2.0789953737965536</v>
      </c>
      <c r="R4">
        <f>(O4*44)</f>
        <v>1287.3819350585022</v>
      </c>
      <c r="S4">
        <f>1000000*(((AG4-AE4)*0.082057*X4)/(W4-AA4))/Y4</f>
        <v>3.5336058378770243</v>
      </c>
      <c r="T4">
        <f>1000000*(((AN4-AL4)*0.082057*X4)/(W4-AA4))/Y4</f>
        <v>795.68156788812371</v>
      </c>
      <c r="U4">
        <f>O4*((1*0.082057*X4)/(W4-AA4))</f>
        <v>795.68156788812371</v>
      </c>
      <c r="W4">
        <f t="shared" si="0"/>
        <v>1.0176603600563512</v>
      </c>
      <c r="X4">
        <v>313.14999999999998</v>
      </c>
      <c r="Y4">
        <f t="shared" si="1"/>
        <v>1.9073334166666699E-2</v>
      </c>
      <c r="Z4">
        <v>2E-3</v>
      </c>
      <c r="AA4">
        <f t="shared" si="2"/>
        <v>7.2765497523200454E-2</v>
      </c>
      <c r="AC4">
        <f t="shared" si="3"/>
        <v>2.5095504478989622E-5</v>
      </c>
      <c r="AD4">
        <f t="shared" si="4"/>
        <v>1.9532501887225063E-9</v>
      </c>
      <c r="AE4">
        <v>0</v>
      </c>
      <c r="AF4" s="8">
        <f t="shared" si="5"/>
        <v>5.2508565473848207E-10</v>
      </c>
      <c r="AG4" s="8">
        <f t="shared" si="6"/>
        <v>2.4783358434609882E-9</v>
      </c>
      <c r="AH4" s="9">
        <f t="shared" si="7"/>
        <v>1.097002469958351E-3</v>
      </c>
      <c r="AJ4">
        <f t="shared" si="8"/>
        <v>1.0909319059804086E-3</v>
      </c>
      <c r="AK4">
        <f t="shared" si="9"/>
        <v>8.4910146079096794E-8</v>
      </c>
      <c r="AL4">
        <v>0</v>
      </c>
      <c r="AM4" s="8">
        <f t="shared" si="10"/>
        <v>4.7315044136410366E-7</v>
      </c>
      <c r="AN4" s="8">
        <f t="shared" si="11"/>
        <v>5.5806058744320043E-7</v>
      </c>
      <c r="AO4" s="9">
        <f t="shared" si="12"/>
        <v>2.2739189884214046E-2</v>
      </c>
      <c r="AP4" s="9"/>
      <c r="AQ4" t="e">
        <f t="shared" si="13"/>
        <v>#VALUE!</v>
      </c>
      <c r="AR4" t="e">
        <f t="shared" si="14"/>
        <v>#VALUE!</v>
      </c>
      <c r="AS4">
        <v>0</v>
      </c>
      <c r="AT4" s="8" t="e">
        <f t="shared" si="15"/>
        <v>#VALUE!</v>
      </c>
      <c r="AU4" s="8" t="e">
        <f t="shared" si="16"/>
        <v>#VALUE!</v>
      </c>
      <c r="AV4" s="9">
        <f t="shared" si="17"/>
        <v>1.5759424160826513E-2</v>
      </c>
      <c r="AX4">
        <f t="shared" si="18"/>
        <v>78.81297419298906</v>
      </c>
      <c r="AY4">
        <f t="shared" si="19"/>
        <v>15.215219993965073</v>
      </c>
      <c r="AZ4" t="e">
        <f t="shared" si="20"/>
        <v>#VALUE!</v>
      </c>
    </row>
    <row r="5" spans="1:52">
      <c r="A5" s="62">
        <v>44587.569444444445</v>
      </c>
      <c r="B5" s="29">
        <v>50</v>
      </c>
      <c r="C5" s="41">
        <v>6</v>
      </c>
      <c r="D5" t="s">
        <v>235</v>
      </c>
      <c r="E5" s="29">
        <v>1</v>
      </c>
      <c r="F5" s="2">
        <v>44588.531458333331</v>
      </c>
      <c r="G5">
        <v>44</v>
      </c>
      <c r="I5" s="3">
        <v>19.3</v>
      </c>
      <c r="J5" s="3">
        <v>30.452999999999999</v>
      </c>
      <c r="K5" s="3">
        <v>25.68</v>
      </c>
      <c r="L5" s="3">
        <v>1175</v>
      </c>
      <c r="M5" s="3" t="s">
        <v>40</v>
      </c>
      <c r="N5" s="4">
        <f>1000000*(AG5-AE5)/Y5</f>
        <v>0.13531174269843749</v>
      </c>
      <c r="O5" s="4">
        <f>1000000*(AN5-AL5)/Y5</f>
        <v>32.069915487061991</v>
      </c>
      <c r="P5" s="4" t="e">
        <f>1000000*(AU5-AS5)/Y5</f>
        <v>#VALUE!</v>
      </c>
      <c r="Q5">
        <f>(N5*16)</f>
        <v>2.1649878831749998</v>
      </c>
      <c r="R5">
        <f>(O5*44)</f>
        <v>1411.0762814307277</v>
      </c>
      <c r="S5">
        <f>1000000*(((AG5-AE5)*0.082057*X5)/(W5-AA5))/Y5</f>
        <v>3.6797647168159768</v>
      </c>
      <c r="T5">
        <f>1000000*(((AN5-AL5)*0.082057*X5)/(W5-AA5))/Y5</f>
        <v>872.13231554901597</v>
      </c>
      <c r="U5">
        <f>O5*((1*0.082057*X5)/(W5-AA5))</f>
        <v>872.1323155490162</v>
      </c>
      <c r="W5">
        <f t="shared" si="0"/>
        <v>1.0176603600563512</v>
      </c>
      <c r="X5">
        <v>313.14999999999998</v>
      </c>
      <c r="Y5">
        <f t="shared" si="1"/>
        <v>1.9073334166666699E-2</v>
      </c>
      <c r="Z5">
        <v>2E-3</v>
      </c>
      <c r="AA5">
        <f t="shared" si="2"/>
        <v>7.2765497523200454E-2</v>
      </c>
      <c r="AC5">
        <f t="shared" si="3"/>
        <v>2.6133518046247097E-5</v>
      </c>
      <c r="AD5">
        <f t="shared" si="4"/>
        <v>2.0340415590589601E-9</v>
      </c>
      <c r="AE5">
        <v>0</v>
      </c>
      <c r="AF5" s="8">
        <f t="shared" si="5"/>
        <v>5.4680452610236086E-10</v>
      </c>
      <c r="AG5" s="8">
        <f t="shared" si="6"/>
        <v>2.580846085161321E-9</v>
      </c>
      <c r="AH5" s="9">
        <f t="shared" si="7"/>
        <v>1.097002469958351E-3</v>
      </c>
      <c r="AJ5">
        <f t="shared" si="8"/>
        <v>1.1957509230662126E-3</v>
      </c>
      <c r="AK5">
        <f t="shared" si="9"/>
        <v>9.306849033856222E-8</v>
      </c>
      <c r="AL5">
        <v>0</v>
      </c>
      <c r="AM5" s="8">
        <f t="shared" si="10"/>
        <v>5.1861172444293075E-7</v>
      </c>
      <c r="AN5" s="8">
        <f t="shared" si="11"/>
        <v>6.1168021478149294E-7</v>
      </c>
      <c r="AO5" s="9">
        <f t="shared" si="12"/>
        <v>2.2739189884214046E-2</v>
      </c>
      <c r="AP5" s="9"/>
      <c r="AQ5" t="e">
        <f t="shared" si="13"/>
        <v>#VALUE!</v>
      </c>
      <c r="AR5" t="e">
        <f t="shared" si="14"/>
        <v>#VALUE!</v>
      </c>
      <c r="AS5">
        <v>0</v>
      </c>
      <c r="AT5" s="8" t="e">
        <f t="shared" si="15"/>
        <v>#VALUE!</v>
      </c>
      <c r="AU5" s="8" t="e">
        <f t="shared" si="16"/>
        <v>#VALUE!</v>
      </c>
      <c r="AV5" s="9">
        <f t="shared" si="17"/>
        <v>1.5759424160826513E-2</v>
      </c>
      <c r="AX5">
        <f t="shared" si="18"/>
        <v>78.812974192989046</v>
      </c>
      <c r="AY5">
        <f t="shared" si="19"/>
        <v>15.21521999396507</v>
      </c>
      <c r="AZ5" t="e">
        <f t="shared" si="20"/>
        <v>#VALUE!</v>
      </c>
    </row>
    <row r="6" spans="1:52">
      <c r="A6" s="62">
        <v>44587.576388888891</v>
      </c>
      <c r="B6" s="29">
        <v>50</v>
      </c>
      <c r="C6" s="41">
        <v>9</v>
      </c>
      <c r="D6" t="s">
        <v>235</v>
      </c>
      <c r="E6" s="29">
        <v>1</v>
      </c>
      <c r="F6" s="2">
        <v>44588.552685185183</v>
      </c>
      <c r="G6">
        <v>96</v>
      </c>
      <c r="I6" s="3">
        <v>19.3</v>
      </c>
      <c r="J6" s="3">
        <v>30.452999999999999</v>
      </c>
      <c r="K6" s="3">
        <v>22.27</v>
      </c>
      <c r="L6" s="3">
        <v>851</v>
      </c>
      <c r="M6" s="3" t="s">
        <v>40</v>
      </c>
      <c r="N6" s="4">
        <f>1000000*(AG6-AE6)/Y6</f>
        <v>0.11734394508933814</v>
      </c>
      <c r="O6" s="4">
        <f>1000000*(AN6-AL6)/Y6</f>
        <v>23.226806876161497</v>
      </c>
      <c r="P6" s="4" t="e">
        <f>1000000*(AU6-AS6)/Y6</f>
        <v>#VALUE!</v>
      </c>
      <c r="Q6">
        <f>(N6*16)</f>
        <v>1.8775031214294102</v>
      </c>
      <c r="R6">
        <f>(O6*44)</f>
        <v>1021.9795025511058</v>
      </c>
      <c r="S6">
        <f>1000000*(((AG6-AE6)*0.082057*X6)/(W6-AA6))/Y6</f>
        <v>3.1911355235004599</v>
      </c>
      <c r="T6">
        <f>1000000*(((AN6-AL6)*0.082057*X6)/(W6-AA6))/Y6</f>
        <v>631.64646853805334</v>
      </c>
      <c r="U6">
        <f>O6*((1*0.082057*X6)/(W6-AA6))</f>
        <v>631.64646853805345</v>
      </c>
      <c r="W6">
        <f t="shared" si="0"/>
        <v>1.0176603600563512</v>
      </c>
      <c r="X6">
        <v>313.14999999999998</v>
      </c>
      <c r="Y6">
        <f t="shared" si="1"/>
        <v>1.9073334166666699E-2</v>
      </c>
      <c r="Z6">
        <v>2E-3</v>
      </c>
      <c r="AA6">
        <f t="shared" si="2"/>
        <v>7.2765497523200454E-2</v>
      </c>
      <c r="AC6">
        <f t="shared" si="3"/>
        <v>2.266329621845494E-5</v>
      </c>
      <c r="AD6">
        <f t="shared" si="4"/>
        <v>1.7639449190125794E-9</v>
      </c>
      <c r="AE6">
        <v>0</v>
      </c>
      <c r="AF6" s="8">
        <f t="shared" si="5"/>
        <v>4.7419535811135422E-10</v>
      </c>
      <c r="AG6" s="8">
        <f t="shared" si="6"/>
        <v>2.2381402771239338E-9</v>
      </c>
      <c r="AH6" s="9">
        <f t="shared" si="7"/>
        <v>1.097002469958351E-3</v>
      </c>
      <c r="AJ6">
        <f t="shared" si="8"/>
        <v>8.6602896640795488E-4</v>
      </c>
      <c r="AK6">
        <f t="shared" si="9"/>
        <v>6.7405349172865074E-8</v>
      </c>
      <c r="AL6">
        <v>0</v>
      </c>
      <c r="AM6" s="8">
        <f t="shared" si="10"/>
        <v>3.7560730000079495E-7</v>
      </c>
      <c r="AN6" s="8">
        <f t="shared" si="11"/>
        <v>4.4301264917366004E-7</v>
      </c>
      <c r="AO6" s="9">
        <f t="shared" si="12"/>
        <v>2.2739189884214046E-2</v>
      </c>
      <c r="AP6" s="9"/>
      <c r="AQ6" t="e">
        <f t="shared" si="13"/>
        <v>#VALUE!</v>
      </c>
      <c r="AR6" t="e">
        <f t="shared" si="14"/>
        <v>#VALUE!</v>
      </c>
      <c r="AS6">
        <v>0</v>
      </c>
      <c r="AT6" s="8" t="e">
        <f t="shared" si="15"/>
        <v>#VALUE!</v>
      </c>
      <c r="AU6" s="8" t="e">
        <f t="shared" si="16"/>
        <v>#VALUE!</v>
      </c>
      <c r="AV6" s="9">
        <f t="shared" si="17"/>
        <v>1.5759424160826513E-2</v>
      </c>
      <c r="AX6">
        <f t="shared" si="18"/>
        <v>78.812974192989046</v>
      </c>
      <c r="AY6">
        <f t="shared" si="19"/>
        <v>15.215219993965077</v>
      </c>
      <c r="AZ6" t="e">
        <f t="shared" si="20"/>
        <v>#VALUE!</v>
      </c>
    </row>
    <row r="7" spans="1:52">
      <c r="A7" s="62">
        <v>44587.569444444445</v>
      </c>
      <c r="B7" s="29">
        <v>50</v>
      </c>
      <c r="C7" s="41">
        <v>6</v>
      </c>
      <c r="D7" t="s">
        <v>235</v>
      </c>
      <c r="E7" s="29">
        <v>2</v>
      </c>
      <c r="F7" s="2">
        <v>44588.573935185188</v>
      </c>
      <c r="G7">
        <v>135</v>
      </c>
      <c r="I7" s="3">
        <v>19.3</v>
      </c>
      <c r="J7" s="3">
        <v>30.452999999999999</v>
      </c>
      <c r="K7" s="3">
        <v>26.41</v>
      </c>
      <c r="L7" s="3">
        <v>1038</v>
      </c>
      <c r="M7" s="3" t="s">
        <v>40</v>
      </c>
      <c r="N7" s="4">
        <f>1000000*(AG7-AE7)/Y7</f>
        <v>0.13915822136548808</v>
      </c>
      <c r="O7" s="4">
        <f>1000000*(AN7-AL7)/Y7</f>
        <v>28.330699808996037</v>
      </c>
      <c r="P7" s="4" t="e">
        <f>1000000*(AU7-AS7)/Y7</f>
        <v>#VALUE!</v>
      </c>
      <c r="Q7">
        <f>(N7*16)</f>
        <v>2.2265315418478093</v>
      </c>
      <c r="R7">
        <f>(O7*44)</f>
        <v>1246.5507915958256</v>
      </c>
      <c r="S7">
        <f>1000000*(((AG7-AE7)*0.082057*X7)/(W7-AA7))/Y7</f>
        <v>3.7843686203703242</v>
      </c>
      <c r="T7">
        <f>1000000*(((AN7-AL7)*0.082057*X7)/(W7-AA7))/Y7</f>
        <v>770.44539875734358</v>
      </c>
      <c r="U7">
        <f>O7*((1*0.082057*X7)/(W7-AA7))</f>
        <v>770.44539875734358</v>
      </c>
      <c r="W7">
        <f t="shared" si="0"/>
        <v>1.0176603600563512</v>
      </c>
      <c r="X7">
        <v>313.14999999999998</v>
      </c>
      <c r="Y7">
        <f t="shared" si="1"/>
        <v>1.9073334166666699E-2</v>
      </c>
      <c r="Z7">
        <v>2E-3</v>
      </c>
      <c r="AA7">
        <f t="shared" si="2"/>
        <v>7.2765497523200454E-2</v>
      </c>
      <c r="AC7">
        <f t="shared" si="3"/>
        <v>2.6876410109088235E-5</v>
      </c>
      <c r="AD7">
        <f t="shared" si="4"/>
        <v>2.0918628339075986E-9</v>
      </c>
      <c r="AE7">
        <v>0</v>
      </c>
      <c r="AF7" s="8">
        <f t="shared" si="5"/>
        <v>5.6234842423533298E-10</v>
      </c>
      <c r="AG7" s="8">
        <f t="shared" si="6"/>
        <v>2.6542112581429315E-9</v>
      </c>
      <c r="AH7" s="9">
        <f t="shared" si="7"/>
        <v>1.097002469958351E-3</v>
      </c>
      <c r="AJ7">
        <f t="shared" si="8"/>
        <v>1.0563314537384925E-3</v>
      </c>
      <c r="AK7">
        <f t="shared" si="9"/>
        <v>8.2217100401214963E-8</v>
      </c>
      <c r="AL7">
        <v>0</v>
      </c>
      <c r="AM7" s="8">
        <f t="shared" si="10"/>
        <v>4.5814380423128688E-7</v>
      </c>
      <c r="AN7" s="8">
        <f t="shared" si="11"/>
        <v>5.4036090463250184E-7</v>
      </c>
      <c r="AO7" s="9">
        <f t="shared" si="12"/>
        <v>2.2739189884214046E-2</v>
      </c>
      <c r="AP7" s="9"/>
      <c r="AQ7" t="e">
        <f t="shared" si="13"/>
        <v>#VALUE!</v>
      </c>
      <c r="AR7" t="e">
        <f t="shared" si="14"/>
        <v>#VALUE!</v>
      </c>
      <c r="AS7">
        <v>0</v>
      </c>
      <c r="AT7" s="8" t="e">
        <f t="shared" si="15"/>
        <v>#VALUE!</v>
      </c>
      <c r="AU7" s="8" t="e">
        <f t="shared" si="16"/>
        <v>#VALUE!</v>
      </c>
      <c r="AV7" s="9">
        <f t="shared" si="17"/>
        <v>1.5759424160826513E-2</v>
      </c>
      <c r="AX7">
        <f t="shared" si="18"/>
        <v>78.812974192989046</v>
      </c>
      <c r="AY7">
        <f t="shared" si="19"/>
        <v>15.215219993965073</v>
      </c>
      <c r="AZ7" t="e">
        <f t="shared" si="20"/>
        <v>#VALUE!</v>
      </c>
    </row>
    <row r="8" spans="1:52">
      <c r="A8" s="62">
        <v>44587.559027777781</v>
      </c>
      <c r="B8" s="29">
        <v>50</v>
      </c>
      <c r="C8" s="41">
        <v>0.1</v>
      </c>
      <c r="D8" t="s">
        <v>235</v>
      </c>
      <c r="E8" s="29">
        <v>2</v>
      </c>
      <c r="F8" s="2">
        <v>44588.595185185186</v>
      </c>
      <c r="G8">
        <v>203</v>
      </c>
      <c r="I8" s="3">
        <v>19.3</v>
      </c>
      <c r="J8" s="3">
        <v>30.452999999999999</v>
      </c>
      <c r="K8" s="37">
        <v>28.859100110187459</v>
      </c>
      <c r="L8" s="45">
        <v>1327.0927118643199</v>
      </c>
      <c r="M8" s="3" t="s">
        <v>40</v>
      </c>
      <c r="N8" s="4">
        <f>1000000*(AG8-AE8)/Y8</f>
        <v>0.15206289441659399</v>
      </c>
      <c r="O8" s="4">
        <f>1000000*(AN8-AL8)/Y8</f>
        <v>36.221064777008209</v>
      </c>
      <c r="P8" s="4" t="e">
        <f>1000000*(AU8-AS8)/Y8</f>
        <v>#VALUE!</v>
      </c>
      <c r="Q8">
        <f>(N8*16)</f>
        <v>2.4330063106655038</v>
      </c>
      <c r="R8">
        <f>(O8*44)</f>
        <v>1593.7268501883611</v>
      </c>
      <c r="S8">
        <f>1000000*(((AG8-AE8)*0.082057*X8)/(W8-AA8))/Y8</f>
        <v>4.135307567933328</v>
      </c>
      <c r="T8">
        <f>1000000*(((AN8-AL8)*0.082057*X8)/(W8-AA8))/Y8</f>
        <v>985.02165084804483</v>
      </c>
      <c r="U8">
        <f>O8*((1*0.082057*X8)/(W8-AA8))</f>
        <v>985.02165084804471</v>
      </c>
      <c r="W8">
        <f t="shared" si="0"/>
        <v>1.0176603600563512</v>
      </c>
      <c r="X8">
        <v>313.14999999999998</v>
      </c>
      <c r="Y8">
        <f t="shared" si="1"/>
        <v>1.9073334166666699E-2</v>
      </c>
      <c r="Z8">
        <v>2E-3</v>
      </c>
      <c r="AA8">
        <f t="shared" si="2"/>
        <v>7.2765497523200454E-2</v>
      </c>
      <c r="AC8">
        <f t="shared" si="3"/>
        <v>2.9368762209035655E-5</v>
      </c>
      <c r="AD8">
        <f t="shared" si="4"/>
        <v>2.2858492593911334E-9</v>
      </c>
      <c r="AE8">
        <v>0</v>
      </c>
      <c r="AF8" s="8">
        <f t="shared" si="5"/>
        <v>6.1449714016712003E-10</v>
      </c>
      <c r="AG8" s="8">
        <f t="shared" si="6"/>
        <v>2.9003463995582532E-9</v>
      </c>
      <c r="AH8" s="9">
        <f t="shared" si="7"/>
        <v>1.097002469958351E-3</v>
      </c>
      <c r="AJ8">
        <f t="shared" si="8"/>
        <v>1.3505296469840033E-3</v>
      </c>
      <c r="AK8">
        <f t="shared" si="9"/>
        <v>1.0511533211278365E-7</v>
      </c>
      <c r="AL8">
        <v>0</v>
      </c>
      <c r="AM8" s="8">
        <f t="shared" si="10"/>
        <v>5.8574114025157472E-7</v>
      </c>
      <c r="AN8" s="8">
        <f t="shared" si="11"/>
        <v>6.9085647236435842E-7</v>
      </c>
      <c r="AO8" s="9">
        <f t="shared" si="12"/>
        <v>2.2739189884214046E-2</v>
      </c>
      <c r="AP8" s="9"/>
      <c r="AQ8" t="e">
        <f t="shared" si="13"/>
        <v>#VALUE!</v>
      </c>
      <c r="AR8" t="e">
        <f t="shared" si="14"/>
        <v>#VALUE!</v>
      </c>
      <c r="AS8">
        <v>0</v>
      </c>
      <c r="AT8" s="8" t="e">
        <f t="shared" si="15"/>
        <v>#VALUE!</v>
      </c>
      <c r="AU8" s="8" t="e">
        <f t="shared" si="16"/>
        <v>#VALUE!</v>
      </c>
      <c r="AV8" s="9">
        <f t="shared" si="17"/>
        <v>1.5759424160826513E-2</v>
      </c>
      <c r="AX8">
        <f t="shared" si="18"/>
        <v>78.81297419298906</v>
      </c>
      <c r="AY8">
        <f t="shared" si="19"/>
        <v>15.215219993965079</v>
      </c>
      <c r="AZ8" t="e">
        <f t="shared" si="20"/>
        <v>#VALUE!</v>
      </c>
    </row>
    <row r="9" spans="1:52">
      <c r="A9" s="62">
        <v>44587.576388888891</v>
      </c>
      <c r="B9" s="29">
        <v>50</v>
      </c>
      <c r="C9" s="41">
        <v>9</v>
      </c>
      <c r="D9" t="s">
        <v>235</v>
      </c>
      <c r="E9" s="29">
        <v>2</v>
      </c>
      <c r="F9" s="2">
        <v>44588.616446759261</v>
      </c>
      <c r="G9">
        <v>145</v>
      </c>
      <c r="I9" s="3">
        <v>19.3</v>
      </c>
      <c r="J9" s="3">
        <v>30.452999999999999</v>
      </c>
      <c r="K9" s="3">
        <v>22.93</v>
      </c>
      <c r="L9" s="3">
        <v>1191</v>
      </c>
      <c r="M9" s="3" t="s">
        <v>40</v>
      </c>
      <c r="N9" s="4">
        <f>1000000*(AG9-AE9)/Y9</f>
        <v>0.12082158333626057</v>
      </c>
      <c r="O9" s="4">
        <f>1000000*(AN9-AL9)/Y9</f>
        <v>32.506612208587946</v>
      </c>
      <c r="P9" s="4" t="e">
        <f>1000000*(AU9-AS9)/Y9</f>
        <v>#VALUE!</v>
      </c>
      <c r="Q9">
        <f>(N9*16)</f>
        <v>1.9331453333801691</v>
      </c>
      <c r="R9">
        <f>(O9*44)</f>
        <v>1430.2909371778696</v>
      </c>
      <c r="S9">
        <f>1000000*(((AG9-AE9)*0.082057*X9)/(W9-AA9))/Y9</f>
        <v>3.2857089157550754</v>
      </c>
      <c r="T9">
        <f>1000000*(((AN9-AL9)*0.082057*X9)/(W9-AA9))/Y9</f>
        <v>884.00815984585392</v>
      </c>
      <c r="U9">
        <f>O9*((1*0.082057*X9)/(W9-AA9))</f>
        <v>884.00815984585392</v>
      </c>
      <c r="W9">
        <f t="shared" si="0"/>
        <v>1.0176603600563512</v>
      </c>
      <c r="X9">
        <v>313.14999999999998</v>
      </c>
      <c r="Y9">
        <f t="shared" si="1"/>
        <v>1.9073334166666699E-2</v>
      </c>
      <c r="Z9">
        <v>2E-3</v>
      </c>
      <c r="AA9">
        <f t="shared" si="2"/>
        <v>7.2765497523200454E-2</v>
      </c>
      <c r="AC9">
        <f t="shared" si="3"/>
        <v>2.3334952056092133E-5</v>
      </c>
      <c r="AD9">
        <f t="shared" si="4"/>
        <v>1.8162216880538145E-9</v>
      </c>
      <c r="AE9">
        <v>0</v>
      </c>
      <c r="AF9" s="8">
        <f t="shared" si="5"/>
        <v>4.8824874546445223E-10</v>
      </c>
      <c r="AG9" s="8">
        <f t="shared" si="6"/>
        <v>2.3044704335182668E-9</v>
      </c>
      <c r="AH9" s="9">
        <f t="shared" si="7"/>
        <v>1.097002469958351E-3</v>
      </c>
      <c r="AJ9">
        <f t="shared" si="8"/>
        <v>1.2120334888271144E-3</v>
      </c>
      <c r="AK9">
        <f t="shared" si="9"/>
        <v>9.4335805951683099E-8</v>
      </c>
      <c r="AL9">
        <v>0</v>
      </c>
      <c r="AM9" s="8">
        <f t="shared" si="10"/>
        <v>5.2567367132896218E-7</v>
      </c>
      <c r="AN9" s="8">
        <f t="shared" si="11"/>
        <v>6.2000947728064527E-7</v>
      </c>
      <c r="AO9" s="9">
        <f t="shared" si="12"/>
        <v>2.2739189884214046E-2</v>
      </c>
      <c r="AP9" s="9"/>
      <c r="AQ9" t="e">
        <f t="shared" si="13"/>
        <v>#VALUE!</v>
      </c>
      <c r="AR9" t="e">
        <f t="shared" si="14"/>
        <v>#VALUE!</v>
      </c>
      <c r="AS9">
        <v>0</v>
      </c>
      <c r="AT9" s="8" t="e">
        <f t="shared" si="15"/>
        <v>#VALUE!</v>
      </c>
      <c r="AU9" s="8" t="e">
        <f t="shared" si="16"/>
        <v>#VALUE!</v>
      </c>
      <c r="AV9" s="9">
        <f t="shared" si="17"/>
        <v>1.5759424160826513E-2</v>
      </c>
      <c r="AX9">
        <f t="shared" si="18"/>
        <v>78.812974192989046</v>
      </c>
      <c r="AY9">
        <f t="shared" si="19"/>
        <v>15.215219993965077</v>
      </c>
      <c r="AZ9" t="e">
        <f t="shared" si="20"/>
        <v>#VALUE!</v>
      </c>
    </row>
    <row r="10" spans="1:52">
      <c r="A10" s="62">
        <v>44592.489583333336</v>
      </c>
      <c r="B10" s="42">
        <v>50</v>
      </c>
      <c r="C10">
        <v>1.6</v>
      </c>
      <c r="D10" t="s">
        <v>234</v>
      </c>
      <c r="E10" s="29">
        <v>2</v>
      </c>
      <c r="F10" s="2">
        <v>44593.466111111113</v>
      </c>
      <c r="G10">
        <v>73</v>
      </c>
      <c r="H10" t="s">
        <v>248</v>
      </c>
      <c r="I10" s="3">
        <v>21</v>
      </c>
      <c r="J10" s="3">
        <v>30.466000000000001</v>
      </c>
      <c r="K10" s="3">
        <v>22.15</v>
      </c>
      <c r="L10" s="3">
        <v>1737</v>
      </c>
      <c r="M10" s="3" t="s">
        <v>40</v>
      </c>
      <c r="N10" s="4">
        <f>1000000*(AG10-AE10)/Y10</f>
        <v>0.1160901832909003</v>
      </c>
      <c r="O10" s="4">
        <f>1000000*(AN10-AL10)/Y10</f>
        <v>47.156445896179413</v>
      </c>
      <c r="P10" s="4" t="e">
        <f>1000000*(AU10-AS10)/Y10</f>
        <v>#VALUE!</v>
      </c>
      <c r="Q10">
        <f>(N10*16)</f>
        <v>1.8574429326544049</v>
      </c>
      <c r="R10">
        <f>(O10*44)</f>
        <v>2074.8836194318942</v>
      </c>
      <c r="S10">
        <f>1000000*(((AG10-AE10)*0.082057*X10)/(W10-AA10))/Y10</f>
        <v>3.1752493632026071</v>
      </c>
      <c r="T10">
        <f>1000000*(((AN10-AL10)*0.082057*X10)/(W10-AA10))/Y10</f>
        <v>1289.8030699765352</v>
      </c>
      <c r="U10">
        <f>O10*((1*0.082057*X10)/(W10-AA10))</f>
        <v>1289.8030699765352</v>
      </c>
      <c r="W10">
        <f t="shared" si="0"/>
        <v>1.0122415417357131</v>
      </c>
      <c r="X10">
        <v>313.14999999999998</v>
      </c>
      <c r="Y10">
        <f t="shared" si="1"/>
        <v>1.9073334166666699E-2</v>
      </c>
      <c r="Z10">
        <v>2E-3</v>
      </c>
      <c r="AA10">
        <f t="shared" si="2"/>
        <v>7.2765497523200454E-2</v>
      </c>
      <c r="AC10">
        <f t="shared" si="3"/>
        <v>2.2421150149446046E-5</v>
      </c>
      <c r="AD10">
        <f t="shared" si="4"/>
        <v>1.7450980432549707E-9</v>
      </c>
      <c r="AE10">
        <v>0</v>
      </c>
      <c r="AF10" s="8">
        <f t="shared" si="5"/>
        <v>4.6912881612195791E-10</v>
      </c>
      <c r="AG10" s="8">
        <f t="shared" si="6"/>
        <v>2.2142268593769285E-9</v>
      </c>
      <c r="AH10" s="9">
        <f t="shared" si="7"/>
        <v>1.097002469958351E-3</v>
      </c>
      <c r="AJ10">
        <f t="shared" si="8"/>
        <v>1.7582635579949338E-3</v>
      </c>
      <c r="AK10">
        <f t="shared" si="9"/>
        <v>1.3685035219566066E-7</v>
      </c>
      <c r="AL10">
        <v>0</v>
      </c>
      <c r="AM10" s="8">
        <f t="shared" si="10"/>
        <v>7.6258029849450769E-7</v>
      </c>
      <c r="AN10" s="8">
        <f t="shared" si="11"/>
        <v>8.994306506901684E-7</v>
      </c>
      <c r="AO10" s="9">
        <f t="shared" si="12"/>
        <v>2.2739189884214046E-2</v>
      </c>
      <c r="AP10" s="9"/>
      <c r="AQ10" t="e">
        <f t="shared" si="13"/>
        <v>#VALUE!</v>
      </c>
      <c r="AR10" t="e">
        <f t="shared" si="14"/>
        <v>#VALUE!</v>
      </c>
      <c r="AS10">
        <v>0</v>
      </c>
      <c r="AT10" s="8" t="e">
        <f t="shared" si="15"/>
        <v>#VALUE!</v>
      </c>
      <c r="AU10" s="8" t="e">
        <f t="shared" si="16"/>
        <v>#VALUE!</v>
      </c>
      <c r="AV10" s="9">
        <f t="shared" si="17"/>
        <v>1.5759424160826513E-2</v>
      </c>
      <c r="AX10">
        <f t="shared" si="18"/>
        <v>78.81297419298906</v>
      </c>
      <c r="AY10">
        <f t="shared" si="19"/>
        <v>15.215219993965079</v>
      </c>
      <c r="AZ10" t="e">
        <f t="shared" si="20"/>
        <v>#VALUE!</v>
      </c>
    </row>
    <row r="11" spans="1:52">
      <c r="A11" s="62">
        <v>44592.482638888891</v>
      </c>
      <c r="B11" s="42">
        <v>50</v>
      </c>
      <c r="C11">
        <v>8</v>
      </c>
      <c r="D11" t="s">
        <v>234</v>
      </c>
      <c r="E11" s="29">
        <v>1</v>
      </c>
      <c r="F11" s="2">
        <v>44593.487361111111</v>
      </c>
      <c r="G11">
        <v>168</v>
      </c>
      <c r="I11" s="3">
        <v>21</v>
      </c>
      <c r="J11" s="3">
        <v>30.466000000000001</v>
      </c>
      <c r="K11" s="3">
        <v>5.22</v>
      </c>
      <c r="L11" s="3">
        <v>7672</v>
      </c>
      <c r="M11" s="3" t="s">
        <v>40</v>
      </c>
      <c r="N11" s="4">
        <f>1000000*(AG11-AE11)/Y11</f>
        <v>2.7358499177358896E-2</v>
      </c>
      <c r="O11" s="4">
        <f>1000000*(AN11-AL11)/Y11</f>
        <v>208.28108976136349</v>
      </c>
      <c r="P11" s="4" t="e">
        <f>1000000*(AU11-AS11)/Y11</f>
        <v>#VALUE!</v>
      </c>
      <c r="Q11">
        <f>(N11*16)</f>
        <v>0.43773598683774234</v>
      </c>
      <c r="R11">
        <f>(O11*44)</f>
        <v>9164.3679494999942</v>
      </c>
      <c r="S11">
        <f>1000000*(((AG11-AE11)*0.082057*X11)/(W11-AA11))/Y11</f>
        <v>0.74829804405948563</v>
      </c>
      <c r="T11">
        <f>1000000*(((AN11-AL11)*0.082057*X11)/(W11-AA11))/Y11</f>
        <v>5696.815862325835</v>
      </c>
      <c r="U11">
        <f>O11*((1*0.082057*X11)/(W11-AA11))</f>
        <v>5696.815862325836</v>
      </c>
      <c r="W11">
        <f t="shared" si="0"/>
        <v>1.0122415417357131</v>
      </c>
      <c r="X11">
        <v>313.14999999999998</v>
      </c>
      <c r="Y11">
        <f t="shared" si="1"/>
        <v>1.9073334166666699E-2</v>
      </c>
      <c r="Z11">
        <v>2E-3</v>
      </c>
      <c r="AA11">
        <f t="shared" si="2"/>
        <v>7.2765497523200454E-2</v>
      </c>
      <c r="AC11">
        <f t="shared" si="3"/>
        <v>5.2839008478604226E-6</v>
      </c>
      <c r="AD11">
        <f t="shared" si="4"/>
        <v>4.1126012576934293E-10</v>
      </c>
      <c r="AE11">
        <v>0</v>
      </c>
      <c r="AF11" s="8">
        <f t="shared" si="5"/>
        <v>1.1055767133889933E-10</v>
      </c>
      <c r="AG11" s="8">
        <f t="shared" si="6"/>
        <v>5.2181779710824222E-10</v>
      </c>
      <c r="AH11" s="9">
        <f t="shared" si="7"/>
        <v>1.097002469958351E-3</v>
      </c>
      <c r="AJ11">
        <f t="shared" si="8"/>
        <v>7.7659171081963909E-3</v>
      </c>
      <c r="AK11">
        <f t="shared" si="9"/>
        <v>6.0444208523034465E-7</v>
      </c>
      <c r="AL11">
        <v>0</v>
      </c>
      <c r="AM11" s="8">
        <f t="shared" si="10"/>
        <v>3.3681727403856431E-6</v>
      </c>
      <c r="AN11" s="8">
        <f t="shared" si="11"/>
        <v>3.9726148256159875E-6</v>
      </c>
      <c r="AO11" s="9">
        <f t="shared" si="12"/>
        <v>2.2739189884214046E-2</v>
      </c>
      <c r="AP11" s="9"/>
      <c r="AQ11" t="e">
        <f t="shared" si="13"/>
        <v>#VALUE!</v>
      </c>
      <c r="AR11" t="e">
        <f t="shared" si="14"/>
        <v>#VALUE!</v>
      </c>
      <c r="AS11">
        <v>0</v>
      </c>
      <c r="AT11" s="8" t="e">
        <f t="shared" si="15"/>
        <v>#VALUE!</v>
      </c>
      <c r="AU11" s="8" t="e">
        <f t="shared" si="16"/>
        <v>#VALUE!</v>
      </c>
      <c r="AV11" s="9">
        <f t="shared" si="17"/>
        <v>1.5759424160826513E-2</v>
      </c>
      <c r="AX11">
        <f t="shared" si="18"/>
        <v>78.812974192989046</v>
      </c>
      <c r="AY11">
        <f t="shared" si="19"/>
        <v>15.215219993965073</v>
      </c>
      <c r="AZ11" t="e">
        <f t="shared" si="20"/>
        <v>#VALUE!</v>
      </c>
    </row>
    <row r="12" spans="1:52">
      <c r="A12" s="62">
        <v>44592.479166666664</v>
      </c>
      <c r="B12" s="42">
        <v>50</v>
      </c>
      <c r="C12">
        <v>6.2</v>
      </c>
      <c r="D12" t="s">
        <v>234</v>
      </c>
      <c r="E12" s="29">
        <v>1</v>
      </c>
      <c r="F12" s="2">
        <v>44593.508599537039</v>
      </c>
      <c r="G12">
        <v>71</v>
      </c>
      <c r="I12" s="3">
        <v>21</v>
      </c>
      <c r="J12" s="3">
        <v>30.466000000000001</v>
      </c>
      <c r="K12" s="3">
        <v>10.210000000000001</v>
      </c>
      <c r="L12" s="3">
        <v>3670</v>
      </c>
      <c r="M12" s="3" t="s">
        <v>40</v>
      </c>
      <c r="N12" s="4">
        <f>1000000*(AG12-AE12)/Y12</f>
        <v>5.3511547241539142E-2</v>
      </c>
      <c r="O12" s="4">
        <f>1000000*(AN12-AL12)/Y12</f>
        <v>99.633941530787808</v>
      </c>
      <c r="P12" s="4" t="e">
        <f>1000000*(AU12-AS12)/Y12</f>
        <v>#VALUE!</v>
      </c>
      <c r="Q12">
        <f>(N12*16)</f>
        <v>0.85618475586462628</v>
      </c>
      <c r="R12">
        <f>(O12*44)</f>
        <v>4383.8934273546638</v>
      </c>
      <c r="S12">
        <f>1000000*(((AG12-AE12)*0.082057*X12)/(W12-AA12))/Y12</f>
        <v>1.4636251015033237</v>
      </c>
      <c r="T12">
        <f>1000000*(((AN12-AL12)*0.082057*X12)/(W12-AA12))/Y12</f>
        <v>2725.145231326358</v>
      </c>
      <c r="U12">
        <f>O12*((1*0.082057*X12)/(W12-AA12))</f>
        <v>2725.145231326358</v>
      </c>
      <c r="W12">
        <f t="shared" si="0"/>
        <v>1.0122415417357131</v>
      </c>
      <c r="X12">
        <v>313.14999999999998</v>
      </c>
      <c r="Y12">
        <f t="shared" si="1"/>
        <v>1.9073334166666699E-2</v>
      </c>
      <c r="Z12">
        <v>2E-3</v>
      </c>
      <c r="AA12">
        <f t="shared" si="2"/>
        <v>7.2765497523200454E-2</v>
      </c>
      <c r="AC12">
        <f t="shared" si="3"/>
        <v>1.0334986141121632E-5</v>
      </c>
      <c r="AD12">
        <f t="shared" si="4"/>
        <v>8.043995946561286E-10</v>
      </c>
      <c r="AE12">
        <v>0</v>
      </c>
      <c r="AF12" s="8">
        <f t="shared" si="5"/>
        <v>2.1624402765711921E-10</v>
      </c>
      <c r="AG12" s="8">
        <f t="shared" si="6"/>
        <v>1.0206436223132477E-9</v>
      </c>
      <c r="AH12" s="9">
        <f t="shared" si="7"/>
        <v>1.097002469958351E-3</v>
      </c>
      <c r="AJ12">
        <f t="shared" si="8"/>
        <v>3.7149264581700673E-3</v>
      </c>
      <c r="AK12">
        <f t="shared" si="9"/>
        <v>2.8914265547384839E-7</v>
      </c>
      <c r="AL12">
        <v>0</v>
      </c>
      <c r="AM12" s="8">
        <f t="shared" si="10"/>
        <v>1.6112088056849989E-6</v>
      </c>
      <c r="AN12" s="8">
        <f t="shared" si="11"/>
        <v>1.9003514611588473E-6</v>
      </c>
      <c r="AO12" s="9">
        <f t="shared" si="12"/>
        <v>2.2739189884214046E-2</v>
      </c>
      <c r="AP12" s="9"/>
      <c r="AQ12" t="e">
        <f t="shared" si="13"/>
        <v>#VALUE!</v>
      </c>
      <c r="AR12" t="e">
        <f t="shared" si="14"/>
        <v>#VALUE!</v>
      </c>
      <c r="AS12">
        <v>0</v>
      </c>
      <c r="AT12" s="8" t="e">
        <f t="shared" si="15"/>
        <v>#VALUE!</v>
      </c>
      <c r="AU12" s="8" t="e">
        <f t="shared" si="16"/>
        <v>#VALUE!</v>
      </c>
      <c r="AV12" s="9">
        <f t="shared" si="17"/>
        <v>1.5759424160826513E-2</v>
      </c>
      <c r="AX12">
        <f t="shared" si="18"/>
        <v>78.812974192989046</v>
      </c>
      <c r="AY12">
        <f t="shared" si="19"/>
        <v>15.215219993965077</v>
      </c>
      <c r="AZ12" t="e">
        <f t="shared" si="20"/>
        <v>#VALUE!</v>
      </c>
    </row>
    <row r="13" spans="1:52">
      <c r="A13" s="62">
        <v>44592.461805555555</v>
      </c>
      <c r="B13" s="42">
        <v>50</v>
      </c>
      <c r="C13">
        <v>0.1</v>
      </c>
      <c r="D13" t="s">
        <v>234</v>
      </c>
      <c r="E13" s="29">
        <v>1</v>
      </c>
      <c r="F13" s="2">
        <v>44593.52988425926</v>
      </c>
      <c r="G13">
        <v>102</v>
      </c>
      <c r="I13" s="3">
        <v>21</v>
      </c>
      <c r="J13" s="3">
        <v>30.466000000000001</v>
      </c>
      <c r="K13" s="3">
        <v>120.22</v>
      </c>
      <c r="L13" s="3">
        <v>900</v>
      </c>
      <c r="M13" s="3" t="s">
        <v>40</v>
      </c>
      <c r="N13" s="4">
        <f>1000000*(AG13-AE13)/Y13</f>
        <v>0.63008405576668325</v>
      </c>
      <c r="O13" s="4">
        <f>1000000*(AN13-AL13)/Y13</f>
        <v>24.433391656051501</v>
      </c>
      <c r="P13" s="4" t="e">
        <f>1000000*(AU13-AS13)/Y13</f>
        <v>#VALUE!</v>
      </c>
      <c r="Q13">
        <f>(N13*16)</f>
        <v>10.081344892266932</v>
      </c>
      <c r="R13">
        <f>(O13*44)</f>
        <v>1075.069232866266</v>
      </c>
      <c r="S13">
        <f>1000000*(((AG13-AE13)*0.082057*X13)/(W13-AA13))/Y13</f>
        <v>17.233791351883404</v>
      </c>
      <c r="T13">
        <f>1000000*(((AN13-AL13)*0.082057*X13)/(W13-AA13))/Y13</f>
        <v>668.29174610183156</v>
      </c>
      <c r="U13">
        <f>O13*((1*0.082057*X13)/(W13-AA13))</f>
        <v>668.29174610183156</v>
      </c>
      <c r="W13">
        <f t="shared" si="0"/>
        <v>1.0122415417357131</v>
      </c>
      <c r="X13">
        <v>313.14999999999998</v>
      </c>
      <c r="Y13">
        <f t="shared" si="1"/>
        <v>1.9073334166666699E-2</v>
      </c>
      <c r="Z13">
        <v>2E-3</v>
      </c>
      <c r="AA13">
        <f t="shared" si="2"/>
        <v>7.2765497523200454E-2</v>
      </c>
      <c r="AC13">
        <f t="shared" si="3"/>
        <v>1.2169167814746743E-4</v>
      </c>
      <c r="AD13">
        <f t="shared" si="4"/>
        <v>9.4715885670479698E-9</v>
      </c>
      <c r="AE13">
        <v>0</v>
      </c>
      <c r="AF13" s="8">
        <f t="shared" si="5"/>
        <v>2.5462151816786356E-9</v>
      </c>
      <c r="AG13" s="8">
        <f t="shared" si="6"/>
        <v>1.2017803748726605E-8</v>
      </c>
      <c r="AH13" s="9">
        <f t="shared" si="7"/>
        <v>1.097002469958351E-3</v>
      </c>
      <c r="AJ13">
        <f t="shared" si="8"/>
        <v>9.1101738756214174E-4</v>
      </c>
      <c r="AK13">
        <f t="shared" si="9"/>
        <v>7.0906918236093607E-8</v>
      </c>
      <c r="AL13">
        <v>0</v>
      </c>
      <c r="AM13" s="8">
        <f t="shared" si="10"/>
        <v>3.9511932564482257E-7</v>
      </c>
      <c r="AN13" s="8">
        <f t="shared" si="11"/>
        <v>4.6602624388091615E-7</v>
      </c>
      <c r="AO13" s="9">
        <f t="shared" si="12"/>
        <v>2.2739189884214046E-2</v>
      </c>
      <c r="AP13" s="9"/>
      <c r="AQ13" t="e">
        <f t="shared" si="13"/>
        <v>#VALUE!</v>
      </c>
      <c r="AR13" t="e">
        <f t="shared" si="14"/>
        <v>#VALUE!</v>
      </c>
      <c r="AS13">
        <v>0</v>
      </c>
      <c r="AT13" s="8" t="e">
        <f t="shared" si="15"/>
        <v>#VALUE!</v>
      </c>
      <c r="AU13" s="8" t="e">
        <f t="shared" si="16"/>
        <v>#VALUE!</v>
      </c>
      <c r="AV13" s="9">
        <f t="shared" si="17"/>
        <v>1.5759424160826513E-2</v>
      </c>
      <c r="AX13">
        <f t="shared" si="18"/>
        <v>78.812974192989046</v>
      </c>
      <c r="AY13">
        <f t="shared" si="19"/>
        <v>15.215219993965073</v>
      </c>
      <c r="AZ13" t="e">
        <f t="shared" si="20"/>
        <v>#VALUE!</v>
      </c>
    </row>
    <row r="14" spans="1:52">
      <c r="A14" s="62">
        <v>44592.487500000003</v>
      </c>
      <c r="B14" s="42">
        <v>50</v>
      </c>
      <c r="C14">
        <v>9</v>
      </c>
      <c r="D14" t="s">
        <v>234</v>
      </c>
      <c r="E14" s="29">
        <v>1</v>
      </c>
      <c r="F14" s="2">
        <v>44593.551157407404</v>
      </c>
      <c r="G14">
        <v>191</v>
      </c>
      <c r="I14" s="3">
        <v>21</v>
      </c>
      <c r="J14" s="3">
        <v>30.466000000000001</v>
      </c>
      <c r="K14" s="3">
        <v>4.49</v>
      </c>
      <c r="L14" s="3">
        <v>8465</v>
      </c>
      <c r="M14" s="3" t="s">
        <v>40</v>
      </c>
      <c r="N14" s="4">
        <f>1000000*(AG14-AE14)/Y14</f>
        <v>2.3532502165965797E-2</v>
      </c>
      <c r="O14" s="4">
        <f>1000000*(AN14-AL14)/Y14</f>
        <v>229.80962263164005</v>
      </c>
      <c r="P14" s="4" t="e">
        <f>1000000*(AU14-AS14)/Y14</f>
        <v>#VALUE!</v>
      </c>
      <c r="Q14">
        <f>(N14*16)</f>
        <v>0.37652003465545275</v>
      </c>
      <c r="R14">
        <f>(O14*44)</f>
        <v>10111.623395792163</v>
      </c>
      <c r="S14">
        <f>1000000*(((AG14-AE14)*0.082057*X14)/(W14-AA14))/Y14</f>
        <v>0.64365099958373395</v>
      </c>
      <c r="T14">
        <f>1000000*(((AN14-AL14)*0.082057*X14)/(W14-AA14))/Y14</f>
        <v>6285.6551452800059</v>
      </c>
      <c r="U14">
        <f>O14*((1*0.082057*X14)/(W14-AA14))</f>
        <v>6285.6551452800068</v>
      </c>
      <c r="W14">
        <f t="shared" si="0"/>
        <v>1.0122415417357131</v>
      </c>
      <c r="X14">
        <v>313.14999999999998</v>
      </c>
      <c r="Y14">
        <f t="shared" si="1"/>
        <v>1.9073334166666699E-2</v>
      </c>
      <c r="Z14">
        <v>2E-3</v>
      </c>
      <c r="AA14">
        <f t="shared" si="2"/>
        <v>7.2765497523200454E-2</v>
      </c>
      <c r="AC14">
        <f t="shared" si="3"/>
        <v>4.5449645223933523E-6</v>
      </c>
      <c r="AD14">
        <f t="shared" si="4"/>
        <v>3.5374673653340036E-10</v>
      </c>
      <c r="AE14">
        <v>0</v>
      </c>
      <c r="AF14" s="8">
        <f t="shared" si="5"/>
        <v>9.5096541055873194E-11</v>
      </c>
      <c r="AG14" s="8">
        <f t="shared" si="6"/>
        <v>4.4884327758927356E-10</v>
      </c>
      <c r="AH14" s="9">
        <f t="shared" si="7"/>
        <v>1.097002469958351E-3</v>
      </c>
      <c r="AJ14">
        <f t="shared" si="8"/>
        <v>8.5686246507928124E-3</v>
      </c>
      <c r="AK14">
        <f t="shared" si="9"/>
        <v>6.6691895874281388E-7</v>
      </c>
      <c r="AL14">
        <v>0</v>
      </c>
      <c r="AM14" s="8">
        <f t="shared" si="10"/>
        <v>3.716316768426026E-6</v>
      </c>
      <c r="AN14" s="8">
        <f t="shared" si="11"/>
        <v>4.3832357271688403E-6</v>
      </c>
      <c r="AO14" s="9">
        <f t="shared" si="12"/>
        <v>2.2739189884214046E-2</v>
      </c>
      <c r="AP14" s="9"/>
      <c r="AQ14" t="e">
        <f t="shared" si="13"/>
        <v>#VALUE!</v>
      </c>
      <c r="AR14" t="e">
        <f t="shared" si="14"/>
        <v>#VALUE!</v>
      </c>
      <c r="AS14">
        <v>0</v>
      </c>
      <c r="AT14" s="8" t="e">
        <f t="shared" si="15"/>
        <v>#VALUE!</v>
      </c>
      <c r="AU14" s="8" t="e">
        <f t="shared" si="16"/>
        <v>#VALUE!</v>
      </c>
      <c r="AV14" s="9">
        <f t="shared" si="17"/>
        <v>1.5759424160826513E-2</v>
      </c>
      <c r="AX14">
        <f t="shared" si="18"/>
        <v>78.812974192989046</v>
      </c>
      <c r="AY14">
        <f t="shared" si="19"/>
        <v>15.215219993965086</v>
      </c>
      <c r="AZ14" t="e">
        <f t="shared" si="20"/>
        <v>#VALUE!</v>
      </c>
    </row>
    <row r="15" spans="1:52">
      <c r="A15" s="62">
        <v>44592.479166666664</v>
      </c>
      <c r="B15" s="42">
        <v>50</v>
      </c>
      <c r="C15">
        <v>6.2</v>
      </c>
      <c r="D15" t="s">
        <v>234</v>
      </c>
      <c r="E15" s="29">
        <v>2</v>
      </c>
      <c r="F15" s="2">
        <v>44593.572418981479</v>
      </c>
      <c r="G15">
        <v>104</v>
      </c>
      <c r="I15" s="3">
        <v>21</v>
      </c>
      <c r="J15" s="3">
        <v>30.466000000000001</v>
      </c>
      <c r="K15" s="3">
        <v>10.33</v>
      </c>
      <c r="L15" s="3">
        <v>3972</v>
      </c>
      <c r="M15" s="3" t="s">
        <v>40</v>
      </c>
      <c r="N15" s="4">
        <f>1000000*(AG15-AE15)/Y15</f>
        <v>5.4140478257110616E-2</v>
      </c>
      <c r="O15" s="4">
        <f>1000000*(AN15-AL15)/Y15</f>
        <v>107.83270184204062</v>
      </c>
      <c r="P15" s="4" t="e">
        <f>1000000*(AU15-AS15)/Y15</f>
        <v>#VALUE!</v>
      </c>
      <c r="Q15">
        <f>(N15*16)</f>
        <v>0.86624765211376986</v>
      </c>
      <c r="R15">
        <f>(O15*44)</f>
        <v>4744.6388810497874</v>
      </c>
      <c r="S15">
        <f>1000000*(((AG15-AE15)*0.082057*X15)/(W15-AA15))/Y15</f>
        <v>1.4808273553897486</v>
      </c>
      <c r="T15">
        <f>1000000*(((AN15-AL15)*0.082057*X15)/(W15-AA15))/Y15</f>
        <v>2949.3942394627493</v>
      </c>
      <c r="U15">
        <f>O15*((1*0.082057*X15)/(W15-AA15))</f>
        <v>2949.3942394627497</v>
      </c>
      <c r="W15">
        <f t="shared" si="0"/>
        <v>1.0122415417357131</v>
      </c>
      <c r="X15">
        <v>313.14999999999998</v>
      </c>
      <c r="Y15">
        <f t="shared" si="1"/>
        <v>1.9073334166666699E-2</v>
      </c>
      <c r="Z15">
        <v>2E-3</v>
      </c>
      <c r="AA15">
        <f t="shared" si="2"/>
        <v>7.2765497523200454E-2</v>
      </c>
      <c r="AC15">
        <f t="shared" si="3"/>
        <v>1.0456455126129915E-5</v>
      </c>
      <c r="AD15">
        <f t="shared" si="4"/>
        <v>8.1385385042094097E-10</v>
      </c>
      <c r="AE15">
        <v>0</v>
      </c>
      <c r="AF15" s="8">
        <f t="shared" si="5"/>
        <v>2.1878558332008236E-10</v>
      </c>
      <c r="AG15" s="8">
        <f t="shared" si="6"/>
        <v>1.0326394337410234E-9</v>
      </c>
      <c r="AH15" s="9">
        <f t="shared" si="7"/>
        <v>1.097002469958351E-3</v>
      </c>
      <c r="AJ15">
        <f t="shared" si="8"/>
        <v>4.020623403774252E-3</v>
      </c>
      <c r="AK15">
        <f t="shared" si="9"/>
        <v>3.1293586581529306E-7</v>
      </c>
      <c r="AL15">
        <v>0</v>
      </c>
      <c r="AM15" s="8">
        <f t="shared" si="10"/>
        <v>1.7437932905124835E-6</v>
      </c>
      <c r="AN15" s="8">
        <f t="shared" si="11"/>
        <v>2.0567291563277764E-6</v>
      </c>
      <c r="AO15" s="9">
        <f t="shared" si="12"/>
        <v>2.2739189884214046E-2</v>
      </c>
      <c r="AP15" s="9"/>
      <c r="AQ15" t="e">
        <f t="shared" si="13"/>
        <v>#VALUE!</v>
      </c>
      <c r="AR15" t="e">
        <f t="shared" si="14"/>
        <v>#VALUE!</v>
      </c>
      <c r="AS15">
        <v>0</v>
      </c>
      <c r="AT15" s="8" t="e">
        <f t="shared" si="15"/>
        <v>#VALUE!</v>
      </c>
      <c r="AU15" s="8" t="e">
        <f t="shared" si="16"/>
        <v>#VALUE!</v>
      </c>
      <c r="AV15" s="9">
        <f t="shared" si="17"/>
        <v>1.5759424160826513E-2</v>
      </c>
      <c r="AX15">
        <f t="shared" si="18"/>
        <v>78.812974192989046</v>
      </c>
      <c r="AY15">
        <f t="shared" si="19"/>
        <v>15.21521999396507</v>
      </c>
      <c r="AZ15" t="e">
        <f t="shared" si="20"/>
        <v>#VALUE!</v>
      </c>
    </row>
    <row r="16" spans="1:52">
      <c r="A16" s="62">
        <v>44592.454861111109</v>
      </c>
      <c r="B16" s="42">
        <v>50</v>
      </c>
      <c r="C16">
        <v>1.6</v>
      </c>
      <c r="D16" t="s">
        <v>234</v>
      </c>
      <c r="E16" s="29">
        <v>1</v>
      </c>
      <c r="F16" s="2">
        <v>44593.593692129631</v>
      </c>
      <c r="G16">
        <v>186</v>
      </c>
      <c r="I16" s="3">
        <v>21</v>
      </c>
      <c r="J16" s="3">
        <v>30.466000000000001</v>
      </c>
      <c r="K16" s="3">
        <v>26.44</v>
      </c>
      <c r="L16" s="3">
        <v>1185</v>
      </c>
      <c r="M16" s="3" t="s">
        <v>40</v>
      </c>
      <c r="N16" s="4">
        <f>1000000*(AG16-AE16)/Y16</f>
        <v>0.13857446709758034</v>
      </c>
      <c r="O16" s="4">
        <f>1000000*(AN16-AL16)/Y16</f>
        <v>32.170632347134486</v>
      </c>
      <c r="P16" s="4" t="e">
        <f>1000000*(AU16-AS16)/Y16</f>
        <v>#VALUE!</v>
      </c>
      <c r="Q16">
        <f>(N16*16)</f>
        <v>2.2171914735612854</v>
      </c>
      <c r="R16">
        <f>(O16*44)</f>
        <v>1415.5078232739174</v>
      </c>
      <c r="S16">
        <f>1000000*(((AG16-AE16)*0.082057*X16)/(W16-AA16))/Y16</f>
        <v>3.7902299396423</v>
      </c>
      <c r="T16">
        <f>1000000*(((AN16-AL16)*0.082057*X16)/(W16-AA16))/Y16</f>
        <v>879.91746570074531</v>
      </c>
      <c r="U16">
        <f>O16*((1*0.082057*X16)/(W16-AA16))</f>
        <v>879.91746570074508</v>
      </c>
      <c r="W16">
        <f t="shared" si="0"/>
        <v>1.0122415417357131</v>
      </c>
      <c r="X16">
        <v>313.14999999999998</v>
      </c>
      <c r="Y16">
        <f t="shared" si="1"/>
        <v>1.9073334166666699E-2</v>
      </c>
      <c r="Z16">
        <v>2E-3</v>
      </c>
      <c r="AA16">
        <f t="shared" si="2"/>
        <v>7.2765497523200454E-2</v>
      </c>
      <c r="AC16">
        <f t="shared" si="3"/>
        <v>2.6763666363492256E-5</v>
      </c>
      <c r="AD16">
        <f t="shared" si="4"/>
        <v>2.0830876868470166E-9</v>
      </c>
      <c r="AE16">
        <v>0</v>
      </c>
      <c r="AF16" s="8">
        <f t="shared" si="5"/>
        <v>5.5998943107289243E-10</v>
      </c>
      <c r="AG16" s="8">
        <f t="shared" si="6"/>
        <v>2.6430771179199091E-9</v>
      </c>
      <c r="AH16" s="9">
        <f t="shared" si="7"/>
        <v>1.097002469958351E-3</v>
      </c>
      <c r="AJ16">
        <f t="shared" si="8"/>
        <v>1.1995062269568202E-3</v>
      </c>
      <c r="AK16">
        <f t="shared" si="9"/>
        <v>9.3360775677523274E-8</v>
      </c>
      <c r="AL16">
        <v>0</v>
      </c>
      <c r="AM16" s="8">
        <f t="shared" si="10"/>
        <v>5.2024044543234984E-7</v>
      </c>
      <c r="AN16" s="8">
        <f t="shared" si="11"/>
        <v>6.1360122110987311E-7</v>
      </c>
      <c r="AO16" s="9">
        <f t="shared" si="12"/>
        <v>2.2739189884214046E-2</v>
      </c>
      <c r="AP16" s="9"/>
      <c r="AQ16" t="e">
        <f t="shared" si="13"/>
        <v>#VALUE!</v>
      </c>
      <c r="AR16" t="e">
        <f t="shared" si="14"/>
        <v>#VALUE!</v>
      </c>
      <c r="AS16">
        <v>0</v>
      </c>
      <c r="AT16" s="8" t="e">
        <f t="shared" si="15"/>
        <v>#VALUE!</v>
      </c>
      <c r="AU16" s="8" t="e">
        <f t="shared" si="16"/>
        <v>#VALUE!</v>
      </c>
      <c r="AV16" s="9">
        <f t="shared" si="17"/>
        <v>1.5759424160826513E-2</v>
      </c>
      <c r="AX16">
        <f t="shared" si="18"/>
        <v>78.812974192989046</v>
      </c>
      <c r="AY16">
        <f t="shared" si="19"/>
        <v>15.215219993965077</v>
      </c>
      <c r="AZ16" t="e">
        <f t="shared" si="20"/>
        <v>#VALUE!</v>
      </c>
    </row>
    <row r="17" spans="1:52">
      <c r="A17" s="62">
        <v>44592.482638888891</v>
      </c>
      <c r="B17" s="42">
        <v>50</v>
      </c>
      <c r="C17">
        <v>8</v>
      </c>
      <c r="D17" t="s">
        <v>234</v>
      </c>
      <c r="E17" s="29">
        <v>2</v>
      </c>
      <c r="F17" s="2">
        <v>44593.614918981482</v>
      </c>
      <c r="G17">
        <v>164</v>
      </c>
      <c r="I17" s="3">
        <v>21</v>
      </c>
      <c r="J17" s="3">
        <v>30.466000000000001</v>
      </c>
      <c r="K17" s="3">
        <v>4.17</v>
      </c>
      <c r="L17" s="3">
        <v>7185</v>
      </c>
      <c r="M17" s="3" t="s">
        <v>40</v>
      </c>
      <c r="N17" s="4">
        <f>1000000*(AG17-AE17)/Y17</f>
        <v>2.1855352791108545E-2</v>
      </c>
      <c r="O17" s="4">
        <f>1000000*(AN17-AL17)/Y17</f>
        <v>195.05991005414452</v>
      </c>
      <c r="P17" s="4" t="e">
        <f>1000000*(AU17-AS17)/Y17</f>
        <v>#VALUE!</v>
      </c>
      <c r="Q17">
        <f>(N17*16)</f>
        <v>0.34968564465773672</v>
      </c>
      <c r="R17">
        <f>(O17*44)</f>
        <v>8582.6360423823589</v>
      </c>
      <c r="S17">
        <f>1000000*(((AG17-AE17)*0.082057*X17)/(W17-AA17))/Y17</f>
        <v>0.59777832255326746</v>
      </c>
      <c r="T17">
        <f>1000000*(((AN17-AL17)*0.082057*X17)/(W17-AA17))/Y17</f>
        <v>5335.1957730462891</v>
      </c>
      <c r="U17">
        <f>O17*((1*0.082057*X17)/(W17-AA17))</f>
        <v>5335.1957730462891</v>
      </c>
      <c r="W17">
        <f t="shared" si="0"/>
        <v>1.0122415417357131</v>
      </c>
      <c r="X17">
        <v>313.14999999999998</v>
      </c>
      <c r="Y17">
        <f t="shared" si="1"/>
        <v>1.9073334166666699E-2</v>
      </c>
      <c r="Z17">
        <v>2E-3</v>
      </c>
      <c r="AA17">
        <f t="shared" si="2"/>
        <v>7.2765497523200454E-2</v>
      </c>
      <c r="AC17">
        <f t="shared" si="3"/>
        <v>4.2210472290379234E-6</v>
      </c>
      <c r="AD17">
        <f t="shared" si="4"/>
        <v>3.285353878272337E-10</v>
      </c>
      <c r="AE17">
        <v>0</v>
      </c>
      <c r="AF17" s="8">
        <f t="shared" si="5"/>
        <v>8.8319059287971303E-11</v>
      </c>
      <c r="AG17" s="8">
        <f t="shared" si="6"/>
        <v>4.1685444711520501E-10</v>
      </c>
      <c r="AH17" s="9">
        <f t="shared" si="7"/>
        <v>1.097002469958351E-3</v>
      </c>
      <c r="AJ17">
        <f t="shared" si="8"/>
        <v>7.2729554773710995E-3</v>
      </c>
      <c r="AK17">
        <f t="shared" si="9"/>
        <v>5.6607356391814739E-7</v>
      </c>
      <c r="AL17">
        <v>0</v>
      </c>
      <c r="AM17" s="8">
        <f t="shared" si="10"/>
        <v>3.1543692830645006E-6</v>
      </c>
      <c r="AN17" s="8">
        <f t="shared" si="11"/>
        <v>3.7204428469826478E-6</v>
      </c>
      <c r="AO17" s="9">
        <f t="shared" si="12"/>
        <v>2.2739189884214046E-2</v>
      </c>
      <c r="AP17" s="9"/>
      <c r="AQ17" t="e">
        <f t="shared" si="13"/>
        <v>#VALUE!</v>
      </c>
      <c r="AR17" t="e">
        <f t="shared" si="14"/>
        <v>#VALUE!</v>
      </c>
      <c r="AS17">
        <v>0</v>
      </c>
      <c r="AT17" s="8" t="e">
        <f t="shared" si="15"/>
        <v>#VALUE!</v>
      </c>
      <c r="AU17" s="8" t="e">
        <f t="shared" si="16"/>
        <v>#VALUE!</v>
      </c>
      <c r="AV17" s="9">
        <f t="shared" si="17"/>
        <v>1.5759424160826513E-2</v>
      </c>
      <c r="AX17">
        <f t="shared" si="18"/>
        <v>78.812974192989046</v>
      </c>
      <c r="AY17">
        <f t="shared" si="19"/>
        <v>15.215219993965071</v>
      </c>
      <c r="AZ17" t="e">
        <f t="shared" si="20"/>
        <v>#VALUE!</v>
      </c>
    </row>
    <row r="18" spans="1:52">
      <c r="A18" s="62">
        <v>44592.487500000003</v>
      </c>
      <c r="B18" s="42">
        <v>50</v>
      </c>
      <c r="C18">
        <v>9</v>
      </c>
      <c r="D18" t="s">
        <v>234</v>
      </c>
      <c r="E18" s="29">
        <v>2</v>
      </c>
      <c r="F18" s="2">
        <v>44593.63621527778</v>
      </c>
      <c r="G18">
        <v>125</v>
      </c>
      <c r="I18" s="3">
        <v>21</v>
      </c>
      <c r="J18" s="3">
        <v>30.466000000000001</v>
      </c>
      <c r="K18" s="3">
        <v>7.52</v>
      </c>
      <c r="L18" s="3">
        <v>8957</v>
      </c>
      <c r="M18" s="3" t="s">
        <v>40</v>
      </c>
      <c r="N18" s="4">
        <f>1000000*(AG18-AE18)/Y18</f>
        <v>3.9413010309145374E-2</v>
      </c>
      <c r="O18" s="4">
        <f>1000000*(AN18-AL18)/Y18</f>
        <v>243.16654340361481</v>
      </c>
      <c r="P18" s="4" t="e">
        <f>1000000*(AU18-AS18)/Y18</f>
        <v>#VALUE!</v>
      </c>
      <c r="Q18">
        <f>(N18*16)</f>
        <v>0.63060816494632599</v>
      </c>
      <c r="R18">
        <f>(O18*44)</f>
        <v>10699.327909759051</v>
      </c>
      <c r="S18">
        <f>1000000*(((AG18-AE18)*0.082057*X18)/(W18-AA18))/Y18</f>
        <v>1.0780079102159643</v>
      </c>
      <c r="T18">
        <f>1000000*(((AN18-AL18)*0.082057*X18)/(W18-AA18))/Y18</f>
        <v>6650.9879664823393</v>
      </c>
      <c r="U18">
        <f>O18*((1*0.082057*X18)/(W18-AA18))</f>
        <v>6650.9879664823402</v>
      </c>
      <c r="W18">
        <f t="shared" si="0"/>
        <v>1.0122415417357131</v>
      </c>
      <c r="X18">
        <v>313.14999999999998</v>
      </c>
      <c r="Y18">
        <f t="shared" si="1"/>
        <v>1.9073334166666699E-2</v>
      </c>
      <c r="Z18">
        <v>2E-3</v>
      </c>
      <c r="AA18">
        <f t="shared" si="2"/>
        <v>7.2765497523200454E-2</v>
      </c>
      <c r="AC18">
        <f t="shared" si="3"/>
        <v>7.6120563938525616E-6</v>
      </c>
      <c r="AD18">
        <f t="shared" si="4"/>
        <v>5.9246669459491537E-10</v>
      </c>
      <c r="AE18">
        <v>0</v>
      </c>
      <c r="AF18" s="8">
        <f t="shared" si="5"/>
        <v>1.5927082154569401E-10</v>
      </c>
      <c r="AG18" s="8">
        <f t="shared" si="6"/>
        <v>7.517375161406094E-10</v>
      </c>
      <c r="AH18" s="9">
        <f t="shared" si="7"/>
        <v>1.097002469958351E-3</v>
      </c>
      <c r="AJ18">
        <f t="shared" si="8"/>
        <v>9.0666474893267828E-3</v>
      </c>
      <c r="AK18">
        <f t="shared" si="9"/>
        <v>7.0568140737854493E-7</v>
      </c>
      <c r="AL18">
        <v>0</v>
      </c>
      <c r="AM18" s="8">
        <f t="shared" si="10"/>
        <v>3.9323153331118626E-6</v>
      </c>
      <c r="AN18" s="8">
        <f t="shared" si="11"/>
        <v>4.6379967404904074E-6</v>
      </c>
      <c r="AO18" s="9">
        <f t="shared" si="12"/>
        <v>2.2739189884214046E-2</v>
      </c>
      <c r="AP18" s="9"/>
      <c r="AQ18" t="e">
        <f t="shared" si="13"/>
        <v>#VALUE!</v>
      </c>
      <c r="AR18" t="e">
        <f t="shared" si="14"/>
        <v>#VALUE!</v>
      </c>
      <c r="AS18">
        <v>0</v>
      </c>
      <c r="AT18" s="8" t="e">
        <f t="shared" si="15"/>
        <v>#VALUE!</v>
      </c>
      <c r="AU18" s="8" t="e">
        <f t="shared" si="16"/>
        <v>#VALUE!</v>
      </c>
      <c r="AV18" s="9">
        <f t="shared" si="17"/>
        <v>1.5759424160826513E-2</v>
      </c>
      <c r="AX18">
        <f t="shared" si="18"/>
        <v>78.812974192989046</v>
      </c>
      <c r="AY18">
        <f t="shared" si="19"/>
        <v>15.215219993965071</v>
      </c>
      <c r="AZ18" t="e">
        <f t="shared" si="20"/>
        <v>#VALUE!</v>
      </c>
    </row>
    <row r="19" spans="1:52">
      <c r="A19" s="62">
        <v>44592.469444444447</v>
      </c>
      <c r="B19" s="42">
        <v>50</v>
      </c>
      <c r="C19">
        <v>3.8</v>
      </c>
      <c r="D19" t="s">
        <v>234</v>
      </c>
      <c r="E19" s="29">
        <v>1</v>
      </c>
      <c r="F19" s="2">
        <v>44593.657476851855</v>
      </c>
      <c r="G19">
        <v>69</v>
      </c>
      <c r="I19" s="3">
        <v>21</v>
      </c>
      <c r="J19" s="3">
        <v>30.466000000000001</v>
      </c>
      <c r="K19" s="3">
        <v>27.33</v>
      </c>
      <c r="L19" s="3">
        <v>589</v>
      </c>
      <c r="M19" s="3" t="s">
        <v>40</v>
      </c>
      <c r="N19" s="4">
        <f>1000000*(AG19-AE19)/Y19</f>
        <v>0.14323903879640204</v>
      </c>
      <c r="O19" s="4">
        <f>1000000*(AN19-AL19)/Y19</f>
        <v>15.990297428238154</v>
      </c>
      <c r="P19" s="4" t="e">
        <f>1000000*(AU19-AS19)/Y19</f>
        <v>#VALUE!</v>
      </c>
      <c r="Q19">
        <f>(N19*16)</f>
        <v>2.2918246207424326</v>
      </c>
      <c r="R19">
        <f>(O19*44)</f>
        <v>703.5730868424788</v>
      </c>
      <c r="S19">
        <f>1000000*(((AG19-AE19)*0.082057*X19)/(W19-AA19))/Y19</f>
        <v>3.9178133226332847</v>
      </c>
      <c r="T19">
        <f>1000000*(((AN19-AL19)*0.082057*X19)/(W19-AA19))/Y19</f>
        <v>437.35982050442107</v>
      </c>
      <c r="U19">
        <f>O19*((1*0.082057*X19)/(W19-AA19))</f>
        <v>437.35982050442101</v>
      </c>
      <c r="W19">
        <f t="shared" si="0"/>
        <v>1.0122415417357131</v>
      </c>
      <c r="X19">
        <v>313.14999999999998</v>
      </c>
      <c r="Y19">
        <f t="shared" si="1"/>
        <v>1.9073334166666699E-2</v>
      </c>
      <c r="Z19">
        <v>2E-3</v>
      </c>
      <c r="AA19">
        <f t="shared" si="2"/>
        <v>7.2765497523200454E-2</v>
      </c>
      <c r="AC19">
        <f t="shared" si="3"/>
        <v>2.7664561335637038E-5</v>
      </c>
      <c r="AD19">
        <f t="shared" si="4"/>
        <v>2.1532067504360425E-9</v>
      </c>
      <c r="AE19">
        <v>0</v>
      </c>
      <c r="AF19" s="8">
        <f t="shared" si="5"/>
        <v>5.7883930223986936E-10</v>
      </c>
      <c r="AG19" s="8">
        <f t="shared" si="6"/>
        <v>2.7320460526759118E-9</v>
      </c>
      <c r="AH19" s="9">
        <f t="shared" si="7"/>
        <v>1.097002469958351E-3</v>
      </c>
      <c r="AJ19">
        <f t="shared" si="8"/>
        <v>5.9621026808233499E-4</v>
      </c>
      <c r="AK19">
        <f t="shared" si="9"/>
        <v>4.640463871228792E-8</v>
      </c>
      <c r="AL19">
        <v>0</v>
      </c>
      <c r="AM19" s="8">
        <f t="shared" si="10"/>
        <v>2.5858364756088947E-7</v>
      </c>
      <c r="AN19" s="8">
        <f t="shared" si="11"/>
        <v>3.049882862731774E-7</v>
      </c>
      <c r="AO19" s="9">
        <f t="shared" si="12"/>
        <v>2.2739189884214046E-2</v>
      </c>
      <c r="AP19" s="9"/>
      <c r="AQ19" t="e">
        <f t="shared" si="13"/>
        <v>#VALUE!</v>
      </c>
      <c r="AR19" t="e">
        <f t="shared" si="14"/>
        <v>#VALUE!</v>
      </c>
      <c r="AS19">
        <v>0</v>
      </c>
      <c r="AT19" s="8" t="e">
        <f t="shared" si="15"/>
        <v>#VALUE!</v>
      </c>
      <c r="AU19" s="8" t="e">
        <f t="shared" si="16"/>
        <v>#VALUE!</v>
      </c>
      <c r="AV19" s="9">
        <f t="shared" si="17"/>
        <v>1.5759424160826513E-2</v>
      </c>
      <c r="AX19">
        <f t="shared" si="18"/>
        <v>78.81297419298906</v>
      </c>
      <c r="AY19">
        <f t="shared" si="19"/>
        <v>15.215219993965077</v>
      </c>
      <c r="AZ19" t="e">
        <f t="shared" si="20"/>
        <v>#VALUE!</v>
      </c>
    </row>
    <row r="20" spans="1:52">
      <c r="A20" s="62">
        <v>44592.461805555555</v>
      </c>
      <c r="B20" s="42">
        <v>50</v>
      </c>
      <c r="C20">
        <v>0.1</v>
      </c>
      <c r="D20" t="s">
        <v>234</v>
      </c>
      <c r="E20" s="29">
        <v>2</v>
      </c>
      <c r="F20" s="2">
        <v>44593.678726851853</v>
      </c>
      <c r="G20">
        <v>42</v>
      </c>
      <c r="I20" s="3">
        <v>21</v>
      </c>
      <c r="J20" s="3">
        <v>30.466000000000001</v>
      </c>
      <c r="K20" s="3">
        <v>78.33</v>
      </c>
      <c r="L20" s="3">
        <v>607</v>
      </c>
      <c r="M20" s="3" t="s">
        <v>40</v>
      </c>
      <c r="N20" s="4">
        <f>1000000*(AG20-AE20)/Y20</f>
        <v>0.41053472041427641</v>
      </c>
      <c r="O20" s="4">
        <f>1000000*(AN20-AL20)/Y20</f>
        <v>16.478965261359182</v>
      </c>
      <c r="P20" s="4" t="e">
        <f>1000000*(AU20-AS20)/Y20</f>
        <v>#VALUE!</v>
      </c>
      <c r="Q20">
        <f>(N20*16)</f>
        <v>6.5685555266284226</v>
      </c>
      <c r="R20">
        <f>(O20*44)</f>
        <v>725.07447149980396</v>
      </c>
      <c r="S20">
        <f>1000000*(((AG20-AE20)*0.082057*X20)/(W20-AA20))/Y20</f>
        <v>11.228771224363896</v>
      </c>
      <c r="T20">
        <f>1000000*(((AN20-AL20)*0.082057*X20)/(W20-AA20))/Y20</f>
        <v>450.72565542645754</v>
      </c>
      <c r="U20">
        <f>O20*((1*0.082057*X20)/(W20-AA20))</f>
        <v>450.72565542645754</v>
      </c>
      <c r="W20">
        <f t="shared" si="0"/>
        <v>1.0122415417357131</v>
      </c>
      <c r="X20">
        <v>313.14999999999998</v>
      </c>
      <c r="Y20">
        <f t="shared" si="1"/>
        <v>1.9073334166666699E-2</v>
      </c>
      <c r="Z20">
        <v>2E-3</v>
      </c>
      <c r="AA20">
        <f t="shared" si="2"/>
        <v>7.2765497523200454E-2</v>
      </c>
      <c r="AC20">
        <f t="shared" si="3"/>
        <v>7.9288879964158415E-5</v>
      </c>
      <c r="AD20">
        <f t="shared" si="4"/>
        <v>6.1712654504813477E-9</v>
      </c>
      <c r="AE20">
        <v>0</v>
      </c>
      <c r="AF20" s="8">
        <f t="shared" si="5"/>
        <v>1.6590004589992309E-9</v>
      </c>
      <c r="AG20" s="8">
        <f t="shared" si="6"/>
        <v>7.8302659094805784E-9</v>
      </c>
      <c r="AH20" s="9">
        <f t="shared" si="7"/>
        <v>1.097002469958351E-3</v>
      </c>
      <c r="AJ20">
        <f t="shared" si="8"/>
        <v>6.1443061583357783E-4</v>
      </c>
      <c r="AK20">
        <f t="shared" si="9"/>
        <v>4.7822777077009796E-8</v>
      </c>
      <c r="AL20">
        <v>0</v>
      </c>
      <c r="AM20" s="8">
        <f t="shared" si="10"/>
        <v>2.664860340737859E-7</v>
      </c>
      <c r="AN20" s="8">
        <f t="shared" si="11"/>
        <v>3.1430881115079568E-7</v>
      </c>
      <c r="AO20" s="9">
        <f t="shared" si="12"/>
        <v>2.2739189884214046E-2</v>
      </c>
      <c r="AP20" s="9"/>
      <c r="AQ20" t="e">
        <f t="shared" si="13"/>
        <v>#VALUE!</v>
      </c>
      <c r="AR20" t="e">
        <f t="shared" si="14"/>
        <v>#VALUE!</v>
      </c>
      <c r="AS20">
        <v>0</v>
      </c>
      <c r="AT20" s="8" t="e">
        <f t="shared" si="15"/>
        <v>#VALUE!</v>
      </c>
      <c r="AU20" s="8" t="e">
        <f t="shared" si="16"/>
        <v>#VALUE!</v>
      </c>
      <c r="AV20" s="9">
        <f t="shared" si="17"/>
        <v>1.5759424160826513E-2</v>
      </c>
      <c r="AX20">
        <f t="shared" si="18"/>
        <v>78.81297419298906</v>
      </c>
      <c r="AY20">
        <f t="shared" si="19"/>
        <v>15.21521999396507</v>
      </c>
      <c r="AZ20" t="e">
        <f t="shared" si="20"/>
        <v>#VALUE!</v>
      </c>
    </row>
    <row r="21" spans="1:52">
      <c r="A21" s="62">
        <v>44592.474305555559</v>
      </c>
      <c r="B21" s="42">
        <v>50</v>
      </c>
      <c r="C21">
        <v>5</v>
      </c>
      <c r="D21" t="s">
        <v>234</v>
      </c>
      <c r="E21" s="29">
        <v>1</v>
      </c>
      <c r="F21" s="2">
        <v>44593.70003472222</v>
      </c>
      <c r="G21">
        <v>192</v>
      </c>
      <c r="I21" s="3">
        <v>21</v>
      </c>
      <c r="J21" s="3">
        <v>30.466000000000001</v>
      </c>
      <c r="K21" s="3">
        <v>25.8</v>
      </c>
      <c r="L21" s="3">
        <v>1798</v>
      </c>
      <c r="M21" s="3" t="s">
        <v>40</v>
      </c>
      <c r="N21" s="4">
        <f>1000000*(AG21-AE21)/Y21</f>
        <v>0.13522016834786585</v>
      </c>
      <c r="O21" s="4">
        <f>1000000*(AN21-AL21)/Y21</f>
        <v>48.812486886200674</v>
      </c>
      <c r="P21" s="4" t="e">
        <f>1000000*(AU21-AS21)/Y21</f>
        <v>#VALUE!</v>
      </c>
      <c r="Q21">
        <f>(N21*16)</f>
        <v>2.1635226935658536</v>
      </c>
      <c r="R21">
        <f>(O21*44)</f>
        <v>2147.7494229928298</v>
      </c>
      <c r="S21">
        <f>1000000*(((AG21-AE21)*0.082057*X21)/(W21-AA21))/Y21</f>
        <v>3.6984845855813671</v>
      </c>
      <c r="T21">
        <f>1000000*(((AN21-AL21)*0.082057*X21)/(W21-AA21))/Y21</f>
        <v>1335.0983994345479</v>
      </c>
      <c r="U21">
        <f>O21*((1*0.082057*X21)/(W21-AA21))</f>
        <v>1335.0983994345481</v>
      </c>
      <c r="W21">
        <f t="shared" si="0"/>
        <v>1.0122415417357131</v>
      </c>
      <c r="X21">
        <v>313.14999999999998</v>
      </c>
      <c r="Y21">
        <f t="shared" si="1"/>
        <v>1.9073334166666699E-2</v>
      </c>
      <c r="Z21">
        <v>2E-3</v>
      </c>
      <c r="AA21">
        <f t="shared" si="2"/>
        <v>7.2765497523200454E-2</v>
      </c>
      <c r="AC21">
        <f t="shared" si="3"/>
        <v>2.61158317767814E-5</v>
      </c>
      <c r="AD21">
        <f t="shared" si="4"/>
        <v>2.0326649894346837E-9</v>
      </c>
      <c r="AE21">
        <v>0</v>
      </c>
      <c r="AF21" s="8">
        <f t="shared" si="5"/>
        <v>5.4643446753708865E-10</v>
      </c>
      <c r="AG21" s="8">
        <f t="shared" si="6"/>
        <v>2.5790994569717724E-9</v>
      </c>
      <c r="AH21" s="9">
        <f t="shared" si="7"/>
        <v>1.097002469958351E-3</v>
      </c>
      <c r="AJ21">
        <f t="shared" si="8"/>
        <v>1.820010292040812E-3</v>
      </c>
      <c r="AK21">
        <f t="shared" si="9"/>
        <v>1.4165626554277367E-7</v>
      </c>
      <c r="AL21">
        <v>0</v>
      </c>
      <c r="AM21" s="8">
        <f t="shared" si="10"/>
        <v>7.8936060834376774E-7</v>
      </c>
      <c r="AN21" s="8">
        <f t="shared" si="11"/>
        <v>9.3101687388654139E-7</v>
      </c>
      <c r="AO21" s="9">
        <f t="shared" si="12"/>
        <v>2.2739189884214046E-2</v>
      </c>
      <c r="AP21" s="9"/>
      <c r="AQ21" t="e">
        <f t="shared" si="13"/>
        <v>#VALUE!</v>
      </c>
      <c r="AR21" t="e">
        <f t="shared" si="14"/>
        <v>#VALUE!</v>
      </c>
      <c r="AS21">
        <v>0</v>
      </c>
      <c r="AT21" s="8" t="e">
        <f t="shared" si="15"/>
        <v>#VALUE!</v>
      </c>
      <c r="AU21" s="8" t="e">
        <f t="shared" si="16"/>
        <v>#VALUE!</v>
      </c>
      <c r="AV21" s="9">
        <f t="shared" si="17"/>
        <v>1.5759424160826513E-2</v>
      </c>
      <c r="AX21">
        <f t="shared" si="18"/>
        <v>78.812974192989046</v>
      </c>
      <c r="AY21">
        <f t="shared" si="19"/>
        <v>15.215219993965073</v>
      </c>
      <c r="AZ21" t="e">
        <f t="shared" si="20"/>
        <v>#VALUE!</v>
      </c>
    </row>
    <row r="22" spans="1:52">
      <c r="A22" s="62">
        <v>44592.474305555559</v>
      </c>
      <c r="B22" s="42">
        <v>50</v>
      </c>
      <c r="C22">
        <v>5</v>
      </c>
      <c r="D22" t="s">
        <v>234</v>
      </c>
      <c r="E22" s="29">
        <v>2</v>
      </c>
      <c r="F22" s="2">
        <v>44593.721296296295</v>
      </c>
      <c r="G22">
        <v>197</v>
      </c>
      <c r="I22" s="3">
        <v>21</v>
      </c>
      <c r="J22" s="3">
        <v>30.466000000000001</v>
      </c>
      <c r="K22" s="3">
        <v>25.42</v>
      </c>
      <c r="L22" s="3">
        <v>1644</v>
      </c>
      <c r="M22" s="3" t="s">
        <v>40</v>
      </c>
      <c r="N22" s="4">
        <f>1000000*(AG22-AE22)/Y22</f>
        <v>0.13322855346522283</v>
      </c>
      <c r="O22" s="4">
        <f>1000000*(AN22-AL22)/Y22</f>
        <v>44.631662091720749</v>
      </c>
      <c r="P22" s="4" t="e">
        <f>1000000*(AU22-AS22)/Y22</f>
        <v>#VALUE!</v>
      </c>
      <c r="Q22">
        <f>(N22*16)</f>
        <v>2.1316568554435653</v>
      </c>
      <c r="R22">
        <f>(O22*44)</f>
        <v>1963.7931320357129</v>
      </c>
      <c r="S22">
        <f>1000000*(((AG22-AE22)*0.082057*X22)/(W22-AA22))/Y22</f>
        <v>3.6440107816076885</v>
      </c>
      <c r="T22">
        <f>1000000*(((AN22-AL22)*0.082057*X22)/(W22-AA22))/Y22</f>
        <v>1220.7462562126789</v>
      </c>
      <c r="U22">
        <f>O22*((1*0.082057*X22)/(W22-AA22))</f>
        <v>1220.7462562126791</v>
      </c>
      <c r="W22">
        <f t="shared" si="0"/>
        <v>1.0122415417357131</v>
      </c>
      <c r="X22">
        <v>313.14999999999998</v>
      </c>
      <c r="Y22">
        <f t="shared" si="1"/>
        <v>1.9073334166666699E-2</v>
      </c>
      <c r="Z22">
        <v>2E-3</v>
      </c>
      <c r="AA22">
        <f t="shared" si="2"/>
        <v>7.2765497523200454E-2</v>
      </c>
      <c r="AC22">
        <f t="shared" si="3"/>
        <v>2.5731179990921827E-5</v>
      </c>
      <c r="AD22">
        <f t="shared" si="4"/>
        <v>2.0027265128461107E-9</v>
      </c>
      <c r="AE22">
        <v>0</v>
      </c>
      <c r="AF22" s="8">
        <f t="shared" si="5"/>
        <v>5.3838620793770515E-10</v>
      </c>
      <c r="AG22" s="8">
        <f t="shared" si="6"/>
        <v>2.5411127207838159E-9</v>
      </c>
      <c r="AH22" s="9">
        <f t="shared" si="7"/>
        <v>1.097002469958351E-3</v>
      </c>
      <c r="AJ22">
        <f t="shared" si="8"/>
        <v>1.6641250946135124E-3</v>
      </c>
      <c r="AK22">
        <f t="shared" si="9"/>
        <v>1.2952330397793099E-7</v>
      </c>
      <c r="AL22">
        <v>0</v>
      </c>
      <c r="AM22" s="8">
        <f t="shared" si="10"/>
        <v>7.2175130151120923E-7</v>
      </c>
      <c r="AN22" s="8">
        <f t="shared" si="11"/>
        <v>8.5127460548914025E-7</v>
      </c>
      <c r="AO22" s="9">
        <f t="shared" si="12"/>
        <v>2.2739189884214046E-2</v>
      </c>
      <c r="AP22" s="9"/>
      <c r="AQ22" t="e">
        <f t="shared" si="13"/>
        <v>#VALUE!</v>
      </c>
      <c r="AR22" t="e">
        <f t="shared" si="14"/>
        <v>#VALUE!</v>
      </c>
      <c r="AS22">
        <v>0</v>
      </c>
      <c r="AT22" s="8" t="e">
        <f t="shared" si="15"/>
        <v>#VALUE!</v>
      </c>
      <c r="AU22" s="8" t="e">
        <f t="shared" si="16"/>
        <v>#VALUE!</v>
      </c>
      <c r="AV22" s="9">
        <f t="shared" si="17"/>
        <v>1.5759424160826513E-2</v>
      </c>
      <c r="AX22">
        <f t="shared" si="18"/>
        <v>78.812974192989046</v>
      </c>
      <c r="AY22">
        <f t="shared" si="19"/>
        <v>15.215219993965079</v>
      </c>
      <c r="AZ22" t="e">
        <f t="shared" si="20"/>
        <v>#VALUE!</v>
      </c>
    </row>
    <row r="23" spans="1:52">
      <c r="A23" s="62">
        <v>44592.469444444447</v>
      </c>
      <c r="B23" s="42">
        <v>50</v>
      </c>
      <c r="C23">
        <v>3.8</v>
      </c>
      <c r="D23" t="s">
        <v>234</v>
      </c>
      <c r="E23" s="29">
        <v>2</v>
      </c>
      <c r="F23" s="2">
        <v>44593.742604166669</v>
      </c>
      <c r="G23">
        <v>132</v>
      </c>
      <c r="I23" s="3">
        <v>21</v>
      </c>
      <c r="J23" s="3">
        <v>30.466000000000001</v>
      </c>
      <c r="K23" s="3">
        <v>26.96</v>
      </c>
      <c r="L23" s="3">
        <v>1383</v>
      </c>
      <c r="M23" s="3" t="s">
        <v>40</v>
      </c>
      <c r="N23" s="4">
        <f>1000000*(AG23-AE23)/Y23</f>
        <v>0.14129983483172337</v>
      </c>
      <c r="O23" s="4">
        <f>1000000*(AN23-AL23)/Y23</f>
        <v>37.545978511465805</v>
      </c>
      <c r="P23" s="4" t="e">
        <f>1000000*(AU23-AS23)/Y23</f>
        <v>#VALUE!</v>
      </c>
      <c r="Q23">
        <f>(N23*16)</f>
        <v>2.2607973573075739</v>
      </c>
      <c r="R23">
        <f>(O23*44)</f>
        <v>1652.0230545044953</v>
      </c>
      <c r="S23">
        <f>1000000*(((AG23-AE23)*0.082057*X23)/(W23-AA23))/Y23</f>
        <v>3.8647730398168081</v>
      </c>
      <c r="T23">
        <f>1000000*(((AN23-AL23)*0.082057*X23)/(W23-AA23))/Y23</f>
        <v>1026.9416498431478</v>
      </c>
      <c r="U23">
        <f>O23*((1*0.082057*X23)/(W23-AA23))</f>
        <v>1026.9416498431476</v>
      </c>
      <c r="W23">
        <f t="shared" si="0"/>
        <v>1.0122415417357131</v>
      </c>
      <c r="X23">
        <v>313.14999999999998</v>
      </c>
      <c r="Y23">
        <f t="shared" si="1"/>
        <v>1.9073334166666699E-2</v>
      </c>
      <c r="Z23">
        <v>2E-3</v>
      </c>
      <c r="AA23">
        <f t="shared" si="2"/>
        <v>7.2765497523200454E-2</v>
      </c>
      <c r="AC23">
        <f t="shared" si="3"/>
        <v>2.7290031965194825E-5</v>
      </c>
      <c r="AD23">
        <f t="shared" si="4"/>
        <v>2.1240561284945372E-9</v>
      </c>
      <c r="AE23">
        <v>0</v>
      </c>
      <c r="AF23" s="8">
        <f t="shared" si="5"/>
        <v>5.710028389457329E-10</v>
      </c>
      <c r="AG23" s="8">
        <f t="shared" si="6"/>
        <v>2.6950589674402703E-9</v>
      </c>
      <c r="AH23" s="9">
        <f t="shared" si="7"/>
        <v>1.097002469958351E-3</v>
      </c>
      <c r="AJ23">
        <f t="shared" si="8"/>
        <v>1.3999300522204911E-3</v>
      </c>
      <c r="AK23">
        <f t="shared" si="9"/>
        <v>1.0896029768946384E-7</v>
      </c>
      <c r="AL23">
        <v>0</v>
      </c>
      <c r="AM23" s="8">
        <f t="shared" si="10"/>
        <v>6.0716669707421066E-7</v>
      </c>
      <c r="AN23" s="8">
        <f t="shared" si="11"/>
        <v>7.1612699476367452E-7</v>
      </c>
      <c r="AO23" s="9">
        <f t="shared" si="12"/>
        <v>2.2739189884214046E-2</v>
      </c>
      <c r="AP23" s="9"/>
      <c r="AQ23" t="e">
        <f t="shared" si="13"/>
        <v>#VALUE!</v>
      </c>
      <c r="AR23" t="e">
        <f t="shared" si="14"/>
        <v>#VALUE!</v>
      </c>
      <c r="AS23">
        <v>0</v>
      </c>
      <c r="AT23" s="8" t="e">
        <f t="shared" si="15"/>
        <v>#VALUE!</v>
      </c>
      <c r="AU23" s="8" t="e">
        <f t="shared" si="16"/>
        <v>#VALUE!</v>
      </c>
      <c r="AV23" s="9">
        <f t="shared" si="17"/>
        <v>1.5759424160826513E-2</v>
      </c>
      <c r="AX23">
        <f t="shared" si="18"/>
        <v>78.81297419298906</v>
      </c>
      <c r="AY23">
        <f t="shared" si="19"/>
        <v>15.21521999396508</v>
      </c>
      <c r="AZ23" t="e">
        <f t="shared" si="20"/>
        <v>#VALUE!</v>
      </c>
    </row>
    <row r="24" spans="1:52">
      <c r="A24" s="62">
        <v>44616.546527777777</v>
      </c>
      <c r="B24" s="29">
        <v>50</v>
      </c>
      <c r="C24">
        <v>3.8</v>
      </c>
      <c r="D24" t="s">
        <v>234</v>
      </c>
      <c r="E24">
        <v>1</v>
      </c>
      <c r="F24" s="2">
        <v>44617.686099537037</v>
      </c>
      <c r="G24">
        <v>7</v>
      </c>
      <c r="I24" s="35">
        <v>20.6</v>
      </c>
      <c r="J24" s="35">
        <v>30.169</v>
      </c>
      <c r="K24" s="35">
        <v>11.95</v>
      </c>
      <c r="L24" s="35">
        <v>2128</v>
      </c>
      <c r="M24" s="35" t="s">
        <v>40</v>
      </c>
      <c r="N24" s="36">
        <f>1000000*(AG24-AE24)/Y24</f>
        <v>6.2061505501332159E-2</v>
      </c>
      <c r="O24" s="36">
        <f>1000000*(AN24-AL24)/Y24</f>
        <v>57.246047388299708</v>
      </c>
      <c r="P24" s="36" t="e">
        <f>1000000*(AU24-AS24)/Y24</f>
        <v>#VALUE!</v>
      </c>
      <c r="Q24">
        <f>(N24*16)</f>
        <v>0.99298408802131455</v>
      </c>
      <c r="R24">
        <f>(O24*44)</f>
        <v>2518.8260850851871</v>
      </c>
      <c r="S24">
        <f>1000000*(((AG24-AE24)*0.082057*X24)/(W24-AA24))/Y24</f>
        <v>1.7142762775724378</v>
      </c>
      <c r="T24">
        <f>1000000*(((AN24-AL24)*0.082057*X24)/(W24-AA24))/Y24</f>
        <v>1581.2626559702665</v>
      </c>
      <c r="U24">
        <f>O24*((1*0.082057*X24)/(W24-AA24))</f>
        <v>1581.2626559702665</v>
      </c>
      <c r="W24">
        <f t="shared" si="0"/>
        <v>1.0030366256511998</v>
      </c>
      <c r="X24">
        <v>313.14999999999998</v>
      </c>
      <c r="Y24">
        <f t="shared" si="1"/>
        <v>1.9073334166666699E-2</v>
      </c>
      <c r="Z24">
        <v>2E-3</v>
      </c>
      <c r="AA24">
        <f t="shared" si="2"/>
        <v>7.2765497523200454E-2</v>
      </c>
      <c r="AC24">
        <f t="shared" si="3"/>
        <v>1.1986287676531836E-5</v>
      </c>
      <c r="AD24">
        <f t="shared" si="4"/>
        <v>9.3292480674652933E-10</v>
      </c>
      <c r="AE24">
        <v>0</v>
      </c>
      <c r="AF24">
        <f t="shared" si="5"/>
        <v>2.5079502656680268E-10</v>
      </c>
      <c r="AG24">
        <f t="shared" si="6"/>
        <v>1.1837198333133319E-9</v>
      </c>
      <c r="AH24">
        <f t="shared" si="7"/>
        <v>1.097002469958351E-3</v>
      </c>
      <c r="AJ24">
        <f t="shared" si="8"/>
        <v>2.134461939385753E-3</v>
      </c>
      <c r="AK24">
        <f t="shared" si="9"/>
        <v>1.6613087772021882E-7</v>
      </c>
      <c r="AL24">
        <v>0</v>
      </c>
      <c r="AM24">
        <f t="shared" si="10"/>
        <v>9.257421138376589E-7</v>
      </c>
      <c r="AN24">
        <f t="shared" si="11"/>
        <v>1.0918729915578778E-6</v>
      </c>
      <c r="AO24">
        <f t="shared" si="12"/>
        <v>2.2739189884214046E-2</v>
      </c>
      <c r="AQ24" t="e">
        <f t="shared" si="13"/>
        <v>#VALUE!</v>
      </c>
      <c r="AR24" t="e">
        <f t="shared" si="14"/>
        <v>#VALUE!</v>
      </c>
      <c r="AS24">
        <v>0</v>
      </c>
      <c r="AT24" t="e">
        <f t="shared" si="15"/>
        <v>#VALUE!</v>
      </c>
      <c r="AU24" t="e">
        <f t="shared" si="16"/>
        <v>#VALUE!</v>
      </c>
      <c r="AV24">
        <f t="shared" si="17"/>
        <v>1.5759424160826513E-2</v>
      </c>
      <c r="AX24">
        <f t="shared" si="18"/>
        <v>78.81297419298906</v>
      </c>
      <c r="AY24">
        <f t="shared" si="19"/>
        <v>15.215219993965079</v>
      </c>
      <c r="AZ24" t="e">
        <f t="shared" si="20"/>
        <v>#VALUE!</v>
      </c>
    </row>
    <row r="25" spans="1:52">
      <c r="A25" s="62">
        <v>44616.557638888888</v>
      </c>
      <c r="B25" s="29">
        <v>50</v>
      </c>
      <c r="C25">
        <v>8</v>
      </c>
      <c r="D25" t="s">
        <v>234</v>
      </c>
      <c r="E25">
        <v>1</v>
      </c>
      <c r="F25" s="2">
        <v>44617.707326388889</v>
      </c>
      <c r="G25">
        <v>208</v>
      </c>
      <c r="I25" s="35">
        <v>20.6</v>
      </c>
      <c r="J25" s="35">
        <v>30.169</v>
      </c>
      <c r="K25" s="35">
        <v>9.94</v>
      </c>
      <c r="L25" s="35">
        <v>2474</v>
      </c>
      <c r="M25" s="35" t="s">
        <v>40</v>
      </c>
      <c r="N25" s="36">
        <f>1000000*(AG25-AE25)/Y25</f>
        <v>5.1622708341693871E-2</v>
      </c>
      <c r="O25" s="36">
        <f>1000000*(AN25-AL25)/Y25</f>
        <v>66.553910356510102</v>
      </c>
      <c r="P25" s="36" t="e">
        <f>1000000*(AU25-AS25)/Y25</f>
        <v>#VALUE!</v>
      </c>
      <c r="Q25">
        <f>(N25*16)</f>
        <v>0.82596333346710193</v>
      </c>
      <c r="R25">
        <f>(O25*44)</f>
        <v>2928.3720556864446</v>
      </c>
      <c r="S25">
        <f>1000000*(((AG25-AE25)*0.082057*X25)/(W25-AA25))/Y25</f>
        <v>1.425933573143936</v>
      </c>
      <c r="T25">
        <f>1000000*(((AN25-AL25)*0.082057*X25)/(W25-AA25))/Y25</f>
        <v>1838.3664524767107</v>
      </c>
      <c r="U25">
        <f>O25*((1*0.082057*X25)/(W25-AA25))</f>
        <v>1838.3664524767105</v>
      </c>
      <c r="W25">
        <f t="shared" si="0"/>
        <v>1.0030366256511998</v>
      </c>
      <c r="X25">
        <v>313.14999999999998</v>
      </c>
      <c r="Y25">
        <f t="shared" si="1"/>
        <v>1.9073334166666699E-2</v>
      </c>
      <c r="Z25">
        <v>2E-3</v>
      </c>
      <c r="AA25">
        <f t="shared" si="2"/>
        <v>7.2765497523200454E-2</v>
      </c>
      <c r="AC25">
        <f t="shared" si="3"/>
        <v>9.9701840589729252E-6</v>
      </c>
      <c r="AD25">
        <f t="shared" si="4"/>
        <v>7.7600607356154841E-10</v>
      </c>
      <c r="AE25">
        <v>0</v>
      </c>
      <c r="AF25" s="8">
        <f t="shared" si="5"/>
        <v>2.0861109322795138E-10</v>
      </c>
      <c r="AG25" s="8">
        <f t="shared" si="6"/>
        <v>9.8461716678949973E-10</v>
      </c>
      <c r="AH25" s="9">
        <f t="shared" si="7"/>
        <v>1.097002469958351E-3</v>
      </c>
      <c r="AJ25">
        <f t="shared" si="8"/>
        <v>2.4815126118610683E-3</v>
      </c>
      <c r="AK25">
        <f t="shared" si="9"/>
        <v>1.9314275915405141E-7</v>
      </c>
      <c r="AL25">
        <v>0</v>
      </c>
      <c r="AM25" s="8">
        <f t="shared" si="10"/>
        <v>1.0762622131740452E-6</v>
      </c>
      <c r="AN25" s="8">
        <f t="shared" si="11"/>
        <v>1.2694049723280966E-6</v>
      </c>
      <c r="AO25" s="9">
        <f t="shared" si="12"/>
        <v>2.2739189884214046E-2</v>
      </c>
      <c r="AP25" s="9"/>
      <c r="AQ25" t="e">
        <f t="shared" si="13"/>
        <v>#VALUE!</v>
      </c>
      <c r="AR25" t="e">
        <f t="shared" si="14"/>
        <v>#VALUE!</v>
      </c>
      <c r="AS25">
        <v>0</v>
      </c>
      <c r="AT25" s="8" t="e">
        <f t="shared" si="15"/>
        <v>#VALUE!</v>
      </c>
      <c r="AU25" s="8" t="e">
        <f t="shared" si="16"/>
        <v>#VALUE!</v>
      </c>
      <c r="AV25" s="9">
        <f t="shared" si="17"/>
        <v>1.5759424160826513E-2</v>
      </c>
      <c r="AX25">
        <f t="shared" si="18"/>
        <v>78.812974192989046</v>
      </c>
      <c r="AY25">
        <f t="shared" si="19"/>
        <v>15.21521999396508</v>
      </c>
      <c r="AZ25" t="e">
        <f t="shared" si="20"/>
        <v>#VALUE!</v>
      </c>
    </row>
    <row r="26" spans="1:52">
      <c r="A26" s="62">
        <v>44616.546527777777</v>
      </c>
      <c r="B26" s="29">
        <v>50</v>
      </c>
      <c r="C26">
        <v>3.8</v>
      </c>
      <c r="D26" t="s">
        <v>234</v>
      </c>
      <c r="E26">
        <v>2</v>
      </c>
      <c r="F26" s="2">
        <v>44617.72855324074</v>
      </c>
      <c r="G26">
        <v>134</v>
      </c>
      <c r="I26" s="35">
        <v>20.6</v>
      </c>
      <c r="J26" s="35">
        <v>30.169</v>
      </c>
      <c r="K26" s="35">
        <v>11.2</v>
      </c>
      <c r="L26" s="35">
        <v>2046</v>
      </c>
      <c r="M26" s="35" t="s">
        <v>40</v>
      </c>
      <c r="N26" s="36">
        <f>1000000*(AG26-AE26)/Y26</f>
        <v>5.8166431934302952E-2</v>
      </c>
      <c r="O26" s="36">
        <f>1000000*(AN26-AL26)/Y26</f>
        <v>55.040137667509967</v>
      </c>
      <c r="P26" s="36" t="e">
        <f>1000000*(AU26-AS26)/Y26</f>
        <v>#VALUE!</v>
      </c>
      <c r="Q26">
        <f>(N26*16)</f>
        <v>0.93066291094884723</v>
      </c>
      <c r="R26">
        <f>(O26*44)</f>
        <v>2421.7660573704384</v>
      </c>
      <c r="S26">
        <f>1000000*(((AG26-AE26)*0.082057*X26)/(W26-AA26))/Y26</f>
        <v>1.6066857162185195</v>
      </c>
      <c r="T26">
        <f>1000000*(((AN26-AL26)*0.082057*X26)/(W26-AA26))/Y26</f>
        <v>1520.3305423473521</v>
      </c>
      <c r="U26">
        <f>O26*((1*0.082057*X26)/(W26-AA26))</f>
        <v>1520.3305423473521</v>
      </c>
      <c r="W26">
        <f t="shared" si="0"/>
        <v>1.0030366256511998</v>
      </c>
      <c r="X26">
        <v>313.14999999999998</v>
      </c>
      <c r="Y26">
        <f t="shared" si="1"/>
        <v>1.9073334166666699E-2</v>
      </c>
      <c r="Z26">
        <v>2E-3</v>
      </c>
      <c r="AA26">
        <f t="shared" si="2"/>
        <v>7.2765497523200454E-2</v>
      </c>
      <c r="AC26">
        <f t="shared" si="3"/>
        <v>1.1234010207293437E-5</v>
      </c>
      <c r="AD26">
        <f t="shared" si="4"/>
        <v>8.7437304063273056E-10</v>
      </c>
      <c r="AE26">
        <v>0</v>
      </c>
      <c r="AF26">
        <f t="shared" si="5"/>
        <v>2.3505475293290296E-10</v>
      </c>
      <c r="AG26">
        <f t="shared" si="6"/>
        <v>1.1094277935656334E-9</v>
      </c>
      <c r="AH26">
        <f t="shared" si="7"/>
        <v>1.097002469958351E-3</v>
      </c>
      <c r="AJ26">
        <f t="shared" si="8"/>
        <v>2.0522129360823547E-3</v>
      </c>
      <c r="AK26">
        <f t="shared" si="9"/>
        <v>1.5972921795844349E-7</v>
      </c>
      <c r="AL26">
        <v>0</v>
      </c>
      <c r="AM26">
        <f t="shared" si="10"/>
        <v>8.9006972035331303E-7</v>
      </c>
      <c r="AN26">
        <f t="shared" si="11"/>
        <v>1.0497989383117565E-6</v>
      </c>
      <c r="AO26">
        <f t="shared" si="12"/>
        <v>2.2739189884214046E-2</v>
      </c>
      <c r="AQ26" t="e">
        <f t="shared" si="13"/>
        <v>#VALUE!</v>
      </c>
      <c r="AR26" t="e">
        <f t="shared" si="14"/>
        <v>#VALUE!</v>
      </c>
      <c r="AS26">
        <v>0</v>
      </c>
      <c r="AT26" t="e">
        <f t="shared" si="15"/>
        <v>#VALUE!</v>
      </c>
      <c r="AU26" t="e">
        <f t="shared" si="16"/>
        <v>#VALUE!</v>
      </c>
      <c r="AV26">
        <f t="shared" si="17"/>
        <v>1.5759424160826513E-2</v>
      </c>
      <c r="AX26">
        <f t="shared" si="18"/>
        <v>78.812974192989046</v>
      </c>
      <c r="AY26">
        <f t="shared" si="19"/>
        <v>15.215219993965071</v>
      </c>
      <c r="AZ26" t="e">
        <f t="shared" si="20"/>
        <v>#VALUE!</v>
      </c>
    </row>
    <row r="27" spans="1:52">
      <c r="A27" s="62">
        <v>44616.551388888889</v>
      </c>
      <c r="B27" s="29">
        <v>50</v>
      </c>
      <c r="C27">
        <v>5</v>
      </c>
      <c r="D27" t="s">
        <v>234</v>
      </c>
      <c r="E27">
        <v>1</v>
      </c>
      <c r="F27" s="2">
        <v>44617.749803240738</v>
      </c>
      <c r="G27">
        <v>151</v>
      </c>
      <c r="I27" s="35">
        <v>20.6</v>
      </c>
      <c r="J27" s="35">
        <v>30.169</v>
      </c>
      <c r="K27" s="35">
        <v>14.14</v>
      </c>
      <c r="L27" s="35">
        <v>2227</v>
      </c>
      <c r="M27" s="35" t="s">
        <v>40</v>
      </c>
      <c r="N27" s="36">
        <f>1000000*(AG27-AE27)/Y27</f>
        <v>7.3435120317057498E-2</v>
      </c>
      <c r="O27" s="36">
        <f>1000000*(AN27-AL27)/Y27</f>
        <v>59.909279856082463</v>
      </c>
      <c r="P27" s="36" t="e">
        <f>1000000*(AU27-AS27)/Y27</f>
        <v>#VALUE!</v>
      </c>
      <c r="Q27">
        <f>(N27*16)</f>
        <v>1.17496192507292</v>
      </c>
      <c r="R27">
        <f>(O27*44)</f>
        <v>2636.0083136676285</v>
      </c>
      <c r="S27">
        <f>1000000*(((AG27-AE27)*0.082057*X27)/(W27-AA27))/Y27</f>
        <v>2.0284407167258811</v>
      </c>
      <c r="T27">
        <f>1000000*(((AN27-AL27)*0.082057*X27)/(W27-AA27))/Y27</f>
        <v>1654.8270370515902</v>
      </c>
      <c r="U27">
        <f>O27*((1*0.082057*X27)/(W27-AA27))</f>
        <v>1654.8270370515904</v>
      </c>
      <c r="W27">
        <f t="shared" si="0"/>
        <v>1.0030366256511998</v>
      </c>
      <c r="X27">
        <v>313.14999999999998</v>
      </c>
      <c r="Y27">
        <f t="shared" si="1"/>
        <v>1.9073334166666699E-2</v>
      </c>
      <c r="Z27">
        <v>2E-3</v>
      </c>
      <c r="AA27">
        <f t="shared" si="2"/>
        <v>7.2765497523200454E-2</v>
      </c>
      <c r="AC27">
        <f t="shared" si="3"/>
        <v>1.4182937886707964E-5</v>
      </c>
      <c r="AD27">
        <f t="shared" si="4"/>
        <v>1.1038959637988225E-9</v>
      </c>
      <c r="AE27">
        <v>0</v>
      </c>
      <c r="AF27">
        <f t="shared" si="5"/>
        <v>2.9675662557778998E-10</v>
      </c>
      <c r="AG27">
        <f t="shared" si="6"/>
        <v>1.4006525893766126E-9</v>
      </c>
      <c r="AH27">
        <f t="shared" si="7"/>
        <v>1.097002469958351E-3</v>
      </c>
      <c r="AJ27">
        <f t="shared" si="8"/>
        <v>2.2337625653252218E-3</v>
      </c>
      <c r="AK27">
        <f t="shared" si="9"/>
        <v>1.7385971084724029E-7</v>
      </c>
      <c r="AL27">
        <v>0</v>
      </c>
      <c r="AM27">
        <f t="shared" si="10"/>
        <v>9.6881000353217419E-7</v>
      </c>
      <c r="AN27">
        <f t="shared" si="11"/>
        <v>1.1426697143794146E-6</v>
      </c>
      <c r="AO27">
        <f t="shared" si="12"/>
        <v>2.2739189884214046E-2</v>
      </c>
      <c r="AQ27" t="e">
        <f t="shared" si="13"/>
        <v>#VALUE!</v>
      </c>
      <c r="AR27" t="e">
        <f t="shared" si="14"/>
        <v>#VALUE!</v>
      </c>
      <c r="AS27">
        <v>0</v>
      </c>
      <c r="AT27" t="e">
        <f t="shared" si="15"/>
        <v>#VALUE!</v>
      </c>
      <c r="AU27" t="e">
        <f t="shared" si="16"/>
        <v>#VALUE!</v>
      </c>
      <c r="AV27">
        <f t="shared" si="17"/>
        <v>1.5759424160826513E-2</v>
      </c>
      <c r="AX27">
        <f t="shared" si="18"/>
        <v>78.812974192989046</v>
      </c>
      <c r="AY27">
        <f t="shared" si="19"/>
        <v>15.21521999396508</v>
      </c>
      <c r="AZ27" t="e">
        <f t="shared" si="20"/>
        <v>#VALUE!</v>
      </c>
    </row>
    <row r="28" spans="1:52">
      <c r="A28" s="62">
        <v>44616.554166666669</v>
      </c>
      <c r="B28" s="29">
        <v>50</v>
      </c>
      <c r="C28">
        <v>6.2</v>
      </c>
      <c r="D28" t="s">
        <v>234</v>
      </c>
      <c r="E28">
        <v>1</v>
      </c>
      <c r="F28" s="2">
        <v>44617.77107638889</v>
      </c>
      <c r="G28">
        <v>18</v>
      </c>
      <c r="I28" s="35">
        <v>20.6</v>
      </c>
      <c r="J28" s="35">
        <v>30.169</v>
      </c>
      <c r="K28" s="35">
        <v>11.75</v>
      </c>
      <c r="L28" s="35">
        <v>2159</v>
      </c>
      <c r="M28" s="35" t="s">
        <v>40</v>
      </c>
      <c r="N28" s="36">
        <f>1000000*(AG28-AE28)/Y28</f>
        <v>6.1022819216791049E-2</v>
      </c>
      <c r="O28" s="36">
        <f>1000000*(AN28-AL28)/Y28</f>
        <v>58.079988868110455</v>
      </c>
      <c r="P28" s="36" t="e">
        <f>1000000*(AU28-AS28)/Y28</f>
        <v>#VALUE!</v>
      </c>
      <c r="Q28">
        <f>(N28*16)</f>
        <v>0.97636510746865679</v>
      </c>
      <c r="R28">
        <f>(O28*44)</f>
        <v>2555.5195101968602</v>
      </c>
      <c r="S28">
        <f>1000000*(((AG28-AE28)*0.082057*X28)/(W28-AA28))/Y28</f>
        <v>1.6855854612113932</v>
      </c>
      <c r="T28">
        <f>1000000*(((AN28-AL28)*0.082057*X28)/(W28-AA28))/Y28</f>
        <v>1604.2979672179533</v>
      </c>
      <c r="U28">
        <f>O28*((1*0.082057*X28)/(W28-AA28))</f>
        <v>1604.2979672179533</v>
      </c>
      <c r="W28">
        <f t="shared" si="0"/>
        <v>1.0030366256511998</v>
      </c>
      <c r="X28">
        <v>313.14999999999998</v>
      </c>
      <c r="Y28">
        <f t="shared" si="1"/>
        <v>1.9073334166666699E-2</v>
      </c>
      <c r="Z28">
        <v>2E-3</v>
      </c>
      <c r="AA28">
        <f t="shared" si="2"/>
        <v>7.2765497523200454E-2</v>
      </c>
      <c r="AC28">
        <f t="shared" si="3"/>
        <v>1.1785680351401596E-5</v>
      </c>
      <c r="AD28">
        <f t="shared" si="4"/>
        <v>9.1731100244951652E-10</v>
      </c>
      <c r="AE28">
        <v>0</v>
      </c>
      <c r="AF28">
        <f t="shared" si="5"/>
        <v>2.4659762026442943E-10</v>
      </c>
      <c r="AG28">
        <f t="shared" si="6"/>
        <v>1.1639086227139459E-9</v>
      </c>
      <c r="AH28">
        <f t="shared" si="7"/>
        <v>1.097002469958351E-3</v>
      </c>
      <c r="AJ28">
        <f t="shared" si="8"/>
        <v>2.16555607478094E-3</v>
      </c>
      <c r="AK28">
        <f t="shared" si="9"/>
        <v>1.6855101738625583E-7</v>
      </c>
      <c r="AL28">
        <v>0</v>
      </c>
      <c r="AM28">
        <f t="shared" si="10"/>
        <v>9.3922801869149688E-7</v>
      </c>
      <c r="AN28">
        <f t="shared" si="11"/>
        <v>1.1077790360777527E-6</v>
      </c>
      <c r="AO28">
        <f t="shared" si="12"/>
        <v>2.2739189884214046E-2</v>
      </c>
      <c r="AQ28" t="e">
        <f t="shared" si="13"/>
        <v>#VALUE!</v>
      </c>
      <c r="AR28" t="e">
        <f t="shared" si="14"/>
        <v>#VALUE!</v>
      </c>
      <c r="AS28">
        <v>0</v>
      </c>
      <c r="AT28" t="e">
        <f t="shared" si="15"/>
        <v>#VALUE!</v>
      </c>
      <c r="AU28" t="e">
        <f t="shared" si="16"/>
        <v>#VALUE!</v>
      </c>
      <c r="AV28">
        <f t="shared" si="17"/>
        <v>1.5759424160826513E-2</v>
      </c>
      <c r="AX28">
        <f t="shared" si="18"/>
        <v>78.812974192989046</v>
      </c>
      <c r="AY28">
        <f t="shared" si="19"/>
        <v>15.215219993965079</v>
      </c>
      <c r="AZ28" t="e">
        <f t="shared" si="20"/>
        <v>#VALUE!</v>
      </c>
    </row>
    <row r="29" spans="1:52">
      <c r="A29" s="62">
        <v>44616.536111111112</v>
      </c>
      <c r="B29" s="29">
        <v>50</v>
      </c>
      <c r="C29">
        <v>1.6</v>
      </c>
      <c r="D29" t="s">
        <v>234</v>
      </c>
      <c r="E29">
        <v>1</v>
      </c>
      <c r="F29" s="2">
        <v>44617.792326388888</v>
      </c>
      <c r="G29">
        <v>143</v>
      </c>
      <c r="I29" s="35">
        <v>20.6</v>
      </c>
      <c r="J29" s="35">
        <v>30.169</v>
      </c>
      <c r="K29" s="35">
        <v>12.27</v>
      </c>
      <c r="L29" s="35">
        <v>1693</v>
      </c>
      <c r="M29" s="35" t="s">
        <v>40</v>
      </c>
      <c r="N29" s="36">
        <f>1000000*(AG29-AE29)/Y29</f>
        <v>6.3723403556597974E-2</v>
      </c>
      <c r="O29" s="36">
        <f>1000000*(AN29-AL29)/Y29</f>
        <v>45.5439653328907</v>
      </c>
      <c r="P29" s="36" t="e">
        <f>1000000*(AU29-AS29)/Y29</f>
        <v>#VALUE!</v>
      </c>
      <c r="Q29">
        <f>(N29*16)</f>
        <v>1.0195744569055676</v>
      </c>
      <c r="R29">
        <f>(O29*44)</f>
        <v>2003.9344746471909</v>
      </c>
      <c r="S29">
        <f>1000000*(((AG29-AE29)*0.082057*X29)/(W29-AA29))/Y29</f>
        <v>1.76018158375011</v>
      </c>
      <c r="T29">
        <f>1000000*(((AN29-AL29)*0.082057*X29)/(W29-AA29))/Y29</f>
        <v>1258.0252239462693</v>
      </c>
      <c r="U29">
        <f>O29*((1*0.082057*X29)/(W29-AA29))</f>
        <v>1258.0252239462693</v>
      </c>
      <c r="W29">
        <f t="shared" si="0"/>
        <v>1.0030366256511998</v>
      </c>
      <c r="X29">
        <v>313.14999999999998</v>
      </c>
      <c r="Y29">
        <f t="shared" si="1"/>
        <v>1.9073334166666699E-2</v>
      </c>
      <c r="Z29">
        <v>2E-3</v>
      </c>
      <c r="AA29">
        <f t="shared" si="2"/>
        <v>7.2765497523200454E-2</v>
      </c>
      <c r="AC29">
        <f t="shared" si="3"/>
        <v>1.230725939674022E-5</v>
      </c>
      <c r="AD29">
        <f t="shared" si="4"/>
        <v>9.579068936217504E-10</v>
      </c>
      <c r="AE29">
        <v>0</v>
      </c>
      <c r="AF29">
        <f t="shared" si="5"/>
        <v>2.5751087665059992E-10</v>
      </c>
      <c r="AG29">
        <f t="shared" si="6"/>
        <v>1.2154177702723504E-9</v>
      </c>
      <c r="AH29">
        <f t="shared" si="7"/>
        <v>1.097002469958351E-3</v>
      </c>
      <c r="AJ29">
        <f t="shared" si="8"/>
        <v>1.6981410072274812E-3</v>
      </c>
      <c r="AK29">
        <f t="shared" si="9"/>
        <v>1.3217085337421545E-7</v>
      </c>
      <c r="AL29">
        <v>0</v>
      </c>
      <c r="AM29">
        <f t="shared" si="10"/>
        <v>7.3650441669509238E-7</v>
      </c>
      <c r="AN29">
        <f t="shared" si="11"/>
        <v>8.6867527006930785E-7</v>
      </c>
      <c r="AO29">
        <f t="shared" si="12"/>
        <v>2.2739189884214046E-2</v>
      </c>
      <c r="AQ29" t="e">
        <f t="shared" si="13"/>
        <v>#VALUE!</v>
      </c>
      <c r="AR29" t="e">
        <f t="shared" si="14"/>
        <v>#VALUE!</v>
      </c>
      <c r="AS29">
        <v>0</v>
      </c>
      <c r="AT29" t="e">
        <f t="shared" si="15"/>
        <v>#VALUE!</v>
      </c>
      <c r="AU29" t="e">
        <f t="shared" si="16"/>
        <v>#VALUE!</v>
      </c>
      <c r="AV29">
        <f t="shared" si="17"/>
        <v>1.5759424160826513E-2</v>
      </c>
      <c r="AX29">
        <f t="shared" si="18"/>
        <v>78.812974192989046</v>
      </c>
      <c r="AY29">
        <f t="shared" si="19"/>
        <v>15.215219993965079</v>
      </c>
      <c r="AZ29" t="e">
        <f t="shared" si="20"/>
        <v>#VALUE!</v>
      </c>
    </row>
    <row r="30" spans="1:52">
      <c r="A30" s="62">
        <v>44616.4375</v>
      </c>
      <c r="B30" s="29">
        <v>50</v>
      </c>
      <c r="C30" s="41">
        <v>6</v>
      </c>
      <c r="D30" t="s">
        <v>235</v>
      </c>
      <c r="E30">
        <v>1</v>
      </c>
      <c r="F30" s="2">
        <v>44617.813564814816</v>
      </c>
      <c r="G30">
        <v>130</v>
      </c>
      <c r="I30" s="35">
        <v>20.6</v>
      </c>
      <c r="J30" s="35">
        <v>30.169</v>
      </c>
      <c r="K30" s="35">
        <v>5.55</v>
      </c>
      <c r="L30" s="35">
        <v>1455</v>
      </c>
      <c r="M30" s="35" t="s">
        <v>40</v>
      </c>
      <c r="N30" s="36">
        <f>1000000*(AG30-AE30)/Y30</f>
        <v>2.8823544396016195E-2</v>
      </c>
      <c r="O30" s="36">
        <f>1000000*(AN30-AL30)/Y30</f>
        <v>39.141446874988759</v>
      </c>
      <c r="P30" s="36" t="e">
        <f>1000000*(AU30-AS30)/Y30</f>
        <v>#VALUE!</v>
      </c>
      <c r="Q30">
        <f>(N30*16)</f>
        <v>0.46117671033625912</v>
      </c>
      <c r="R30">
        <f>(O30*44)</f>
        <v>1722.2236624995053</v>
      </c>
      <c r="S30">
        <f>1000000*(((AG30-AE30)*0.082057*X30)/(W30-AA30))/Y30</f>
        <v>0.79617015401899838</v>
      </c>
      <c r="T30">
        <f>1000000*(((AN30-AL30)*0.082057*X30)/(W30-AA30))/Y30</f>
        <v>1081.1734795285422</v>
      </c>
      <c r="U30">
        <f>O30*((1*0.082057*X30)/(W30-AA30))</f>
        <v>1081.1734795285422</v>
      </c>
      <c r="W30">
        <f t="shared" si="0"/>
        <v>1.0030366256511998</v>
      </c>
      <c r="X30">
        <v>313.14999999999998</v>
      </c>
      <c r="Y30">
        <f t="shared" si="1"/>
        <v>1.9073334166666699E-2</v>
      </c>
      <c r="Z30">
        <v>2E-3</v>
      </c>
      <c r="AA30">
        <f t="shared" si="2"/>
        <v>7.2765497523200454E-2</v>
      </c>
      <c r="AC30">
        <f t="shared" si="3"/>
        <v>5.5668532723641589E-6</v>
      </c>
      <c r="AD30">
        <f t="shared" si="4"/>
        <v>4.3328306924211205E-10</v>
      </c>
      <c r="AE30">
        <v>0</v>
      </c>
      <c r="AF30" s="8">
        <f t="shared" si="5"/>
        <v>1.1647802489085816E-10</v>
      </c>
      <c r="AG30" s="8">
        <f t="shared" si="6"/>
        <v>5.4976109413297016E-10</v>
      </c>
      <c r="AH30" s="9">
        <f t="shared" si="7"/>
        <v>1.097002469958351E-3</v>
      </c>
      <c r="AJ30">
        <f t="shared" si="8"/>
        <v>1.4594182903224955E-3</v>
      </c>
      <c r="AK30">
        <f t="shared" si="9"/>
        <v>1.1359042626076992E-7</v>
      </c>
      <c r="AL30">
        <v>0</v>
      </c>
      <c r="AM30" s="8">
        <f t="shared" si="10"/>
        <v>6.3296746975272257E-7</v>
      </c>
      <c r="AN30" s="8">
        <f t="shared" si="11"/>
        <v>7.4655789601349252E-7</v>
      </c>
      <c r="AO30" s="9">
        <f t="shared" si="12"/>
        <v>2.2739189884214046E-2</v>
      </c>
      <c r="AP30" s="9"/>
      <c r="AQ30" t="e">
        <f t="shared" si="13"/>
        <v>#VALUE!</v>
      </c>
      <c r="AR30" t="e">
        <f t="shared" si="14"/>
        <v>#VALUE!</v>
      </c>
      <c r="AS30">
        <v>0</v>
      </c>
      <c r="AT30" s="8" t="e">
        <f t="shared" si="15"/>
        <v>#VALUE!</v>
      </c>
      <c r="AU30" s="8" t="e">
        <f t="shared" si="16"/>
        <v>#VALUE!</v>
      </c>
      <c r="AV30" s="9">
        <f t="shared" si="17"/>
        <v>1.5759424160826513E-2</v>
      </c>
      <c r="AX30">
        <f t="shared" si="18"/>
        <v>78.812974192989046</v>
      </c>
      <c r="AY30">
        <f t="shared" si="19"/>
        <v>15.215219993965082</v>
      </c>
      <c r="AZ30" t="e">
        <f t="shared" si="20"/>
        <v>#VALUE!</v>
      </c>
    </row>
    <row r="31" spans="1:52">
      <c r="A31" s="62">
        <v>44616.4375</v>
      </c>
      <c r="B31" s="29">
        <v>50</v>
      </c>
      <c r="C31" s="41">
        <v>6</v>
      </c>
      <c r="D31" t="s">
        <v>235</v>
      </c>
      <c r="E31">
        <v>2</v>
      </c>
      <c r="F31" s="2">
        <v>44617.834837962961</v>
      </c>
      <c r="G31">
        <v>206</v>
      </c>
      <c r="I31" s="35">
        <v>20.6</v>
      </c>
      <c r="J31" s="35">
        <v>30.169</v>
      </c>
      <c r="K31" s="35">
        <v>5.81</v>
      </c>
      <c r="L31" s="35">
        <v>1447</v>
      </c>
      <c r="M31" s="35" t="s">
        <v>40</v>
      </c>
      <c r="N31" s="36">
        <f>1000000*(AG31-AE31)/Y31</f>
        <v>3.0173836565919657E-2</v>
      </c>
      <c r="O31" s="36">
        <f>1000000*(AN31-AL31)/Y31</f>
        <v>38.92623617052147</v>
      </c>
      <c r="P31" s="36" t="e">
        <f>1000000*(AU31-AS31)/Y31</f>
        <v>#VALUE!</v>
      </c>
      <c r="Q31">
        <f>(N31*16)</f>
        <v>0.48278138505471452</v>
      </c>
      <c r="R31">
        <f>(O31*44)</f>
        <v>1712.7543915029446</v>
      </c>
      <c r="S31">
        <f>1000000*(((AG31-AE31)*0.082057*X31)/(W31-AA31))/Y31</f>
        <v>0.8334682152883568</v>
      </c>
      <c r="T31">
        <f>1000000*(((AN31-AL31)*0.082057*X31)/(W31-AA31))/Y31</f>
        <v>1075.228883077526</v>
      </c>
      <c r="U31">
        <f>O31*((1*0.082057*X31)/(W31-AA31))</f>
        <v>1075.2288830775262</v>
      </c>
      <c r="W31">
        <f t="shared" si="0"/>
        <v>1.0030366256511998</v>
      </c>
      <c r="X31">
        <v>313.14999999999998</v>
      </c>
      <c r="Y31">
        <f t="shared" si="1"/>
        <v>1.9073334166666699E-2</v>
      </c>
      <c r="Z31">
        <v>2E-3</v>
      </c>
      <c r="AA31">
        <f t="shared" si="2"/>
        <v>7.2765497523200454E-2</v>
      </c>
      <c r="AC31">
        <f t="shared" si="3"/>
        <v>5.8276427950334699E-6</v>
      </c>
      <c r="AD31">
        <f t="shared" si="4"/>
        <v>4.5358101482822899E-10</v>
      </c>
      <c r="AE31">
        <v>0</v>
      </c>
      <c r="AF31" s="8">
        <f t="shared" si="5"/>
        <v>1.219346530839434E-10</v>
      </c>
      <c r="AG31" s="8">
        <f t="shared" si="6"/>
        <v>5.7551566791217239E-10</v>
      </c>
      <c r="AH31" s="9">
        <f t="shared" si="7"/>
        <v>1.097002469958351E-3</v>
      </c>
      <c r="AJ31">
        <f t="shared" si="8"/>
        <v>1.4513939973172861E-3</v>
      </c>
      <c r="AK31">
        <f t="shared" si="9"/>
        <v>1.1296587408888941E-7</v>
      </c>
      <c r="AL31">
        <v>0</v>
      </c>
      <c r="AM31" s="8">
        <f t="shared" si="10"/>
        <v>6.2948723624205474E-7</v>
      </c>
      <c r="AN31" s="8">
        <f t="shared" si="11"/>
        <v>7.4245311033094418E-7</v>
      </c>
      <c r="AO31" s="9">
        <f t="shared" si="12"/>
        <v>2.2739189884214046E-2</v>
      </c>
      <c r="AP31" s="9"/>
      <c r="AQ31" t="e">
        <f t="shared" si="13"/>
        <v>#VALUE!</v>
      </c>
      <c r="AR31" t="e">
        <f t="shared" si="14"/>
        <v>#VALUE!</v>
      </c>
      <c r="AS31">
        <v>0</v>
      </c>
      <c r="AT31" s="8" t="e">
        <f t="shared" si="15"/>
        <v>#VALUE!</v>
      </c>
      <c r="AU31" s="8" t="e">
        <f t="shared" si="16"/>
        <v>#VALUE!</v>
      </c>
      <c r="AV31" s="9">
        <f t="shared" si="17"/>
        <v>1.5759424160826513E-2</v>
      </c>
      <c r="AX31">
        <f t="shared" si="18"/>
        <v>78.812974192989046</v>
      </c>
      <c r="AY31">
        <f t="shared" si="19"/>
        <v>15.21521999396508</v>
      </c>
      <c r="AZ31" t="e">
        <f t="shared" si="20"/>
        <v>#VALUE!</v>
      </c>
    </row>
    <row r="32" spans="1:52">
      <c r="A32" s="62">
        <v>44616.551388888889</v>
      </c>
      <c r="B32" s="29">
        <v>50</v>
      </c>
      <c r="C32">
        <v>5</v>
      </c>
      <c r="D32" t="s">
        <v>234</v>
      </c>
      <c r="E32">
        <v>2</v>
      </c>
      <c r="F32" s="2">
        <v>44617.856099537035</v>
      </c>
      <c r="G32">
        <v>114</v>
      </c>
      <c r="I32" s="35">
        <v>20.6</v>
      </c>
      <c r="J32" s="35">
        <v>30.169</v>
      </c>
      <c r="K32" s="35">
        <v>14.39</v>
      </c>
      <c r="L32" s="35">
        <v>2516</v>
      </c>
      <c r="M32" s="35" t="s">
        <v>40</v>
      </c>
      <c r="N32" s="36">
        <f>1000000*(AG32-AE32)/Y32</f>
        <v>7.4733478172733903E-2</v>
      </c>
      <c r="O32" s="36">
        <f>1000000*(AN32-AL32)/Y32</f>
        <v>67.683766554963384</v>
      </c>
      <c r="P32" s="36" t="e">
        <f>1000000*(AU32-AS32)/Y32</f>
        <v>#VALUE!</v>
      </c>
      <c r="Q32">
        <f>(N32*16)</f>
        <v>1.1957356507637424</v>
      </c>
      <c r="R32">
        <f>(O32*44)</f>
        <v>2978.085728418389</v>
      </c>
      <c r="S32">
        <f>1000000*(((AG32-AE32)*0.082057*X32)/(W32-AA32))/Y32</f>
        <v>2.0643042371771876</v>
      </c>
      <c r="T32">
        <f>1000000*(((AN32-AL32)*0.082057*X32)/(W32-AA32))/Y32</f>
        <v>1869.5755838445448</v>
      </c>
      <c r="U32">
        <f>O32*((1*0.082057*X32)/(W32-AA32))</f>
        <v>1869.5755838445446</v>
      </c>
      <c r="W32">
        <f t="shared" si="0"/>
        <v>1.0030366256511998</v>
      </c>
      <c r="X32">
        <v>313.14999999999998</v>
      </c>
      <c r="Y32">
        <f t="shared" si="1"/>
        <v>1.9073334166666699E-2</v>
      </c>
      <c r="Z32">
        <v>2E-3</v>
      </c>
      <c r="AA32">
        <f t="shared" si="2"/>
        <v>7.2765497523200454E-2</v>
      </c>
      <c r="AC32">
        <f t="shared" si="3"/>
        <v>1.4433697043120766E-5</v>
      </c>
      <c r="AD32">
        <f t="shared" si="4"/>
        <v>1.1234132191700889E-9</v>
      </c>
      <c r="AE32">
        <v>0</v>
      </c>
      <c r="AF32">
        <f t="shared" si="5"/>
        <v>3.020033834557566E-10</v>
      </c>
      <c r="AG32">
        <f t="shared" si="6"/>
        <v>1.4254166026258455E-9</v>
      </c>
      <c r="AH32">
        <f t="shared" si="7"/>
        <v>1.097002469958351E-3</v>
      </c>
      <c r="AJ32">
        <f t="shared" si="8"/>
        <v>2.5236401501384188E-3</v>
      </c>
      <c r="AK32">
        <f t="shared" si="9"/>
        <v>1.9642165805642416E-7</v>
      </c>
      <c r="AL32">
        <v>0</v>
      </c>
      <c r="AM32">
        <f t="shared" si="10"/>
        <v>1.0945334391050517E-6</v>
      </c>
      <c r="AN32">
        <f t="shared" si="11"/>
        <v>1.2909550971614759E-6</v>
      </c>
      <c r="AO32">
        <f t="shared" si="12"/>
        <v>2.2739189884214046E-2</v>
      </c>
      <c r="AQ32" t="e">
        <f t="shared" si="13"/>
        <v>#VALUE!</v>
      </c>
      <c r="AR32" t="e">
        <f t="shared" si="14"/>
        <v>#VALUE!</v>
      </c>
      <c r="AS32">
        <v>0</v>
      </c>
      <c r="AT32" t="e">
        <f t="shared" si="15"/>
        <v>#VALUE!</v>
      </c>
      <c r="AU32" t="e">
        <f t="shared" si="16"/>
        <v>#VALUE!</v>
      </c>
      <c r="AV32">
        <f t="shared" si="17"/>
        <v>1.5759424160826513E-2</v>
      </c>
      <c r="AX32">
        <f t="shared" si="18"/>
        <v>78.812974192989046</v>
      </c>
      <c r="AY32">
        <f t="shared" si="19"/>
        <v>15.215219993965079</v>
      </c>
      <c r="AZ32" t="e">
        <f t="shared" si="20"/>
        <v>#VALUE!</v>
      </c>
    </row>
    <row r="33" spans="1:52">
      <c r="A33" s="62">
        <v>44616.418055555558</v>
      </c>
      <c r="B33" s="29">
        <v>50</v>
      </c>
      <c r="C33" s="41">
        <v>0.1</v>
      </c>
      <c r="D33" t="s">
        <v>235</v>
      </c>
      <c r="E33">
        <v>1</v>
      </c>
      <c r="F33" s="2">
        <v>44617.87736111111</v>
      </c>
      <c r="G33">
        <v>105</v>
      </c>
      <c r="I33" s="35">
        <v>20.6</v>
      </c>
      <c r="J33" s="35">
        <v>30.169</v>
      </c>
      <c r="K33" s="35">
        <v>4.7699999999999996</v>
      </c>
      <c r="L33" s="35">
        <v>1538</v>
      </c>
      <c r="M33" s="35" t="s">
        <v>40</v>
      </c>
      <c r="N33" s="36">
        <f>1000000*(AG33-AE33)/Y33</f>
        <v>2.4772667886305812E-2</v>
      </c>
      <c r="O33" s="36">
        <f>1000000*(AN33-AL33)/Y33</f>
        <v>41.374257933836915</v>
      </c>
      <c r="P33" s="36" t="e">
        <f>1000000*(AU33-AS33)/Y33</f>
        <v>#VALUE!</v>
      </c>
      <c r="Q33">
        <f>(N33*16)</f>
        <v>0.39636268618089299</v>
      </c>
      <c r="R33">
        <f>(O33*44)</f>
        <v>1820.4673490888242</v>
      </c>
      <c r="S33">
        <f>1000000*(((AG33-AE33)*0.082057*X33)/(W33-AA33))/Y33</f>
        <v>0.6842759702109229</v>
      </c>
      <c r="T33">
        <f>1000000*(((AN33-AL33)*0.082057*X33)/(W33-AA33))/Y33</f>
        <v>1142.8486677078336</v>
      </c>
      <c r="U33">
        <f>O33*((1*0.082057*X33)/(W33-AA33))</f>
        <v>1142.8486677078336</v>
      </c>
      <c r="W33">
        <f t="shared" si="0"/>
        <v>1.0030366256511998</v>
      </c>
      <c r="X33">
        <v>313.14999999999998</v>
      </c>
      <c r="Y33">
        <f t="shared" si="1"/>
        <v>1.9073334166666699E-2</v>
      </c>
      <c r="Z33">
        <v>2E-3</v>
      </c>
      <c r="AA33">
        <f t="shared" si="2"/>
        <v>7.2765497523200454E-2</v>
      </c>
      <c r="AC33">
        <f t="shared" si="3"/>
        <v>4.7844847043562223E-6</v>
      </c>
      <c r="AD33">
        <f t="shared" si="4"/>
        <v>3.7238923248376114E-10</v>
      </c>
      <c r="AE33">
        <v>0</v>
      </c>
      <c r="AF33" s="8">
        <f t="shared" si="5"/>
        <v>1.0010814031160242E-10</v>
      </c>
      <c r="AG33" s="8">
        <f t="shared" si="6"/>
        <v>4.7249737279536355E-10</v>
      </c>
      <c r="AH33" s="9">
        <f t="shared" si="7"/>
        <v>1.097002469958351E-3</v>
      </c>
      <c r="AJ33">
        <f t="shared" si="8"/>
        <v>1.5426703302515454E-3</v>
      </c>
      <c r="AK33">
        <f t="shared" si="9"/>
        <v>1.2007015504403036E-7</v>
      </c>
      <c r="AL33">
        <v>0</v>
      </c>
      <c r="AM33" s="8">
        <f t="shared" si="10"/>
        <v>6.690748924259021E-7</v>
      </c>
      <c r="AN33" s="8">
        <f t="shared" si="11"/>
        <v>7.8914504746993242E-7</v>
      </c>
      <c r="AO33" s="9">
        <f t="shared" si="12"/>
        <v>2.2739189884214046E-2</v>
      </c>
      <c r="AP33" s="9"/>
      <c r="AQ33" t="e">
        <f t="shared" si="13"/>
        <v>#VALUE!</v>
      </c>
      <c r="AR33" t="e">
        <f t="shared" si="14"/>
        <v>#VALUE!</v>
      </c>
      <c r="AS33">
        <v>0</v>
      </c>
      <c r="AT33" s="8" t="e">
        <f t="shared" si="15"/>
        <v>#VALUE!</v>
      </c>
      <c r="AU33" s="8" t="e">
        <f t="shared" si="16"/>
        <v>#VALUE!</v>
      </c>
      <c r="AV33" s="9">
        <f t="shared" si="17"/>
        <v>1.5759424160826513E-2</v>
      </c>
      <c r="AX33">
        <f t="shared" si="18"/>
        <v>78.812974192989046</v>
      </c>
      <c r="AY33">
        <f t="shared" si="19"/>
        <v>15.215219993965073</v>
      </c>
      <c r="AZ33" t="e">
        <f t="shared" si="20"/>
        <v>#VALUE!</v>
      </c>
    </row>
    <row r="34" spans="1:52">
      <c r="A34" s="62">
        <v>44616.418055555558</v>
      </c>
      <c r="B34" s="29">
        <v>50</v>
      </c>
      <c r="C34" s="41">
        <v>0.1</v>
      </c>
      <c r="D34" t="s">
        <v>235</v>
      </c>
      <c r="E34">
        <v>2</v>
      </c>
      <c r="F34" s="2">
        <v>44617.898611111108</v>
      </c>
      <c r="G34">
        <v>172</v>
      </c>
      <c r="I34" s="35">
        <v>20.6</v>
      </c>
      <c r="J34" s="35">
        <v>30.169</v>
      </c>
      <c r="K34" s="35">
        <v>3.97</v>
      </c>
      <c r="L34" s="35">
        <v>1757</v>
      </c>
      <c r="M34" s="35" t="s">
        <v>40</v>
      </c>
      <c r="N34" s="36">
        <f>1000000*(AG34-AE34)/Y34</f>
        <v>2.061792274814132E-2</v>
      </c>
      <c r="O34" s="36">
        <f>1000000*(AN34-AL34)/Y34</f>
        <v>47.265650968629039</v>
      </c>
      <c r="P34" s="36" t="e">
        <f>1000000*(AU34-AS34)/Y34</f>
        <v>#VALUE!</v>
      </c>
      <c r="Q34">
        <f>(N34*16)</f>
        <v>0.32988676397026112</v>
      </c>
      <c r="R34">
        <f>(O34*44)</f>
        <v>2079.6886426196779</v>
      </c>
      <c r="S34">
        <f>1000000*(((AG34-AE34)*0.082057*X34)/(W34-AA34))/Y34</f>
        <v>0.56951270476674321</v>
      </c>
      <c r="T34">
        <f>1000000*(((AN34-AL34)*0.082057*X34)/(W34-AA34))/Y34</f>
        <v>1305.5819955543977</v>
      </c>
      <c r="U34">
        <f>O34*((1*0.082057*X34)/(W34-AA34))</f>
        <v>1305.5819955543977</v>
      </c>
      <c r="W34">
        <f t="shared" si="0"/>
        <v>1.0030366256511998</v>
      </c>
      <c r="X34">
        <v>313.14999999999998</v>
      </c>
      <c r="Y34">
        <f t="shared" si="1"/>
        <v>1.9073334166666699E-2</v>
      </c>
      <c r="Z34">
        <v>2E-3</v>
      </c>
      <c r="AA34">
        <f t="shared" si="2"/>
        <v>7.2765497523200454E-2</v>
      </c>
      <c r="AC34">
        <f t="shared" si="3"/>
        <v>3.9820554038352631E-6</v>
      </c>
      <c r="AD34">
        <f t="shared" si="4"/>
        <v>3.0993401529570904E-10</v>
      </c>
      <c r="AE34">
        <v>0</v>
      </c>
      <c r="AF34">
        <f t="shared" si="5"/>
        <v>8.3318515102109364E-11</v>
      </c>
      <c r="AG34">
        <f t="shared" si="6"/>
        <v>3.9325253039781841E-10</v>
      </c>
      <c r="AH34">
        <f t="shared" si="7"/>
        <v>1.097002469958351E-3</v>
      </c>
      <c r="AJ34">
        <f t="shared" si="8"/>
        <v>1.7623353512691581E-3</v>
      </c>
      <c r="AK34">
        <f t="shared" si="9"/>
        <v>1.3716727074925964E-7</v>
      </c>
      <c r="AL34">
        <v>0</v>
      </c>
      <c r="AM34">
        <f t="shared" si="10"/>
        <v>7.6434628478043552E-7</v>
      </c>
      <c r="AN34">
        <f t="shared" si="11"/>
        <v>9.0151355552969513E-7</v>
      </c>
      <c r="AO34">
        <f t="shared" si="12"/>
        <v>2.2739189884214046E-2</v>
      </c>
      <c r="AQ34" t="e">
        <f t="shared" si="13"/>
        <v>#VALUE!</v>
      </c>
      <c r="AR34" t="e">
        <f t="shared" si="14"/>
        <v>#VALUE!</v>
      </c>
      <c r="AS34">
        <v>0</v>
      </c>
      <c r="AT34" t="e">
        <f t="shared" si="15"/>
        <v>#VALUE!</v>
      </c>
      <c r="AU34" t="e">
        <f t="shared" si="16"/>
        <v>#VALUE!</v>
      </c>
      <c r="AV34">
        <f t="shared" si="17"/>
        <v>1.5759424160826513E-2</v>
      </c>
      <c r="AX34">
        <f t="shared" si="18"/>
        <v>78.812974192989046</v>
      </c>
      <c r="AY34">
        <f t="shared" si="19"/>
        <v>15.215219993965077</v>
      </c>
      <c r="AZ34" t="e">
        <f t="shared" si="20"/>
        <v>#VALUE!</v>
      </c>
    </row>
    <row r="35" spans="1:52">
      <c r="A35" s="62">
        <v>44616.557638888888</v>
      </c>
      <c r="B35" s="29">
        <v>50</v>
      </c>
      <c r="C35">
        <v>8</v>
      </c>
      <c r="D35" t="s">
        <v>234</v>
      </c>
      <c r="E35">
        <v>2</v>
      </c>
      <c r="F35" s="2">
        <v>44617.919861111113</v>
      </c>
      <c r="G35">
        <v>136</v>
      </c>
      <c r="I35" s="35">
        <v>20.6</v>
      </c>
      <c r="J35" s="35">
        <v>30.169</v>
      </c>
      <c r="K35" s="35">
        <v>11.12</v>
      </c>
      <c r="L35" s="35">
        <v>1638</v>
      </c>
      <c r="M35" s="35" t="s">
        <v>40</v>
      </c>
      <c r="N35" s="36">
        <f>1000000*(AG35-AE35)/Y35</f>
        <v>5.7750957420486512E-2</v>
      </c>
      <c r="O35" s="36">
        <f>1000000*(AN35-AL35)/Y35</f>
        <v>44.064391739678058</v>
      </c>
      <c r="P35" s="36" t="e">
        <f>1000000*(AU35-AS35)/Y35</f>
        <v>#VALUE!</v>
      </c>
      <c r="Q35">
        <f>(N35*16)</f>
        <v>0.9240153187277842</v>
      </c>
      <c r="R35">
        <f>(O35*44)</f>
        <v>1938.8332365458346</v>
      </c>
      <c r="S35">
        <f>1000000*(((AG35-AE35)*0.082057*X35)/(W35-AA35))/Y35</f>
        <v>1.5952093896741018</v>
      </c>
      <c r="T35">
        <f>1000000*(((AN35-AL35)*0.082057*X35)/(W35-AA35))/Y35</f>
        <v>1217.1561233455341</v>
      </c>
      <c r="U35">
        <f>O35*((1*0.082057*X35)/(W35-AA35))</f>
        <v>1217.1561233455338</v>
      </c>
      <c r="W35">
        <f t="shared" si="0"/>
        <v>1.0030366256511998</v>
      </c>
      <c r="X35">
        <v>313.14999999999998</v>
      </c>
      <c r="Y35">
        <f t="shared" si="1"/>
        <v>1.9073334166666699E-2</v>
      </c>
      <c r="Z35">
        <v>2E-3</v>
      </c>
      <c r="AA35">
        <f t="shared" si="2"/>
        <v>7.2765497523200454E-2</v>
      </c>
      <c r="AC35">
        <f t="shared" si="3"/>
        <v>1.115376727724134E-5</v>
      </c>
      <c r="AD35">
        <f t="shared" si="4"/>
        <v>8.681275189139254E-10</v>
      </c>
      <c r="AE35">
        <v>0</v>
      </c>
      <c r="AF35">
        <f t="shared" si="5"/>
        <v>2.3337579041195366E-10</v>
      </c>
      <c r="AG35">
        <f t="shared" si="6"/>
        <v>1.1015033093258791E-9</v>
      </c>
      <c r="AH35">
        <f t="shared" si="7"/>
        <v>1.097002469958351E-3</v>
      </c>
      <c r="AJ35">
        <f t="shared" si="8"/>
        <v>1.6429739928166651E-3</v>
      </c>
      <c r="AK35">
        <f t="shared" si="9"/>
        <v>1.2787705719253686E-7</v>
      </c>
      <c r="AL35">
        <v>0</v>
      </c>
      <c r="AM35">
        <f t="shared" si="10"/>
        <v>7.125778113092505E-7</v>
      </c>
      <c r="AN35">
        <f t="shared" si="11"/>
        <v>8.4045486850178742E-7</v>
      </c>
      <c r="AO35">
        <f t="shared" si="12"/>
        <v>2.2739189884214046E-2</v>
      </c>
      <c r="AQ35" t="e">
        <f t="shared" si="13"/>
        <v>#VALUE!</v>
      </c>
      <c r="AR35" t="e">
        <f t="shared" si="14"/>
        <v>#VALUE!</v>
      </c>
      <c r="AS35">
        <v>0</v>
      </c>
      <c r="AT35" t="e">
        <f t="shared" si="15"/>
        <v>#VALUE!</v>
      </c>
      <c r="AU35" t="e">
        <f t="shared" si="16"/>
        <v>#VALUE!</v>
      </c>
      <c r="AV35">
        <f t="shared" si="17"/>
        <v>1.5759424160826513E-2</v>
      </c>
      <c r="AX35">
        <f t="shared" si="18"/>
        <v>78.812974192989046</v>
      </c>
      <c r="AY35">
        <f t="shared" si="19"/>
        <v>15.215219993965082</v>
      </c>
      <c r="AZ35" t="e">
        <f t="shared" si="20"/>
        <v>#VALUE!</v>
      </c>
    </row>
    <row r="36" spans="1:52">
      <c r="A36" s="62">
        <v>44616.554166666669</v>
      </c>
      <c r="B36" s="29">
        <v>50</v>
      </c>
      <c r="C36">
        <v>6.2</v>
      </c>
      <c r="D36" t="s">
        <v>234</v>
      </c>
      <c r="E36">
        <v>2</v>
      </c>
      <c r="F36" s="2">
        <v>44617.941099537034</v>
      </c>
      <c r="G36">
        <v>21</v>
      </c>
      <c r="I36" s="35">
        <v>20.6</v>
      </c>
      <c r="J36" s="35">
        <v>30.169</v>
      </c>
      <c r="K36" s="35">
        <v>12.61</v>
      </c>
      <c r="L36" s="35">
        <v>2415</v>
      </c>
      <c r="M36" s="35" t="s">
        <v>40</v>
      </c>
      <c r="N36" s="36">
        <f>1000000*(AG36-AE36)/Y36</f>
        <v>6.548917024031789E-2</v>
      </c>
      <c r="O36" s="36">
        <f>1000000*(AN36-AL36)/Y36</f>
        <v>64.966731411063819</v>
      </c>
      <c r="P36" s="36" t="e">
        <f>1000000*(AU36-AS36)/Y36</f>
        <v>#VALUE!</v>
      </c>
      <c r="Q36">
        <f>(N36*16)</f>
        <v>1.0478267238450862</v>
      </c>
      <c r="R36">
        <f>(O36*44)</f>
        <v>2858.5361820868079</v>
      </c>
      <c r="S36">
        <f>1000000*(((AG36-AE36)*0.082057*X36)/(W36-AA36))/Y36</f>
        <v>1.8089559715638868</v>
      </c>
      <c r="T36">
        <f>1000000*(((AN36-AL36)*0.082057*X36)/(W36-AA36))/Y36</f>
        <v>1794.5250536504666</v>
      </c>
      <c r="U36">
        <f>O36*((1*0.082057*X36)/(W36-AA36))</f>
        <v>1794.525053650467</v>
      </c>
      <c r="W36">
        <f t="shared" si="0"/>
        <v>1.0030366256511998</v>
      </c>
      <c r="X36">
        <v>313.14999999999998</v>
      </c>
      <c r="Y36">
        <f t="shared" si="1"/>
        <v>1.9073334166666699E-2</v>
      </c>
      <c r="Z36">
        <v>2E-3</v>
      </c>
      <c r="AA36">
        <f t="shared" si="2"/>
        <v>7.2765497523200454E-2</v>
      </c>
      <c r="AC36">
        <f t="shared" si="3"/>
        <v>1.2648291849461629E-5</v>
      </c>
      <c r="AD36">
        <f t="shared" si="4"/>
        <v>9.8445036092667265E-10</v>
      </c>
      <c r="AE36">
        <v>0</v>
      </c>
      <c r="AF36" s="8">
        <f t="shared" si="5"/>
        <v>2.6464646736463452E-10</v>
      </c>
      <c r="AG36" s="8">
        <f t="shared" si="6"/>
        <v>1.2490968282913072E-9</v>
      </c>
      <c r="AH36" s="9">
        <f t="shared" si="7"/>
        <v>1.097002469958351E-3</v>
      </c>
      <c r="AJ36">
        <f t="shared" si="8"/>
        <v>2.4223334509476473E-3</v>
      </c>
      <c r="AK36">
        <f t="shared" si="9"/>
        <v>1.8853668688643254E-7</v>
      </c>
      <c r="AL36">
        <v>0</v>
      </c>
      <c r="AM36" s="8">
        <f t="shared" si="10"/>
        <v>1.0505954910328695E-6</v>
      </c>
      <c r="AN36" s="8">
        <f t="shared" si="11"/>
        <v>1.2391321779193021E-6</v>
      </c>
      <c r="AO36" s="9">
        <f t="shared" si="12"/>
        <v>2.2739189884214046E-2</v>
      </c>
      <c r="AP36" s="9"/>
      <c r="AQ36" t="e">
        <f t="shared" si="13"/>
        <v>#VALUE!</v>
      </c>
      <c r="AR36" t="e">
        <f t="shared" si="14"/>
        <v>#VALUE!</v>
      </c>
      <c r="AS36">
        <v>0</v>
      </c>
      <c r="AT36" s="8" t="e">
        <f t="shared" si="15"/>
        <v>#VALUE!</v>
      </c>
      <c r="AU36" s="8" t="e">
        <f t="shared" si="16"/>
        <v>#VALUE!</v>
      </c>
      <c r="AV36" s="9">
        <f t="shared" si="17"/>
        <v>1.5759424160826513E-2</v>
      </c>
      <c r="AX36">
        <f t="shared" si="18"/>
        <v>78.812974192989046</v>
      </c>
      <c r="AY36">
        <f t="shared" si="19"/>
        <v>15.215219993965073</v>
      </c>
      <c r="AZ36" t="e">
        <f t="shared" si="20"/>
        <v>#VALUE!</v>
      </c>
    </row>
    <row r="37" spans="1:52">
      <c r="A37" s="62">
        <v>44616.426388888889</v>
      </c>
      <c r="B37" s="29">
        <v>50</v>
      </c>
      <c r="C37" s="41">
        <v>3</v>
      </c>
      <c r="D37" t="s">
        <v>235</v>
      </c>
      <c r="E37">
        <v>1</v>
      </c>
      <c r="F37" s="2">
        <v>44617.962372685186</v>
      </c>
      <c r="G37">
        <v>99</v>
      </c>
      <c r="I37" s="35">
        <v>20.6</v>
      </c>
      <c r="J37" s="35">
        <v>30.169</v>
      </c>
      <c r="K37" s="35">
        <v>4.57</v>
      </c>
      <c r="L37" s="35">
        <v>11171</v>
      </c>
      <c r="M37" s="35" t="s">
        <v>40</v>
      </c>
      <c r="N37" s="36">
        <f>1000000*(AG37-AE37)/Y37</f>
        <v>2.3733981601764691E-2</v>
      </c>
      <c r="O37" s="36">
        <f>1000000*(AN37-AL37)/Y37</f>
        <v>300.51484745051505</v>
      </c>
      <c r="P37" s="36" t="e">
        <f>1000000*(AU37-AS37)/Y37</f>
        <v>#VALUE!</v>
      </c>
      <c r="Q37">
        <f>(N37*16)</f>
        <v>0.37974370562823506</v>
      </c>
      <c r="R37">
        <f>(O37*44)</f>
        <v>13222.653287822663</v>
      </c>
      <c r="S37">
        <f>1000000*(((AG37-AE37)*0.082057*X37)/(W37-AA37))/Y37</f>
        <v>0.65558515384987803</v>
      </c>
      <c r="T37">
        <f>1000000*(((AN37-AL37)*0.082057*X37)/(W37-AA37))/Y37</f>
        <v>8300.8858692875219</v>
      </c>
      <c r="U37">
        <f>O37*((1*0.082057*X37)/(W37-AA37))</f>
        <v>8300.8858692875219</v>
      </c>
      <c r="W37">
        <f t="shared" si="0"/>
        <v>1.0030366256511998</v>
      </c>
      <c r="X37">
        <v>313.14999999999998</v>
      </c>
      <c r="Y37">
        <f t="shared" si="1"/>
        <v>1.9073334166666699E-2</v>
      </c>
      <c r="Z37">
        <v>2E-3</v>
      </c>
      <c r="AA37">
        <f t="shared" si="2"/>
        <v>7.2765497523200454E-2</v>
      </c>
      <c r="AC37">
        <f t="shared" si="3"/>
        <v>4.5838773792259829E-6</v>
      </c>
      <c r="AD37">
        <f t="shared" si="4"/>
        <v>3.5677542818674813E-10</v>
      </c>
      <c r="AE37">
        <v>0</v>
      </c>
      <c r="AF37" s="8">
        <f t="shared" si="5"/>
        <v>9.5910734009229169E-11</v>
      </c>
      <c r="AG37" s="8">
        <f t="shared" si="6"/>
        <v>4.526861621959773E-10</v>
      </c>
      <c r="AH37" s="9">
        <f t="shared" si="7"/>
        <v>1.097002469958351E-3</v>
      </c>
      <c r="AJ37">
        <f t="shared" si="8"/>
        <v>1.1204922145149553E-2</v>
      </c>
      <c r="AK37">
        <f t="shared" si="9"/>
        <v>8.7210903900966385E-7</v>
      </c>
      <c r="AL37">
        <v>0</v>
      </c>
      <c r="AM37" s="8">
        <f t="shared" si="10"/>
        <v>4.859711068458876E-6</v>
      </c>
      <c r="AN37" s="8">
        <f t="shared" si="11"/>
        <v>5.7318201074685398E-6</v>
      </c>
      <c r="AO37" s="9">
        <f t="shared" si="12"/>
        <v>2.2739189884214046E-2</v>
      </c>
      <c r="AP37" s="9"/>
      <c r="AQ37" t="e">
        <f t="shared" si="13"/>
        <v>#VALUE!</v>
      </c>
      <c r="AR37" t="e">
        <f t="shared" si="14"/>
        <v>#VALUE!</v>
      </c>
      <c r="AS37">
        <v>0</v>
      </c>
      <c r="AT37" s="8" t="e">
        <f t="shared" si="15"/>
        <v>#VALUE!</v>
      </c>
      <c r="AU37" s="8" t="e">
        <f t="shared" si="16"/>
        <v>#VALUE!</v>
      </c>
      <c r="AV37" s="9">
        <f t="shared" si="17"/>
        <v>1.5759424160826513E-2</v>
      </c>
      <c r="AX37">
        <f t="shared" si="18"/>
        <v>78.812974192989046</v>
      </c>
      <c r="AY37">
        <f t="shared" si="19"/>
        <v>15.215219993965077</v>
      </c>
      <c r="AZ37" t="e">
        <f t="shared" si="20"/>
        <v>#VALUE!</v>
      </c>
    </row>
    <row r="38" spans="1:52">
      <c r="A38" s="62">
        <v>44616.536111111112</v>
      </c>
      <c r="B38" s="29">
        <v>50</v>
      </c>
      <c r="C38">
        <v>1.6</v>
      </c>
      <c r="D38" t="s">
        <v>234</v>
      </c>
      <c r="E38">
        <v>2</v>
      </c>
      <c r="F38" s="2">
        <v>44617.98364583333</v>
      </c>
      <c r="G38">
        <v>137</v>
      </c>
      <c r="I38" s="35">
        <v>20.6</v>
      </c>
      <c r="J38" s="35">
        <v>30.169</v>
      </c>
      <c r="K38" s="35">
        <v>14.37</v>
      </c>
      <c r="L38" s="35">
        <v>2078</v>
      </c>
      <c r="M38" s="35" t="s">
        <v>40</v>
      </c>
      <c r="N38" s="36">
        <f>1000000*(AG38-AE38)/Y38</f>
        <v>7.4629609544279787E-2</v>
      </c>
      <c r="O38" s="36">
        <f>1000000*(AN38-AL38)/Y38</f>
        <v>55.900980485379144</v>
      </c>
      <c r="P38" s="36" t="e">
        <f>1000000*(AU38-AS38)/Y38</f>
        <v>#VALUE!</v>
      </c>
      <c r="Q38">
        <f>(N38*16)</f>
        <v>1.1940737527084766</v>
      </c>
      <c r="R38">
        <f>(O38*44)</f>
        <v>2459.6431413566825</v>
      </c>
      <c r="S38">
        <f>1000000*(((AG38-AE38)*0.082057*X38)/(W38-AA38))/Y38</f>
        <v>2.061435155541083</v>
      </c>
      <c r="T38">
        <f>1000000*(((AN38-AL38)*0.082057*X38)/(W38-AA38))/Y38</f>
        <v>1544.1089281514164</v>
      </c>
      <c r="U38">
        <f>O38*((1*0.082057*X38)/(W38-AA38))</f>
        <v>1544.1089281514166</v>
      </c>
      <c r="W38">
        <f t="shared" si="0"/>
        <v>1.0030366256511998</v>
      </c>
      <c r="X38">
        <v>313.14999999999998</v>
      </c>
      <c r="Y38">
        <f t="shared" si="1"/>
        <v>1.9073334166666699E-2</v>
      </c>
      <c r="Z38">
        <v>2E-3</v>
      </c>
      <c r="AA38">
        <f t="shared" si="2"/>
        <v>7.2765497523200454E-2</v>
      </c>
      <c r="AC38">
        <f t="shared" si="3"/>
        <v>1.4413636310607741E-5</v>
      </c>
      <c r="AD38">
        <f t="shared" si="4"/>
        <v>1.1218518387403875E-9</v>
      </c>
      <c r="AE38">
        <v>0</v>
      </c>
      <c r="AF38">
        <f t="shared" si="5"/>
        <v>3.0158364282551925E-10</v>
      </c>
      <c r="AG38">
        <f t="shared" si="6"/>
        <v>1.4234354815659068E-9</v>
      </c>
      <c r="AH38">
        <f t="shared" si="7"/>
        <v>1.097002469958351E-3</v>
      </c>
      <c r="AJ38">
        <f t="shared" si="8"/>
        <v>2.0843101081031933E-3</v>
      </c>
      <c r="AK38">
        <f t="shared" si="9"/>
        <v>1.6222742664596559E-7</v>
      </c>
      <c r="AL38">
        <v>0</v>
      </c>
      <c r="AM38">
        <f t="shared" si="10"/>
        <v>9.0399065439598465E-7</v>
      </c>
      <c r="AN38">
        <f t="shared" si="11"/>
        <v>1.0662180810419503E-6</v>
      </c>
      <c r="AO38">
        <f t="shared" si="12"/>
        <v>2.2739189884214046E-2</v>
      </c>
      <c r="AQ38" t="e">
        <f t="shared" si="13"/>
        <v>#VALUE!</v>
      </c>
      <c r="AR38" t="e">
        <f t="shared" si="14"/>
        <v>#VALUE!</v>
      </c>
      <c r="AS38">
        <v>0</v>
      </c>
      <c r="AT38" t="e">
        <f t="shared" si="15"/>
        <v>#VALUE!</v>
      </c>
      <c r="AU38" t="e">
        <f t="shared" si="16"/>
        <v>#VALUE!</v>
      </c>
      <c r="AV38">
        <f t="shared" si="17"/>
        <v>1.5759424160826513E-2</v>
      </c>
      <c r="AX38">
        <f t="shared" si="18"/>
        <v>78.812974192989046</v>
      </c>
      <c r="AY38">
        <f t="shared" si="19"/>
        <v>15.215219993965082</v>
      </c>
      <c r="AZ38" t="e">
        <f t="shared" si="20"/>
        <v>#VALUE!</v>
      </c>
    </row>
    <row r="39" spans="1:52">
      <c r="A39" s="62">
        <v>44616.561111111114</v>
      </c>
      <c r="B39" s="29">
        <v>50</v>
      </c>
      <c r="C39">
        <v>9</v>
      </c>
      <c r="D39" t="s">
        <v>234</v>
      </c>
      <c r="E39">
        <v>1</v>
      </c>
      <c r="F39" s="2">
        <v>44618.004895833335</v>
      </c>
      <c r="G39">
        <v>27</v>
      </c>
      <c r="I39" s="35">
        <v>20.6</v>
      </c>
      <c r="J39" s="35">
        <v>30.169</v>
      </c>
      <c r="K39" s="35">
        <v>10.48</v>
      </c>
      <c r="L39" s="35">
        <v>2288</v>
      </c>
      <c r="M39" s="35" t="s">
        <v>40</v>
      </c>
      <c r="N39" s="36">
        <f>1000000*(AG39-AE39)/Y39</f>
        <v>5.4427161309954918E-2</v>
      </c>
      <c r="O39" s="36">
        <f>1000000*(AN39-AL39)/Y39</f>
        <v>61.550261477645542</v>
      </c>
      <c r="P39" s="36" t="e">
        <f>1000000*(AU39-AS39)/Y39</f>
        <v>#VALUE!</v>
      </c>
      <c r="Q39">
        <f>(N39*16)</f>
        <v>0.87083458095927868</v>
      </c>
      <c r="R39">
        <f>(O39*44)</f>
        <v>2708.2115050164039</v>
      </c>
      <c r="S39">
        <f>1000000*(((AG39-AE39)*0.082057*X39)/(W39-AA39))/Y39</f>
        <v>1.5033987773187576</v>
      </c>
      <c r="T39">
        <f>1000000*(((AN39-AL39)*0.082057*X39)/(W39-AA39))/Y39</f>
        <v>1700.154584990587</v>
      </c>
      <c r="U39">
        <f>O39*((1*0.082057*X39)/(W39-AA39))</f>
        <v>1700.154584990587</v>
      </c>
      <c r="W39">
        <f t="shared" si="0"/>
        <v>1.0030366256511998</v>
      </c>
      <c r="X39">
        <v>313.14999999999998</v>
      </c>
      <c r="Y39">
        <f t="shared" si="1"/>
        <v>1.9073334166666699E-2</v>
      </c>
      <c r="Z39">
        <v>2E-3</v>
      </c>
      <c r="AA39">
        <f t="shared" si="2"/>
        <v>7.2765497523200454E-2</v>
      </c>
      <c r="AC39">
        <f t="shared" si="3"/>
        <v>1.0511823836824573E-5</v>
      </c>
      <c r="AD39">
        <f t="shared" si="4"/>
        <v>8.1816334516348367E-10</v>
      </c>
      <c r="AE39">
        <v>0</v>
      </c>
      <c r="AF39">
        <f t="shared" si="5"/>
        <v>2.1994409024435922E-10</v>
      </c>
      <c r="AG39">
        <f t="shared" si="6"/>
        <v>1.0381074354078429E-9</v>
      </c>
      <c r="AH39">
        <f t="shared" si="7"/>
        <v>1.097002469958351E-3</v>
      </c>
      <c r="AJ39">
        <f t="shared" si="8"/>
        <v>2.294947799489945E-3</v>
      </c>
      <c r="AK39">
        <f t="shared" si="9"/>
        <v>1.7862192115782926E-7</v>
      </c>
      <c r="AL39">
        <v>0</v>
      </c>
      <c r="AM39">
        <f t="shared" si="10"/>
        <v>9.953467840510167E-7</v>
      </c>
      <c r="AN39">
        <f t="shared" si="11"/>
        <v>1.1739687052088459E-6</v>
      </c>
      <c r="AO39">
        <f t="shared" si="12"/>
        <v>2.2739189884214046E-2</v>
      </c>
      <c r="AQ39" t="e">
        <f t="shared" si="13"/>
        <v>#VALUE!</v>
      </c>
      <c r="AR39" t="e">
        <f t="shared" si="14"/>
        <v>#VALUE!</v>
      </c>
      <c r="AS39">
        <v>0</v>
      </c>
      <c r="AT39" t="e">
        <f t="shared" si="15"/>
        <v>#VALUE!</v>
      </c>
      <c r="AU39" t="e">
        <f t="shared" si="16"/>
        <v>#VALUE!</v>
      </c>
      <c r="AV39">
        <f t="shared" si="17"/>
        <v>1.5759424160826513E-2</v>
      </c>
      <c r="AX39">
        <f t="shared" si="18"/>
        <v>78.812974192989046</v>
      </c>
      <c r="AY39">
        <f t="shared" si="19"/>
        <v>15.215219993965073</v>
      </c>
      <c r="AZ39" t="e">
        <f t="shared" si="20"/>
        <v>#VALUE!</v>
      </c>
    </row>
    <row r="40" spans="1:52">
      <c r="A40" s="62">
        <v>44616.561111111114</v>
      </c>
      <c r="B40" s="29">
        <v>50</v>
      </c>
      <c r="C40">
        <v>9</v>
      </c>
      <c r="D40" t="s">
        <v>234</v>
      </c>
      <c r="E40">
        <v>2</v>
      </c>
      <c r="F40" s="2">
        <v>44618.02616898148</v>
      </c>
      <c r="G40">
        <v>177</v>
      </c>
      <c r="H40" t="s">
        <v>249</v>
      </c>
      <c r="I40" s="35">
        <v>20.6</v>
      </c>
      <c r="J40" s="35">
        <v>30.169</v>
      </c>
      <c r="K40" s="35">
        <v>10.31</v>
      </c>
      <c r="L40" s="35">
        <v>2466</v>
      </c>
      <c r="M40" s="35" t="s">
        <v>40</v>
      </c>
      <c r="N40" s="36">
        <f>1000000*(AG40-AE40)/Y40</f>
        <v>5.3544277968094973E-2</v>
      </c>
      <c r="O40" s="36">
        <f>1000000*(AN40-AL40)/Y40</f>
        <v>66.33869965204282</v>
      </c>
      <c r="P40" s="36" t="e">
        <f>1000000*(AU40-AS40)/Y40</f>
        <v>#VALUE!</v>
      </c>
      <c r="Q40">
        <f>(N40*16)</f>
        <v>0.85670844748951958</v>
      </c>
      <c r="R40">
        <f>(O40*44)</f>
        <v>2918.9027846898839</v>
      </c>
      <c r="S40">
        <f>1000000*(((AG40-AE40)*0.082057*X40)/(W40-AA40))/Y40</f>
        <v>1.4790115834118698</v>
      </c>
      <c r="T40">
        <f>1000000*(((AN40-AL40)*0.082057*X40)/(W40-AA40))/Y40</f>
        <v>1832.4218560256943</v>
      </c>
      <c r="U40">
        <f>O40*((1*0.082057*X40)/(W40-AA40))</f>
        <v>1832.4218560256948</v>
      </c>
      <c r="W40">
        <f t="shared" si="0"/>
        <v>1.0030366256511998</v>
      </c>
      <c r="X40">
        <v>313.14999999999998</v>
      </c>
      <c r="Y40">
        <f t="shared" si="1"/>
        <v>1.9073334166666699E-2</v>
      </c>
      <c r="Z40">
        <v>2E-3</v>
      </c>
      <c r="AA40">
        <f t="shared" si="2"/>
        <v>7.2765497523200454E-2</v>
      </c>
      <c r="AC40">
        <f t="shared" si="3"/>
        <v>1.0341307610463872E-5</v>
      </c>
      <c r="AD40">
        <f t="shared" si="4"/>
        <v>8.0489161151102275E-10</v>
      </c>
      <c r="AE40">
        <v>0</v>
      </c>
      <c r="AF40">
        <f t="shared" si="5"/>
        <v>2.1637629488734198E-10</v>
      </c>
      <c r="AG40">
        <f t="shared" si="6"/>
        <v>1.0212679063983648E-9</v>
      </c>
      <c r="AH40">
        <f t="shared" si="7"/>
        <v>1.097002469958351E-3</v>
      </c>
      <c r="AJ40">
        <f t="shared" si="8"/>
        <v>2.4734883188558586E-3</v>
      </c>
      <c r="AK40">
        <f t="shared" si="9"/>
        <v>1.9251820698217087E-7</v>
      </c>
      <c r="AL40">
        <v>0</v>
      </c>
      <c r="AM40">
        <f t="shared" si="10"/>
        <v>1.0727819796633774E-6</v>
      </c>
      <c r="AN40">
        <f t="shared" si="11"/>
        <v>1.2653001866455484E-6</v>
      </c>
      <c r="AO40">
        <f t="shared" si="12"/>
        <v>2.2739189884214046E-2</v>
      </c>
      <c r="AQ40" t="e">
        <f t="shared" si="13"/>
        <v>#VALUE!</v>
      </c>
      <c r="AR40" t="e">
        <f t="shared" si="14"/>
        <v>#VALUE!</v>
      </c>
      <c r="AS40">
        <v>0</v>
      </c>
      <c r="AT40" t="e">
        <f t="shared" si="15"/>
        <v>#VALUE!</v>
      </c>
      <c r="AU40" t="e">
        <f t="shared" si="16"/>
        <v>#VALUE!</v>
      </c>
      <c r="AV40">
        <f t="shared" si="17"/>
        <v>1.5759424160826513E-2</v>
      </c>
      <c r="AX40">
        <f t="shared" si="18"/>
        <v>78.812974192989046</v>
      </c>
      <c r="AY40">
        <f t="shared" si="19"/>
        <v>15.215219993965079</v>
      </c>
      <c r="AZ40" t="e">
        <f t="shared" si="20"/>
        <v>#VALUE!</v>
      </c>
    </row>
    <row r="41" spans="1:52">
      <c r="A41" s="62">
        <v>44616.547222222223</v>
      </c>
      <c r="B41" s="29">
        <v>50</v>
      </c>
      <c r="C41">
        <v>0.1</v>
      </c>
      <c r="D41" t="s">
        <v>234</v>
      </c>
      <c r="E41">
        <v>1</v>
      </c>
      <c r="F41" s="2">
        <v>44618.047442129631</v>
      </c>
      <c r="G41">
        <v>133</v>
      </c>
      <c r="I41" s="35">
        <v>20.6</v>
      </c>
      <c r="J41" s="35">
        <v>30.169</v>
      </c>
      <c r="K41" s="35">
        <v>15.56</v>
      </c>
      <c r="L41" s="35">
        <v>1489</v>
      </c>
      <c r="M41" s="35" t="s">
        <v>40</v>
      </c>
      <c r="N41" s="36">
        <f>1000000*(AG41-AE41)/Y41</f>
        <v>8.0809792937299479E-2</v>
      </c>
      <c r="O41" s="36">
        <f>1000000*(AN41-AL41)/Y41</f>
        <v>40.05609236897476</v>
      </c>
      <c r="P41" s="36" t="e">
        <f>1000000*(AU41-AS41)/Y41</f>
        <v>#VALUE!</v>
      </c>
      <c r="Q41">
        <f>(N41*16)</f>
        <v>1.2929566869967917</v>
      </c>
      <c r="R41">
        <f>(O41*44)</f>
        <v>1762.4680642348894</v>
      </c>
      <c r="S41">
        <f>1000000*(((AG41-AE41)*0.082057*X41)/(W41-AA41))/Y41</f>
        <v>2.2321455128893009</v>
      </c>
      <c r="T41">
        <f>1000000*(((AN41-AL41)*0.082057*X41)/(W41-AA41))/Y41</f>
        <v>1106.4380144453607</v>
      </c>
      <c r="U41">
        <f>O41*((1*0.082057*X41)/(W41-AA41))</f>
        <v>1106.4380144453607</v>
      </c>
      <c r="W41">
        <f t="shared" si="0"/>
        <v>1.0030366256511998</v>
      </c>
      <c r="X41">
        <v>313.14999999999998</v>
      </c>
      <c r="Y41">
        <f t="shared" si="1"/>
        <v>1.9073334166666699E-2</v>
      </c>
      <c r="Z41">
        <v>2E-3</v>
      </c>
      <c r="AA41">
        <f t="shared" si="2"/>
        <v>7.2765497523200454E-2</v>
      </c>
      <c r="AC41">
        <f t="shared" si="3"/>
        <v>1.5607249895132668E-5</v>
      </c>
      <c r="AD41">
        <f t="shared" si="4"/>
        <v>1.2147539743076151E-9</v>
      </c>
      <c r="AE41">
        <v>0</v>
      </c>
      <c r="AF41" s="8">
        <f t="shared" si="5"/>
        <v>3.2655821032464021E-10</v>
      </c>
      <c r="AG41" s="8">
        <f t="shared" si="6"/>
        <v>1.5413121846322554E-9</v>
      </c>
      <c r="AH41" s="9">
        <f t="shared" si="7"/>
        <v>1.097002469958351E-3</v>
      </c>
      <c r="AJ41">
        <f t="shared" si="8"/>
        <v>1.4935215355946366E-3</v>
      </c>
      <c r="AK41">
        <f t="shared" si="9"/>
        <v>1.1624477299126216E-7</v>
      </c>
      <c r="AL41">
        <v>0</v>
      </c>
      <c r="AM41" s="8">
        <f t="shared" si="10"/>
        <v>6.4775846217306128E-7</v>
      </c>
      <c r="AN41" s="8">
        <f t="shared" si="11"/>
        <v>7.6400323516432343E-7</v>
      </c>
      <c r="AO41" s="9">
        <f t="shared" si="12"/>
        <v>2.2739189884214046E-2</v>
      </c>
      <c r="AP41" s="9"/>
      <c r="AQ41" t="e">
        <f t="shared" si="13"/>
        <v>#VALUE!</v>
      </c>
      <c r="AR41" t="e">
        <f t="shared" si="14"/>
        <v>#VALUE!</v>
      </c>
      <c r="AS41">
        <v>0</v>
      </c>
      <c r="AT41" s="8" t="e">
        <f t="shared" si="15"/>
        <v>#VALUE!</v>
      </c>
      <c r="AU41" s="8" t="e">
        <f t="shared" si="16"/>
        <v>#VALUE!</v>
      </c>
      <c r="AV41" s="9">
        <f t="shared" si="17"/>
        <v>1.5759424160826513E-2</v>
      </c>
      <c r="AX41">
        <f t="shared" si="18"/>
        <v>78.812974192989046</v>
      </c>
      <c r="AY41">
        <f t="shared" si="19"/>
        <v>15.215219993965077</v>
      </c>
      <c r="AZ41" t="e">
        <f t="shared" si="20"/>
        <v>#VALUE!</v>
      </c>
    </row>
    <row r="42" spans="1:52">
      <c r="A42" s="62">
        <v>44616.426388888889</v>
      </c>
      <c r="B42" s="29">
        <v>50</v>
      </c>
      <c r="C42" s="41">
        <v>3</v>
      </c>
      <c r="D42" t="s">
        <v>235</v>
      </c>
      <c r="E42">
        <v>2</v>
      </c>
      <c r="F42" s="2">
        <v>44618.068703703706</v>
      </c>
      <c r="G42">
        <v>22</v>
      </c>
      <c r="I42" s="35">
        <v>20.6</v>
      </c>
      <c r="J42" s="35">
        <v>30.169</v>
      </c>
      <c r="K42" s="35">
        <v>4.41</v>
      </c>
      <c r="L42" s="35">
        <v>1350</v>
      </c>
      <c r="M42" s="35" t="s">
        <v>40</v>
      </c>
      <c r="N42" s="36">
        <f>1000000*(AG42-AE42)/Y42</f>
        <v>2.2903032574131788E-2</v>
      </c>
      <c r="O42" s="36">
        <f>1000000*(AN42-AL42)/Y42</f>
        <v>36.316806378855553</v>
      </c>
      <c r="P42" s="36" t="e">
        <f>1000000*(AU42-AS42)/Y42</f>
        <v>#VALUE!</v>
      </c>
      <c r="Q42">
        <f>(N42*16)</f>
        <v>0.3664485211861086</v>
      </c>
      <c r="R42">
        <f>(O42*44)</f>
        <v>1597.9394806696444</v>
      </c>
      <c r="S42">
        <f>1000000*(((AG42-AE42)*0.082057*X42)/(W42-AA42))/Y42</f>
        <v>0.63263250076104194</v>
      </c>
      <c r="T42">
        <f>1000000*(((AN42-AL42)*0.082057*X42)/(W42-AA42))/Y42</f>
        <v>1003.1506511089568</v>
      </c>
      <c r="U42">
        <f>O42*((1*0.082057*X42)/(W42-AA42))</f>
        <v>1003.1506511089568</v>
      </c>
      <c r="W42">
        <f t="shared" si="0"/>
        <v>1.0030366256511998</v>
      </c>
      <c r="X42">
        <v>313.14999999999998</v>
      </c>
      <c r="Y42">
        <f t="shared" si="1"/>
        <v>1.9073334166666699E-2</v>
      </c>
      <c r="Z42">
        <v>2E-3</v>
      </c>
      <c r="AA42">
        <f t="shared" si="2"/>
        <v>7.2765497523200454E-2</v>
      </c>
      <c r="AC42">
        <f t="shared" si="3"/>
        <v>4.4233915191217908E-6</v>
      </c>
      <c r="AD42">
        <f t="shared" si="4"/>
        <v>3.442843847491377E-10</v>
      </c>
      <c r="AE42">
        <v>0</v>
      </c>
      <c r="AF42">
        <f t="shared" si="5"/>
        <v>9.2552808967330546E-11</v>
      </c>
      <c r="AG42">
        <f t="shared" si="6"/>
        <v>4.3683719371646822E-10</v>
      </c>
      <c r="AH42">
        <f t="shared" si="7"/>
        <v>1.097002469958351E-3</v>
      </c>
      <c r="AJ42">
        <f t="shared" si="8"/>
        <v>1.3540994446291199E-3</v>
      </c>
      <c r="AK42">
        <f t="shared" si="9"/>
        <v>1.0539317900483809E-7</v>
      </c>
      <c r="AL42">
        <v>0</v>
      </c>
      <c r="AM42">
        <f t="shared" si="10"/>
        <v>5.8728940492520665E-7</v>
      </c>
      <c r="AN42">
        <f t="shared" si="11"/>
        <v>6.926825839300447E-7</v>
      </c>
      <c r="AO42">
        <f t="shared" si="12"/>
        <v>2.2739189884214046E-2</v>
      </c>
      <c r="AQ42" t="e">
        <f t="shared" si="13"/>
        <v>#VALUE!</v>
      </c>
      <c r="AR42" t="e">
        <f t="shared" si="14"/>
        <v>#VALUE!</v>
      </c>
      <c r="AS42">
        <v>0</v>
      </c>
      <c r="AT42" t="e">
        <f t="shared" si="15"/>
        <v>#VALUE!</v>
      </c>
      <c r="AU42" t="e">
        <f t="shared" si="16"/>
        <v>#VALUE!</v>
      </c>
      <c r="AV42">
        <f t="shared" si="17"/>
        <v>1.5759424160826513E-2</v>
      </c>
      <c r="AX42">
        <f t="shared" si="18"/>
        <v>78.812974192989046</v>
      </c>
      <c r="AY42">
        <f t="shared" si="19"/>
        <v>15.215219993965071</v>
      </c>
      <c r="AZ42" t="e">
        <f t="shared" si="20"/>
        <v>#VALUE!</v>
      </c>
    </row>
    <row r="43" spans="1:52">
      <c r="A43" s="62">
        <v>44616.446527777778</v>
      </c>
      <c r="B43" s="29">
        <v>50</v>
      </c>
      <c r="C43" s="41">
        <v>9</v>
      </c>
      <c r="D43" t="s">
        <v>235</v>
      </c>
      <c r="E43" s="29">
        <v>1</v>
      </c>
      <c r="F43" s="2">
        <v>44618.089930555558</v>
      </c>
      <c r="G43">
        <v>175</v>
      </c>
      <c r="I43" s="35">
        <v>20.6</v>
      </c>
      <c r="J43" s="35">
        <v>30.169</v>
      </c>
      <c r="K43" s="3">
        <v>6.2</v>
      </c>
      <c r="L43" s="3">
        <v>1561</v>
      </c>
      <c r="M43" s="3" t="s">
        <v>40</v>
      </c>
      <c r="N43" s="4">
        <f>1000000*(AG43-AE43)/Y43</f>
        <v>3.2199274820774851E-2</v>
      </c>
      <c r="O43" s="4">
        <f>1000000*(AN43-AL43)/Y43</f>
        <v>41.992988709180381</v>
      </c>
      <c r="P43" s="4" t="e">
        <f>1000000*(AU43-AS43)/Y43</f>
        <v>#VALUE!</v>
      </c>
      <c r="Q43">
        <f>(N43*16)</f>
        <v>0.51518839713239761</v>
      </c>
      <c r="R43">
        <f>(O43*44)</f>
        <v>1847.6915032039367</v>
      </c>
      <c r="S43">
        <f>1000000*(((AG43-AE43)*0.082057*X43)/(W43-AA43))/Y43</f>
        <v>0.8894153071923947</v>
      </c>
      <c r="T43">
        <f>1000000*(((AN43-AL43)*0.082057*X43)/(W43-AA43))/Y43</f>
        <v>1159.9393825045047</v>
      </c>
      <c r="U43">
        <f>O43*((1*0.082057*X43)/(W43-AA43))</f>
        <v>1159.9393825045047</v>
      </c>
      <c r="W43">
        <f t="shared" si="0"/>
        <v>1.0030366256511998</v>
      </c>
      <c r="X43">
        <v>313.14999999999998</v>
      </c>
      <c r="Y43">
        <f t="shared" si="1"/>
        <v>1.9073334166666699E-2</v>
      </c>
      <c r="Z43">
        <v>2E-3</v>
      </c>
      <c r="AA43">
        <f t="shared" si="2"/>
        <v>7.2765497523200454E-2</v>
      </c>
      <c r="AC43">
        <f t="shared" si="3"/>
        <v>6.2188270790374382E-6</v>
      </c>
      <c r="AD43">
        <f t="shared" si="4"/>
        <v>4.8402793320740442E-10</v>
      </c>
      <c r="AE43">
        <v>0</v>
      </c>
      <c r="AF43">
        <f t="shared" si="5"/>
        <v>1.301195953735713E-10</v>
      </c>
      <c r="AG43">
        <f t="shared" si="6"/>
        <v>6.1414752858097575E-10</v>
      </c>
      <c r="AH43">
        <f t="shared" si="7"/>
        <v>1.097002469958351E-3</v>
      </c>
      <c r="AJ43">
        <f t="shared" si="8"/>
        <v>1.565740172641523E-3</v>
      </c>
      <c r="AK43">
        <f t="shared" si="9"/>
        <v>1.2186574253818685E-7</v>
      </c>
      <c r="AL43">
        <v>0</v>
      </c>
      <c r="AM43">
        <f t="shared" si="10"/>
        <v>6.7908056376907224E-7</v>
      </c>
      <c r="AN43">
        <f t="shared" si="11"/>
        <v>8.0094630630725906E-7</v>
      </c>
      <c r="AO43">
        <f t="shared" si="12"/>
        <v>2.2739189884214046E-2</v>
      </c>
      <c r="AQ43" t="e">
        <f t="shared" si="13"/>
        <v>#VALUE!</v>
      </c>
      <c r="AR43" t="e">
        <f t="shared" si="14"/>
        <v>#VALUE!</v>
      </c>
      <c r="AS43">
        <v>0</v>
      </c>
      <c r="AT43" t="e">
        <f t="shared" si="15"/>
        <v>#VALUE!</v>
      </c>
      <c r="AU43" t="e">
        <f t="shared" si="16"/>
        <v>#VALUE!</v>
      </c>
      <c r="AV43">
        <f t="shared" si="17"/>
        <v>1.5759424160826513E-2</v>
      </c>
      <c r="AX43">
        <f t="shared" si="18"/>
        <v>78.812974192989046</v>
      </c>
      <c r="AY43">
        <f t="shared" si="19"/>
        <v>15.215219993965075</v>
      </c>
      <c r="AZ43" t="e">
        <f t="shared" si="20"/>
        <v>#VALUE!</v>
      </c>
    </row>
    <row r="44" spans="1:52">
      <c r="A44" s="62">
        <v>44616.547222222223</v>
      </c>
      <c r="B44" s="29">
        <v>50</v>
      </c>
      <c r="C44">
        <v>0.1</v>
      </c>
      <c r="D44" t="s">
        <v>234</v>
      </c>
      <c r="E44" s="29">
        <v>2</v>
      </c>
      <c r="F44" s="2">
        <v>44618.111192129632</v>
      </c>
      <c r="G44">
        <v>205</v>
      </c>
      <c r="I44" s="35">
        <v>20.6</v>
      </c>
      <c r="J44" s="35">
        <v>30.169</v>
      </c>
      <c r="K44" s="3">
        <v>13.77</v>
      </c>
      <c r="L44" s="3">
        <v>2219</v>
      </c>
      <c r="M44" s="3" t="s">
        <v>40</v>
      </c>
      <c r="N44" s="4">
        <f>1000000*(AG44-AE44)/Y44</f>
        <v>7.1513550690656416E-2</v>
      </c>
      <c r="O44" s="4">
        <f>1000000*(AN44-AL44)/Y44</f>
        <v>59.694069151615167</v>
      </c>
      <c r="P44" s="4" t="e">
        <f>1000000*(AU44-AS44)/Y44</f>
        <v>#VALUE!</v>
      </c>
      <c r="Q44">
        <f>(N44*16)</f>
        <v>1.1442168110505027</v>
      </c>
      <c r="R44">
        <f>(O44*44)</f>
        <v>2626.5390426710674</v>
      </c>
      <c r="S44">
        <f>1000000*(((AG44-AE44)*0.082057*X44)/(W44-AA44))/Y44</f>
        <v>1.9753627064579473</v>
      </c>
      <c r="T44">
        <f>1000000*(((AN44-AL44)*0.082057*X44)/(W44-AA44))/Y44</f>
        <v>1648.882440600574</v>
      </c>
      <c r="U44">
        <f>O44*((1*0.082057*X44)/(W44-AA44))</f>
        <v>1648.8824406005742</v>
      </c>
      <c r="W44">
        <f t="shared" si="0"/>
        <v>1.0030366256511998</v>
      </c>
      <c r="X44">
        <v>313.14999999999998</v>
      </c>
      <c r="Y44">
        <f t="shared" si="1"/>
        <v>1.9073334166666699E-2</v>
      </c>
      <c r="Z44">
        <v>2E-3</v>
      </c>
      <c r="AA44">
        <f t="shared" si="2"/>
        <v>7.2765497523200454E-2</v>
      </c>
      <c r="AC44">
        <f t="shared" si="3"/>
        <v>1.3811814335217021E-5</v>
      </c>
      <c r="AD44">
        <f t="shared" si="4"/>
        <v>1.0750104258493484E-9</v>
      </c>
      <c r="AE44">
        <v>0</v>
      </c>
      <c r="AF44">
        <f t="shared" si="5"/>
        <v>2.8899142391839946E-10</v>
      </c>
      <c r="AG44">
        <f t="shared" si="6"/>
        <v>1.3640018497677478E-9</v>
      </c>
      <c r="AH44">
        <f t="shared" si="7"/>
        <v>1.097002469958351E-3</v>
      </c>
      <c r="AJ44">
        <f t="shared" si="8"/>
        <v>2.2257382723200126E-3</v>
      </c>
      <c r="AK44">
        <f t="shared" si="9"/>
        <v>1.7323515867535977E-7</v>
      </c>
      <c r="AL44">
        <v>0</v>
      </c>
      <c r="AM44">
        <f t="shared" si="10"/>
        <v>9.6532977002150626E-7</v>
      </c>
      <c r="AN44">
        <f t="shared" si="11"/>
        <v>1.1385649286968661E-6</v>
      </c>
      <c r="AO44">
        <f t="shared" si="12"/>
        <v>2.2739189884214046E-2</v>
      </c>
      <c r="AQ44" t="e">
        <f t="shared" si="13"/>
        <v>#VALUE!</v>
      </c>
      <c r="AR44" t="e">
        <f t="shared" si="14"/>
        <v>#VALUE!</v>
      </c>
      <c r="AS44">
        <v>0</v>
      </c>
      <c r="AT44" t="e">
        <f t="shared" si="15"/>
        <v>#VALUE!</v>
      </c>
      <c r="AU44" t="e">
        <f t="shared" si="16"/>
        <v>#VALUE!</v>
      </c>
      <c r="AV44">
        <f t="shared" si="17"/>
        <v>1.5759424160826513E-2</v>
      </c>
      <c r="AX44">
        <f t="shared" si="18"/>
        <v>78.81297419298906</v>
      </c>
      <c r="AY44">
        <f t="shared" si="19"/>
        <v>15.215219993965082</v>
      </c>
      <c r="AZ44" t="e">
        <f t="shared" si="20"/>
        <v>#VALUE!</v>
      </c>
    </row>
    <row r="45" spans="1:52">
      <c r="A45" s="62">
        <v>44616.446527777778</v>
      </c>
      <c r="B45" s="29">
        <v>50</v>
      </c>
      <c r="C45" s="41">
        <v>9</v>
      </c>
      <c r="D45" t="s">
        <v>235</v>
      </c>
      <c r="E45" s="29">
        <v>2</v>
      </c>
      <c r="F45" s="2">
        <v>44618.132453703707</v>
      </c>
      <c r="G45">
        <v>66</v>
      </c>
      <c r="I45" s="35">
        <v>20.6</v>
      </c>
      <c r="J45" s="35">
        <v>30.169</v>
      </c>
      <c r="K45" s="3">
        <v>6.01</v>
      </c>
      <c r="L45" s="3">
        <v>1557</v>
      </c>
      <c r="M45" s="3" t="s">
        <v>40</v>
      </c>
      <c r="N45" s="4">
        <f>1000000*(AG45-AE45)/Y45</f>
        <v>3.1212522850460788E-2</v>
      </c>
      <c r="O45" s="4">
        <f>1000000*(AN45-AL45)/Y45</f>
        <v>41.88538335694674</v>
      </c>
      <c r="P45" s="4" t="e">
        <f>1000000*(AU45-AS45)/Y45</f>
        <v>#VALUE!</v>
      </c>
      <c r="Q45">
        <f>(N45*16)</f>
        <v>0.49940036560737261</v>
      </c>
      <c r="R45">
        <f>(O45*44)</f>
        <v>1842.9568677056566</v>
      </c>
      <c r="S45">
        <f>1000000*(((AG45-AE45)*0.082057*X45)/(W45-AA45))/Y45</f>
        <v>0.862159031649402</v>
      </c>
      <c r="T45">
        <f>1000000*(((AN45-AL45)*0.082057*X45)/(W45-AA45))/Y45</f>
        <v>1156.9670842789967</v>
      </c>
      <c r="U45">
        <f>O45*((1*0.082057*X45)/(W45-AA45))</f>
        <v>1156.9670842789969</v>
      </c>
      <c r="W45">
        <f t="shared" si="0"/>
        <v>1.0030366256511998</v>
      </c>
      <c r="X45">
        <v>313.14999999999998</v>
      </c>
      <c r="Y45">
        <f t="shared" si="1"/>
        <v>1.9073334166666699E-2</v>
      </c>
      <c r="Z45">
        <v>2E-3</v>
      </c>
      <c r="AA45">
        <f t="shared" si="2"/>
        <v>7.2765497523200454E-2</v>
      </c>
      <c r="AC45">
        <f t="shared" si="3"/>
        <v>6.028250120163711E-6</v>
      </c>
      <c r="AD45">
        <f t="shared" si="4"/>
        <v>4.6919481912524211E-10</v>
      </c>
      <c r="AE45">
        <v>0</v>
      </c>
      <c r="AF45">
        <f t="shared" si="5"/>
        <v>1.261320593863167E-10</v>
      </c>
      <c r="AG45">
        <f t="shared" si="6"/>
        <v>5.9532687851155881E-10</v>
      </c>
      <c r="AH45">
        <f t="shared" si="7"/>
        <v>1.097002469958351E-3</v>
      </c>
      <c r="AJ45">
        <f t="shared" si="8"/>
        <v>1.5617280261389181E-3</v>
      </c>
      <c r="AK45">
        <f t="shared" si="9"/>
        <v>1.2155346645224659E-7</v>
      </c>
      <c r="AL45">
        <v>0</v>
      </c>
      <c r="AM45">
        <f t="shared" si="10"/>
        <v>6.7734044701373838E-7</v>
      </c>
      <c r="AN45">
        <f t="shared" si="11"/>
        <v>7.9889391346598494E-7</v>
      </c>
      <c r="AO45">
        <f t="shared" si="12"/>
        <v>2.2739189884214046E-2</v>
      </c>
      <c r="AQ45" t="e">
        <f t="shared" si="13"/>
        <v>#VALUE!</v>
      </c>
      <c r="AR45" t="e">
        <f t="shared" si="14"/>
        <v>#VALUE!</v>
      </c>
      <c r="AS45">
        <v>0</v>
      </c>
      <c r="AT45" t="e">
        <f t="shared" si="15"/>
        <v>#VALUE!</v>
      </c>
      <c r="AU45" t="e">
        <f t="shared" si="16"/>
        <v>#VALUE!</v>
      </c>
      <c r="AV45">
        <f t="shared" si="17"/>
        <v>1.5759424160826513E-2</v>
      </c>
      <c r="AX45">
        <f t="shared" si="18"/>
        <v>78.812974192989046</v>
      </c>
      <c r="AY45">
        <f t="shared" si="19"/>
        <v>15.215219993965071</v>
      </c>
      <c r="AZ45" t="e">
        <f t="shared" si="20"/>
        <v>#VALUE!</v>
      </c>
    </row>
    <row r="46" spans="1:52">
      <c r="A46" s="62">
        <v>44637.486111111109</v>
      </c>
      <c r="B46" s="29">
        <v>50</v>
      </c>
      <c r="C46">
        <v>9</v>
      </c>
      <c r="D46" t="s">
        <v>234</v>
      </c>
      <c r="E46" s="29">
        <v>1</v>
      </c>
      <c r="F46" s="2">
        <v>44643.461898148147</v>
      </c>
      <c r="G46">
        <v>173</v>
      </c>
      <c r="I46" s="3">
        <v>20.2</v>
      </c>
      <c r="J46" s="3">
        <v>29.898</v>
      </c>
      <c r="K46" s="3">
        <v>4.9000000000000004</v>
      </c>
      <c r="L46" s="3">
        <v>3871</v>
      </c>
      <c r="M46" s="3" t="s">
        <v>40</v>
      </c>
      <c r="N46" s="4">
        <f>1000000*(AG46-AE46)/Y46</f>
        <v>2.5237178903062034E-2</v>
      </c>
      <c r="O46" s="4">
        <f>1000000*(AN46-AL46)/Y46</f>
        <v>103.27313919877841</v>
      </c>
      <c r="P46" s="4" t="e">
        <f>1000000*(AU46-AS46)/Y46</f>
        <v>#VALUE!</v>
      </c>
      <c r="Q46">
        <f>(N46*16)</f>
        <v>0.40379486244899254</v>
      </c>
      <c r="R46">
        <f>(O46*44)</f>
        <v>4544.0181247462497</v>
      </c>
      <c r="S46">
        <f>1000000*(((AG46-AE46)*0.082057*X46)/(W46-AA46))/Y46</f>
        <v>0.70338419720778023</v>
      </c>
      <c r="T46">
        <f>1000000*(((AN46-AL46)*0.082057*X46)/(W46-AA46))/Y46</f>
        <v>2878.3206866139294</v>
      </c>
      <c r="U46">
        <f>O46*((1*0.082057*X46)/(W46-AA46))</f>
        <v>2878.3206866139294</v>
      </c>
      <c r="W46">
        <f t="shared" ref="W46:W64" si="42">((0.001316*((J46*25.4)-(2.5*2053/100)))*(273.15+40))/(273.15+I46)</f>
        <v>0.99473435307543878</v>
      </c>
      <c r="X46">
        <v>313.14999999999998</v>
      </c>
      <c r="Y46">
        <f t="shared" ref="Y46:Y64" si="43">(21.0733341666667/1000)-Z46</f>
        <v>1.9073334166666699E-2</v>
      </c>
      <c r="Z46">
        <v>2E-3</v>
      </c>
      <c r="AA46">
        <f t="shared" ref="AA46:AA64" si="44">(0.001316*10^(8.07131-(1730.63/(233.46+(X46-273.15)))))</f>
        <v>7.2765497523200454E-2</v>
      </c>
      <c r="AC46">
        <f t="shared" ref="AC46:AC64" si="45">W46*(K46/10^6)</f>
        <v>4.8741983300696502E-6</v>
      </c>
      <c r="AD46">
        <f t="shared" ref="AD46:AD64" si="46">(AC46*Z46)/(0.082057*X46)</f>
        <v>3.7937188375910973E-10</v>
      </c>
      <c r="AE46">
        <v>0</v>
      </c>
      <c r="AF46" s="8">
        <f t="shared" ref="AF46:AF64" si="47">AC46*AH46*Y46</f>
        <v>1.0198526288294332E-10</v>
      </c>
      <c r="AG46" s="8">
        <f t="shared" ref="AG46:AG64" si="48">AD46+AF46</f>
        <v>4.8135714664205307E-10</v>
      </c>
      <c r="AH46" s="9">
        <f t="shared" ref="AH46:AH64" si="49">101.325*(0.000014*EXP(1600*((1/X46)-(1/298.15))))</f>
        <v>1.097002469958351E-3</v>
      </c>
      <c r="AJ46">
        <f t="shared" ref="AJ46:AJ64" si="50">W46*(L46/10^6)</f>
        <v>3.8506166807550234E-3</v>
      </c>
      <c r="AK46">
        <f t="shared" ref="AK46:AK64" si="51">(AJ46*Z46)/(0.082057*X46)</f>
        <v>2.9970378816969669E-7</v>
      </c>
      <c r="AL46">
        <v>0</v>
      </c>
      <c r="AM46" s="8">
        <f t="shared" ref="AM46:AM64" si="52">AJ46*AO46*Y46</f>
        <v>1.6700593062092894E-6</v>
      </c>
      <c r="AN46" s="8">
        <f t="shared" ref="AN46:AN64" si="53">AK46+AM46</f>
        <v>1.9697630943789862E-6</v>
      </c>
      <c r="AO46" s="9">
        <f t="shared" ref="AO46:AO64" si="54">101.325*(0.00033*EXP(2400*((1/X46)-(1/298.15))))</f>
        <v>2.2739189884214046E-2</v>
      </c>
      <c r="AP46" s="9"/>
      <c r="AQ46" t="e">
        <f t="shared" ref="AQ46:AQ64" si="55">W46*(M46/10^6)</f>
        <v>#VALUE!</v>
      </c>
      <c r="AR46" t="e">
        <f t="shared" ref="AR46:AR64" si="56">(AQ46*Z46)/(0.082057*X46)</f>
        <v>#VALUE!</v>
      </c>
      <c r="AS46">
        <v>0</v>
      </c>
      <c r="AT46" s="8" t="e">
        <f t="shared" ref="AT46:AT64" si="57">AQ46*AV46*Y46</f>
        <v>#VALUE!</v>
      </c>
      <c r="AU46" s="8" t="e">
        <f t="shared" ref="AU46:AU64" si="58">AR46+AT46</f>
        <v>#VALUE!</v>
      </c>
      <c r="AV46" s="9">
        <f t="shared" ref="AV46:AV64" si="59">101.325*((2.4*10^-4)*EXP(2700*((1/X46)-(1/298.15))))</f>
        <v>1.5759424160826513E-2</v>
      </c>
      <c r="AX46">
        <f t="shared" ref="AX46:AX64" si="60">100*(AG46-AF46)/AG46</f>
        <v>78.81297419298906</v>
      </c>
      <c r="AY46">
        <f t="shared" ref="AY46:AY64" si="61">100*(AN46-AM46)/AN46</f>
        <v>15.21521999396508</v>
      </c>
      <c r="AZ46" t="e">
        <f t="shared" ref="AZ46:AZ64" si="62">100*(AU46-AT46)/AU46</f>
        <v>#VALUE!</v>
      </c>
    </row>
    <row r="47" spans="1:52">
      <c r="A47" s="62">
        <v>44637.486111111109</v>
      </c>
      <c r="B47" s="29">
        <v>50</v>
      </c>
      <c r="C47">
        <v>9</v>
      </c>
      <c r="D47" t="s">
        <v>234</v>
      </c>
      <c r="E47" s="29">
        <v>2</v>
      </c>
      <c r="F47" s="2">
        <v>44643.483101851853</v>
      </c>
      <c r="G47">
        <v>59</v>
      </c>
      <c r="I47" s="3">
        <v>20.2</v>
      </c>
      <c r="J47" s="3">
        <v>29.898</v>
      </c>
      <c r="K47" s="3">
        <v>2.58</v>
      </c>
      <c r="L47" s="3">
        <v>3646</v>
      </c>
      <c r="M47" s="3" t="s">
        <v>40</v>
      </c>
      <c r="N47" s="4">
        <f>1000000*(AG47-AE47)/Y47</f>
        <v>1.3288147259163274E-2</v>
      </c>
      <c r="O47" s="4">
        <f>1000000*(AN47-AL47)/Y47</f>
        <v>97.270438005359352</v>
      </c>
      <c r="P47" s="4" t="e">
        <f>1000000*(AU47-AS47)/Y47</f>
        <v>#VALUE!</v>
      </c>
      <c r="Q47">
        <f>(N47*16)</f>
        <v>0.21261035614661239</v>
      </c>
      <c r="R47">
        <f>(O47*44)</f>
        <v>4279.8992722358116</v>
      </c>
      <c r="S47">
        <f>1000000*(((AG47-AE47)*0.082057*X47)/(W47-AA47))/Y47</f>
        <v>0.37035331199919846</v>
      </c>
      <c r="T47">
        <f>1000000*(((AN47-AL47)*0.082057*X47)/(W47-AA47))/Y47</f>
        <v>2711.0196908794596</v>
      </c>
      <c r="U47">
        <f>O47*((1*0.082057*X47)/(W47-AA47))</f>
        <v>2711.0196908794592</v>
      </c>
      <c r="W47">
        <f t="shared" si="42"/>
        <v>0.99473435307543878</v>
      </c>
      <c r="X47">
        <v>313.14999999999998</v>
      </c>
      <c r="Y47">
        <f t="shared" si="43"/>
        <v>1.9073334166666699E-2</v>
      </c>
      <c r="Z47">
        <v>2E-3</v>
      </c>
      <c r="AA47">
        <f t="shared" si="44"/>
        <v>7.2765497523200454E-2</v>
      </c>
      <c r="AC47">
        <f t="shared" si="45"/>
        <v>2.5664146309346319E-6</v>
      </c>
      <c r="AD47">
        <f t="shared" si="46"/>
        <v>1.997509102241843E-10</v>
      </c>
      <c r="AE47">
        <v>0</v>
      </c>
      <c r="AF47" s="8">
        <f t="shared" si="47"/>
        <v>5.3698362905713014E-11</v>
      </c>
      <c r="AG47" s="8">
        <f t="shared" si="48"/>
        <v>2.5344927312989732E-10</v>
      </c>
      <c r="AH47" s="9">
        <f t="shared" si="49"/>
        <v>1.097002469958351E-3</v>
      </c>
      <c r="AJ47">
        <f t="shared" si="50"/>
        <v>3.6268014513130497E-3</v>
      </c>
      <c r="AK47">
        <f t="shared" si="51"/>
        <v>2.8228365065014571E-7</v>
      </c>
      <c r="AL47">
        <v>0</v>
      </c>
      <c r="AM47" s="8">
        <f t="shared" si="52"/>
        <v>1.57298791796411E-6</v>
      </c>
      <c r="AN47" s="8">
        <f t="shared" si="53"/>
        <v>1.8552715686142556E-6</v>
      </c>
      <c r="AO47" s="9">
        <f t="shared" si="54"/>
        <v>2.2739189884214046E-2</v>
      </c>
      <c r="AP47" s="9"/>
      <c r="AQ47" t="e">
        <f t="shared" si="55"/>
        <v>#VALUE!</v>
      </c>
      <c r="AR47" t="e">
        <f t="shared" si="56"/>
        <v>#VALUE!</v>
      </c>
      <c r="AS47">
        <v>0</v>
      </c>
      <c r="AT47" s="8" t="e">
        <f t="shared" si="57"/>
        <v>#VALUE!</v>
      </c>
      <c r="AU47" s="8" t="e">
        <f t="shared" si="58"/>
        <v>#VALUE!</v>
      </c>
      <c r="AV47" s="9">
        <f t="shared" si="59"/>
        <v>1.5759424160826513E-2</v>
      </c>
      <c r="AX47">
        <f t="shared" si="60"/>
        <v>78.812974192989046</v>
      </c>
      <c r="AY47">
        <f t="shared" si="61"/>
        <v>15.215219993965073</v>
      </c>
      <c r="AZ47" t="e">
        <f t="shared" si="62"/>
        <v>#VALUE!</v>
      </c>
    </row>
    <row r="48" spans="1:52">
      <c r="A48" s="62">
        <v>44642.486111111109</v>
      </c>
      <c r="B48" s="29">
        <v>50</v>
      </c>
      <c r="C48">
        <v>6</v>
      </c>
      <c r="D48" t="s">
        <v>235</v>
      </c>
      <c r="E48" s="29">
        <v>2</v>
      </c>
      <c r="F48" s="2">
        <v>44643.504328703704</v>
      </c>
      <c r="G48">
        <v>188</v>
      </c>
      <c r="I48" s="3">
        <v>20.2</v>
      </c>
      <c r="J48" s="3">
        <v>29.898</v>
      </c>
      <c r="K48" s="37">
        <v>6.9043785925000005</v>
      </c>
      <c r="L48" s="45">
        <v>1490.09043678752</v>
      </c>
      <c r="M48" s="3" t="s">
        <v>40</v>
      </c>
      <c r="N48" s="4">
        <f>1000000*(AG48-AE48)/Y48</f>
        <v>3.5560619949672273E-2</v>
      </c>
      <c r="O48" s="4">
        <f>1000000*(AN48-AL48)/Y48</f>
        <v>39.753633969807822</v>
      </c>
      <c r="P48" s="4" t="e">
        <f>1000000*(AU48-AS48)/Y48</f>
        <v>#VALUE!</v>
      </c>
      <c r="Q48">
        <f>(N48*16)</f>
        <v>0.56896991919475637</v>
      </c>
      <c r="R48">
        <f>(O48*44)</f>
        <v>1749.1598946715442</v>
      </c>
      <c r="S48">
        <f>1000000*(((AG48-AE48)*0.082057*X48)/(W48-AA48))/Y48</f>
        <v>0.99110832520493797</v>
      </c>
      <c r="T48">
        <f>1000000*(((AN48-AL48)*0.082057*X48)/(W48-AA48))/Y48</f>
        <v>1107.9716169287276</v>
      </c>
      <c r="U48">
        <f>O48*((1*0.082057*X48)/(W48-AA48))</f>
        <v>1107.9716169287276</v>
      </c>
      <c r="W48">
        <f t="shared" si="42"/>
        <v>0.99473435307543878</v>
      </c>
      <c r="X48">
        <v>313.14999999999998</v>
      </c>
      <c r="Y48">
        <f t="shared" si="43"/>
        <v>1.9073334166666699E-2</v>
      </c>
      <c r="Z48">
        <v>2E-3</v>
      </c>
      <c r="AA48">
        <f t="shared" si="44"/>
        <v>7.2765497523200454E-2</v>
      </c>
      <c r="AC48">
        <f t="shared" si="45"/>
        <v>6.8680225725983969E-6</v>
      </c>
      <c r="AD48">
        <f t="shared" si="46"/>
        <v>5.3455655363730527E-10</v>
      </c>
      <c r="AE48">
        <v>0</v>
      </c>
      <c r="AF48" s="8">
        <f t="shared" si="47"/>
        <v>1.4370303383662833E-10</v>
      </c>
      <c r="AG48" s="8">
        <f t="shared" si="48"/>
        <v>6.7825958747393364E-10</v>
      </c>
      <c r="AH48" s="9">
        <f t="shared" si="49"/>
        <v>1.097002469958351E-3</v>
      </c>
      <c r="AJ48">
        <f t="shared" si="50"/>
        <v>1.4822441466617318E-3</v>
      </c>
      <c r="AK48">
        <f t="shared" si="51"/>
        <v>1.1536702366847268E-7</v>
      </c>
      <c r="AL48">
        <v>0</v>
      </c>
      <c r="AM48" s="8">
        <f t="shared" si="52"/>
        <v>6.428673213770248E-7</v>
      </c>
      <c r="AN48" s="8">
        <f t="shared" si="53"/>
        <v>7.5823434504549749E-7</v>
      </c>
      <c r="AO48" s="9">
        <f t="shared" si="54"/>
        <v>2.2739189884214046E-2</v>
      </c>
      <c r="AP48" s="9"/>
      <c r="AQ48" t="e">
        <f t="shared" si="55"/>
        <v>#VALUE!</v>
      </c>
      <c r="AR48" t="e">
        <f t="shared" si="56"/>
        <v>#VALUE!</v>
      </c>
      <c r="AS48">
        <v>0</v>
      </c>
      <c r="AT48" s="8" t="e">
        <f t="shared" si="57"/>
        <v>#VALUE!</v>
      </c>
      <c r="AU48" s="8" t="e">
        <f t="shared" si="58"/>
        <v>#VALUE!</v>
      </c>
      <c r="AV48" s="9">
        <f t="shared" si="59"/>
        <v>1.5759424160826513E-2</v>
      </c>
      <c r="AX48">
        <f t="shared" si="60"/>
        <v>78.812974192989046</v>
      </c>
      <c r="AY48">
        <f t="shared" si="61"/>
        <v>15.215219993965077</v>
      </c>
      <c r="AZ48" t="e">
        <f t="shared" si="62"/>
        <v>#VALUE!</v>
      </c>
    </row>
    <row r="49" spans="1:52">
      <c r="A49" s="62">
        <v>44642.500694444447</v>
      </c>
      <c r="B49" s="29">
        <v>50</v>
      </c>
      <c r="C49">
        <v>9</v>
      </c>
      <c r="D49" t="s">
        <v>235</v>
      </c>
      <c r="E49" s="29">
        <v>1</v>
      </c>
      <c r="F49" s="2">
        <v>44643.525543981479</v>
      </c>
      <c r="G49">
        <v>159</v>
      </c>
      <c r="I49" s="3">
        <v>20.2</v>
      </c>
      <c r="J49" s="3">
        <v>29.898</v>
      </c>
      <c r="K49" s="3">
        <v>65.62</v>
      </c>
      <c r="L49" s="3">
        <v>2965</v>
      </c>
      <c r="M49" s="3" t="s">
        <v>40</v>
      </c>
      <c r="N49" s="4">
        <f>1000000*(AG49-AE49)/Y49</f>
        <v>0.33797217951406738</v>
      </c>
      <c r="O49" s="4">
        <f>1000000*(AN49-AL49)/Y49</f>
        <v>79.102262393277698</v>
      </c>
      <c r="P49" s="4" t="e">
        <f>1000000*(AU49-AS49)/Y49</f>
        <v>#VALUE!</v>
      </c>
      <c r="Q49">
        <f>(N49*16)</f>
        <v>5.4075548722250781</v>
      </c>
      <c r="R49">
        <f>(O49*44)</f>
        <v>3480.4995453042188</v>
      </c>
      <c r="S49">
        <f>1000000*(((AG49-AE49)*0.082057*X49)/(W49-AA49))/Y49</f>
        <v>9.4196063307703124</v>
      </c>
      <c r="T49">
        <f>1000000*(((AN49-AL49)*0.082057*X49)/(W49-AA49))/Y49</f>
        <v>2204.6553437897956</v>
      </c>
      <c r="U49">
        <f>O49*((1*0.082057*X49)/(W49-AA49))</f>
        <v>2204.655343789796</v>
      </c>
      <c r="W49">
        <f t="shared" si="42"/>
        <v>0.99473435307543878</v>
      </c>
      <c r="X49">
        <v>313.14999999999998</v>
      </c>
      <c r="Y49">
        <f t="shared" si="43"/>
        <v>1.9073334166666699E-2</v>
      </c>
      <c r="Z49">
        <v>2E-3</v>
      </c>
      <c r="AA49">
        <f t="shared" si="44"/>
        <v>7.2765497523200454E-2</v>
      </c>
      <c r="AC49">
        <f t="shared" si="45"/>
        <v>6.5274468248810289E-5</v>
      </c>
      <c r="AD49">
        <f t="shared" si="46"/>
        <v>5.0804863290352606E-9</v>
      </c>
      <c r="AE49">
        <v>0</v>
      </c>
      <c r="AF49" s="8">
        <f t="shared" si="47"/>
        <v>1.3657699898732123E-9</v>
      </c>
      <c r="AG49" s="8">
        <f t="shared" si="48"/>
        <v>6.4462563189084729E-9</v>
      </c>
      <c r="AH49" s="9">
        <f t="shared" si="49"/>
        <v>1.097002469958351E-3</v>
      </c>
      <c r="AJ49">
        <f t="shared" si="50"/>
        <v>2.949387356868676E-3</v>
      </c>
      <c r="AK49">
        <f t="shared" si="51"/>
        <v>2.2955870109097152E-7</v>
      </c>
      <c r="AL49">
        <v>0</v>
      </c>
      <c r="AM49" s="8">
        <f t="shared" si="52"/>
        <v>1.2791851828753664E-6</v>
      </c>
      <c r="AN49" s="8">
        <f t="shared" si="53"/>
        <v>1.5087438839663379E-6</v>
      </c>
      <c r="AO49" s="9">
        <f t="shared" si="54"/>
        <v>2.2739189884214046E-2</v>
      </c>
      <c r="AP49" s="9"/>
      <c r="AQ49" t="e">
        <f t="shared" si="55"/>
        <v>#VALUE!</v>
      </c>
      <c r="AR49" t="e">
        <f t="shared" si="56"/>
        <v>#VALUE!</v>
      </c>
      <c r="AS49">
        <v>0</v>
      </c>
      <c r="AT49" s="8" t="e">
        <f t="shared" si="57"/>
        <v>#VALUE!</v>
      </c>
      <c r="AU49" s="8" t="e">
        <f t="shared" si="58"/>
        <v>#VALUE!</v>
      </c>
      <c r="AV49" s="9">
        <f t="shared" si="59"/>
        <v>1.5759424160826513E-2</v>
      </c>
      <c r="AX49">
        <f t="shared" si="60"/>
        <v>78.81297419298906</v>
      </c>
      <c r="AY49">
        <f t="shared" si="61"/>
        <v>15.215219993965073</v>
      </c>
      <c r="AZ49" t="e">
        <f t="shared" si="62"/>
        <v>#VALUE!</v>
      </c>
    </row>
    <row r="50" spans="1:52">
      <c r="A50" s="62">
        <v>44642.479166666664</v>
      </c>
      <c r="B50" s="29">
        <v>50</v>
      </c>
      <c r="C50">
        <v>3</v>
      </c>
      <c r="D50" t="s">
        <v>235</v>
      </c>
      <c r="E50" s="29">
        <v>1</v>
      </c>
      <c r="F50" s="2">
        <v>44643.546759259261</v>
      </c>
      <c r="G50">
        <v>90</v>
      </c>
      <c r="I50" s="3">
        <v>20.2</v>
      </c>
      <c r="J50" s="3">
        <v>29.898</v>
      </c>
      <c r="K50" s="3">
        <v>4.24</v>
      </c>
      <c r="L50" s="3">
        <v>812</v>
      </c>
      <c r="M50" s="3" t="s">
        <v>40</v>
      </c>
      <c r="N50" s="4">
        <f>1000000*(AG50-AE50)/Y50</f>
        <v>2.18378854181598E-2</v>
      </c>
      <c r="O50" s="4">
        <f>1000000*(AN50-AL50)/Y50</f>
        <v>21.663081640250081</v>
      </c>
      <c r="P50" s="4" t="e">
        <f>1000000*(AU50-AS50)/Y50</f>
        <v>#VALUE!</v>
      </c>
      <c r="Q50">
        <f>(N50*16)</f>
        <v>0.3494061666905568</v>
      </c>
      <c r="R50">
        <f>(O50*44)</f>
        <v>953.17559217100359</v>
      </c>
      <c r="S50">
        <f>1000000*(((AG50-AE50)*0.082057*X50)/(W50-AA50))/Y50</f>
        <v>0.6086426522777526</v>
      </c>
      <c r="T50">
        <f>1000000*(((AN50-AL50)*0.082057*X50)/(W50-AA50))/Y50</f>
        <v>603.77070460617688</v>
      </c>
      <c r="U50">
        <f>O50*((1*0.082057*X50)/(W50-AA50))</f>
        <v>603.77070460617688</v>
      </c>
      <c r="W50">
        <f t="shared" si="42"/>
        <v>0.99473435307543878</v>
      </c>
      <c r="X50">
        <v>313.14999999999998</v>
      </c>
      <c r="Y50">
        <f t="shared" si="43"/>
        <v>1.9073334166666699E-2</v>
      </c>
      <c r="Z50">
        <v>2E-3</v>
      </c>
      <c r="AA50">
        <f t="shared" si="44"/>
        <v>7.2765497523200454E-2</v>
      </c>
      <c r="AC50">
        <f t="shared" si="45"/>
        <v>4.2176736570398604E-6</v>
      </c>
      <c r="AD50">
        <f t="shared" si="46"/>
        <v>3.2827281370176027E-10</v>
      </c>
      <c r="AE50">
        <v>0</v>
      </c>
      <c r="AF50" s="8">
        <f t="shared" si="47"/>
        <v>8.8248472372179527E-11</v>
      </c>
      <c r="AG50" s="8">
        <f t="shared" si="48"/>
        <v>4.1652128607393982E-10</v>
      </c>
      <c r="AH50" s="9">
        <f t="shared" si="49"/>
        <v>1.097002469958351E-3</v>
      </c>
      <c r="AJ50">
        <f t="shared" si="50"/>
        <v>8.077242946972563E-4</v>
      </c>
      <c r="AK50">
        <f t="shared" si="51"/>
        <v>6.2867340737223893E-8</v>
      </c>
      <c r="AL50">
        <v>0</v>
      </c>
      <c r="AM50" s="8">
        <f t="shared" si="52"/>
        <v>3.5031985446704807E-7</v>
      </c>
      <c r="AN50" s="8">
        <f t="shared" si="53"/>
        <v>4.1318719520427195E-7</v>
      </c>
      <c r="AO50" s="9">
        <f t="shared" si="54"/>
        <v>2.2739189884214046E-2</v>
      </c>
      <c r="AP50" s="9"/>
      <c r="AQ50" t="e">
        <f t="shared" si="55"/>
        <v>#VALUE!</v>
      </c>
      <c r="AR50" t="e">
        <f t="shared" si="56"/>
        <v>#VALUE!</v>
      </c>
      <c r="AS50">
        <v>0</v>
      </c>
      <c r="AT50" s="8" t="e">
        <f t="shared" si="57"/>
        <v>#VALUE!</v>
      </c>
      <c r="AU50" s="8" t="e">
        <f t="shared" si="58"/>
        <v>#VALUE!</v>
      </c>
      <c r="AV50" s="9">
        <f t="shared" si="59"/>
        <v>1.5759424160826513E-2</v>
      </c>
      <c r="AX50">
        <f t="shared" si="60"/>
        <v>78.812974192989032</v>
      </c>
      <c r="AY50">
        <f t="shared" si="61"/>
        <v>15.215219993965073</v>
      </c>
      <c r="AZ50" t="e">
        <f t="shared" si="62"/>
        <v>#VALUE!</v>
      </c>
    </row>
    <row r="51" spans="1:52">
      <c r="A51" s="62">
        <v>44637.473611111112</v>
      </c>
      <c r="B51" s="29">
        <v>50</v>
      </c>
      <c r="C51">
        <v>6.2</v>
      </c>
      <c r="D51" t="s">
        <v>234</v>
      </c>
      <c r="E51" s="29">
        <v>1</v>
      </c>
      <c r="F51" s="2">
        <v>44643.567986111113</v>
      </c>
      <c r="G51">
        <v>17</v>
      </c>
      <c r="I51" s="3">
        <v>20.2</v>
      </c>
      <c r="J51" s="3">
        <v>29.898</v>
      </c>
      <c r="K51" s="3">
        <v>5.26</v>
      </c>
      <c r="L51" s="3">
        <v>3053</v>
      </c>
      <c r="M51" s="3" t="s">
        <v>40</v>
      </c>
      <c r="N51" s="4">
        <f>1000000*(AG51-AE51)/Y51</f>
        <v>2.7091338985735978E-2</v>
      </c>
      <c r="O51" s="4">
        <f>1000000*(AN51-AL51)/Y51</f>
        <v>81.449985526703827</v>
      </c>
      <c r="P51" s="4" t="e">
        <f>1000000*(AU51-AS51)/Y51</f>
        <v>#VALUE!</v>
      </c>
      <c r="Q51">
        <f>(N51*16)</f>
        <v>0.43346142377177566</v>
      </c>
      <c r="R51">
        <f>(O51*44)</f>
        <v>3583.7993631749682</v>
      </c>
      <c r="S51">
        <f>1000000*(((AG51-AE51)*0.082057*X51)/(W51-AA51))/Y51</f>
        <v>0.75506140353324969</v>
      </c>
      <c r="T51">
        <f>1000000*(((AN51-AL51)*0.082057*X51)/(W51-AA51))/Y51</f>
        <v>2270.0886221215001</v>
      </c>
      <c r="U51">
        <f>O51*((1*0.082057*X51)/(W51-AA51))</f>
        <v>2270.0886221215001</v>
      </c>
      <c r="W51">
        <f t="shared" si="42"/>
        <v>0.99473435307543878</v>
      </c>
      <c r="X51">
        <v>313.14999999999998</v>
      </c>
      <c r="Y51">
        <f t="shared" si="43"/>
        <v>1.9073334166666699E-2</v>
      </c>
      <c r="Z51">
        <v>2E-3</v>
      </c>
      <c r="AA51">
        <f t="shared" si="44"/>
        <v>7.2765497523200454E-2</v>
      </c>
      <c r="AC51">
        <f t="shared" si="45"/>
        <v>5.2323026971768078E-6</v>
      </c>
      <c r="AD51">
        <f t="shared" si="46"/>
        <v>4.0724410379039122E-10</v>
      </c>
      <c r="AE51">
        <v>0</v>
      </c>
      <c r="AF51" s="8">
        <f t="shared" si="47"/>
        <v>1.0947805770699631E-10</v>
      </c>
      <c r="AG51" s="8">
        <f t="shared" si="48"/>
        <v>5.1672216149738753E-10</v>
      </c>
      <c r="AH51" s="9">
        <f t="shared" si="49"/>
        <v>1.097002469958351E-3</v>
      </c>
      <c r="AJ51">
        <f t="shared" si="50"/>
        <v>3.0369239799393146E-3</v>
      </c>
      <c r="AK51">
        <f t="shared" si="51"/>
        <v>2.3637191043195142E-7</v>
      </c>
      <c r="AL51">
        <v>0</v>
      </c>
      <c r="AM51" s="8">
        <f t="shared" si="52"/>
        <v>1.3171508813890368E-6</v>
      </c>
      <c r="AN51" s="8">
        <f t="shared" si="53"/>
        <v>1.5535227918209882E-6</v>
      </c>
      <c r="AO51" s="9">
        <f t="shared" si="54"/>
        <v>2.2739189884214046E-2</v>
      </c>
      <c r="AP51" s="9"/>
      <c r="AQ51" t="e">
        <f t="shared" si="55"/>
        <v>#VALUE!</v>
      </c>
      <c r="AR51" t="e">
        <f t="shared" si="56"/>
        <v>#VALUE!</v>
      </c>
      <c r="AS51">
        <v>0</v>
      </c>
      <c r="AT51" s="8" t="e">
        <f t="shared" si="57"/>
        <v>#VALUE!</v>
      </c>
      <c r="AU51" s="8" t="e">
        <f t="shared" si="58"/>
        <v>#VALUE!</v>
      </c>
      <c r="AV51" s="9">
        <f t="shared" si="59"/>
        <v>1.5759424160826513E-2</v>
      </c>
      <c r="AX51">
        <f t="shared" si="60"/>
        <v>78.812974192989046</v>
      </c>
      <c r="AY51">
        <f t="shared" si="61"/>
        <v>15.215219993965071</v>
      </c>
      <c r="AZ51" t="e">
        <f t="shared" si="62"/>
        <v>#VALUE!</v>
      </c>
    </row>
    <row r="52" spans="1:52">
      <c r="A52" s="62">
        <v>44642.486111111109</v>
      </c>
      <c r="B52" s="29">
        <v>50</v>
      </c>
      <c r="C52">
        <v>6</v>
      </c>
      <c r="D52" t="s">
        <v>235</v>
      </c>
      <c r="E52" s="29">
        <v>1</v>
      </c>
      <c r="F52" s="2">
        <v>44643.589189814818</v>
      </c>
      <c r="G52">
        <v>213</v>
      </c>
      <c r="I52" s="3">
        <v>20.2</v>
      </c>
      <c r="J52" s="3">
        <v>29.898</v>
      </c>
      <c r="K52" s="3">
        <v>8.81</v>
      </c>
      <c r="L52" s="3">
        <v>1318</v>
      </c>
      <c r="M52" s="3" t="s">
        <v>40</v>
      </c>
      <c r="N52" s="4">
        <f>1000000*(AG52-AE52)/Y52</f>
        <v>4.5375417578770713E-2</v>
      </c>
      <c r="O52" s="4">
        <f>1000000*(AN52-AL52)/Y52</f>
        <v>35.162489657450259</v>
      </c>
      <c r="P52" s="4" t="e">
        <f>1000000*(AU52-AS52)/Y52</f>
        <v>#VALUE!</v>
      </c>
      <c r="Q52">
        <f>(N52*16)</f>
        <v>0.72600668126033141</v>
      </c>
      <c r="R52">
        <f>(O52*44)</f>
        <v>1547.1495449278113</v>
      </c>
      <c r="S52">
        <f>1000000*(((AG52-AE52)*0.082057*X52)/(W52-AA52))/Y52</f>
        <v>1.2646560770205189</v>
      </c>
      <c r="T52">
        <f>1000000*(((AN52-AL52)*0.082057*X52)/(W52-AA52))/Y52</f>
        <v>980.0120550134742</v>
      </c>
      <c r="U52">
        <f>O52*((1*0.082057*X52)/(W52-AA52))</f>
        <v>980.01205501347431</v>
      </c>
      <c r="W52">
        <f t="shared" si="42"/>
        <v>0.99473435307543878</v>
      </c>
      <c r="X52">
        <v>313.14999999999998</v>
      </c>
      <c r="Y52">
        <f t="shared" si="43"/>
        <v>1.9073334166666699E-2</v>
      </c>
      <c r="Z52">
        <v>2E-3</v>
      </c>
      <c r="AA52">
        <f t="shared" si="44"/>
        <v>7.2765497523200454E-2</v>
      </c>
      <c r="AC52">
        <f t="shared" si="45"/>
        <v>8.7636096505946158E-6</v>
      </c>
      <c r="AD52">
        <f t="shared" si="46"/>
        <v>6.8209516243219524E-10</v>
      </c>
      <c r="AE52">
        <v>0</v>
      </c>
      <c r="AF52" s="8">
        <f t="shared" si="47"/>
        <v>1.8336533999974094E-10</v>
      </c>
      <c r="AG52" s="8">
        <f t="shared" si="48"/>
        <v>8.6546050243193621E-10</v>
      </c>
      <c r="AH52" s="9">
        <f t="shared" si="49"/>
        <v>1.097002469958351E-3</v>
      </c>
      <c r="AJ52">
        <f t="shared" si="50"/>
        <v>1.3110598773534282E-3</v>
      </c>
      <c r="AK52">
        <f t="shared" si="51"/>
        <v>1.0204329444785848E-7</v>
      </c>
      <c r="AL52">
        <v>0</v>
      </c>
      <c r="AM52" s="8">
        <f t="shared" si="52"/>
        <v>5.6862262092065191E-7</v>
      </c>
      <c r="AN52" s="8">
        <f t="shared" si="53"/>
        <v>6.7066591536851038E-7</v>
      </c>
      <c r="AO52" s="9">
        <f t="shared" si="54"/>
        <v>2.2739189884214046E-2</v>
      </c>
      <c r="AP52" s="9"/>
      <c r="AQ52" t="e">
        <f t="shared" si="55"/>
        <v>#VALUE!</v>
      </c>
      <c r="AR52" t="e">
        <f t="shared" si="56"/>
        <v>#VALUE!</v>
      </c>
      <c r="AS52">
        <v>0</v>
      </c>
      <c r="AT52" s="8" t="e">
        <f t="shared" si="57"/>
        <v>#VALUE!</v>
      </c>
      <c r="AU52" s="8" t="e">
        <f t="shared" si="58"/>
        <v>#VALUE!</v>
      </c>
      <c r="AV52" s="9">
        <f t="shared" si="59"/>
        <v>1.5759424160826513E-2</v>
      </c>
      <c r="AX52">
        <f t="shared" si="60"/>
        <v>78.812974192989046</v>
      </c>
      <c r="AY52">
        <f t="shared" si="61"/>
        <v>15.215219993965073</v>
      </c>
      <c r="AZ52" t="e">
        <f t="shared" si="62"/>
        <v>#VALUE!</v>
      </c>
    </row>
    <row r="53" spans="1:52">
      <c r="A53" s="62">
        <v>44637.465277777781</v>
      </c>
      <c r="B53" s="29">
        <v>50</v>
      </c>
      <c r="C53">
        <v>3.8</v>
      </c>
      <c r="D53" t="s">
        <v>234</v>
      </c>
      <c r="E53" s="29">
        <v>1</v>
      </c>
      <c r="F53" s="2">
        <v>44643.610405092593</v>
      </c>
      <c r="G53">
        <v>10</v>
      </c>
      <c r="I53" s="3">
        <v>20.2</v>
      </c>
      <c r="J53" s="3">
        <v>29.898</v>
      </c>
      <c r="K53" s="3">
        <v>23.55</v>
      </c>
      <c r="L53" s="3">
        <v>1864</v>
      </c>
      <c r="M53" s="3" t="s">
        <v>40</v>
      </c>
      <c r="N53" s="4">
        <f>1000000*(AG53-AE53)/Y53</f>
        <v>0.12129297207492057</v>
      </c>
      <c r="O53" s="4">
        <f>1000000*(AN53-AL53)/Y53</f>
        <v>49.729044553480492</v>
      </c>
      <c r="P53" s="4" t="e">
        <f>1000000*(AU53-AS53)/Y53</f>
        <v>#VALUE!</v>
      </c>
      <c r="Q53">
        <f>(N53*16)</f>
        <v>1.9406875531987291</v>
      </c>
      <c r="R53">
        <f>(O53*44)</f>
        <v>2188.0779603531419</v>
      </c>
      <c r="S53">
        <f>1000000*(((AG53-AE53)*0.082057*X53)/(W53-AA53))/Y53</f>
        <v>3.3805505804578004</v>
      </c>
      <c r="T53">
        <f>1000000*(((AN53-AL53)*0.082057*X53)/(W53-AA53))/Y53</f>
        <v>1385.9958046624556</v>
      </c>
      <c r="U53">
        <f>O53*((1*0.082057*X53)/(W53-AA53))</f>
        <v>1385.9958046624556</v>
      </c>
      <c r="W53">
        <f t="shared" si="42"/>
        <v>0.99473435307543878</v>
      </c>
      <c r="X53">
        <v>313.14999999999998</v>
      </c>
      <c r="Y53">
        <f t="shared" si="43"/>
        <v>1.9073334166666699E-2</v>
      </c>
      <c r="Z53">
        <v>2E-3</v>
      </c>
      <c r="AA53">
        <f t="shared" si="44"/>
        <v>7.2765497523200454E-2</v>
      </c>
      <c r="AC53">
        <f t="shared" si="45"/>
        <v>2.3425994014926583E-5</v>
      </c>
      <c r="AD53">
        <f t="shared" si="46"/>
        <v>1.8233077270463335E-9</v>
      </c>
      <c r="AE53">
        <v>0</v>
      </c>
      <c r="AF53" s="8">
        <f t="shared" si="47"/>
        <v>4.9015366140679907E-10</v>
      </c>
      <c r="AG53" s="8">
        <f t="shared" si="48"/>
        <v>2.3134613884531323E-9</v>
      </c>
      <c r="AH53" s="9">
        <f t="shared" si="49"/>
        <v>1.097002469958351E-3</v>
      </c>
      <c r="AJ53">
        <f t="shared" si="50"/>
        <v>1.8541848341326178E-3</v>
      </c>
      <c r="AK53">
        <f t="shared" si="51"/>
        <v>1.4431616149530215E-7</v>
      </c>
      <c r="AL53">
        <v>0</v>
      </c>
      <c r="AM53" s="8">
        <f t="shared" si="52"/>
        <v>8.0418252306228772E-7</v>
      </c>
      <c r="AN53" s="8">
        <f t="shared" si="53"/>
        <v>9.4849868455758992E-7</v>
      </c>
      <c r="AO53" s="9">
        <f t="shared" si="54"/>
        <v>2.2739189884214046E-2</v>
      </c>
      <c r="AP53" s="9"/>
      <c r="AQ53" t="e">
        <f t="shared" si="55"/>
        <v>#VALUE!</v>
      </c>
      <c r="AR53" t="e">
        <f t="shared" si="56"/>
        <v>#VALUE!</v>
      </c>
      <c r="AS53">
        <v>0</v>
      </c>
      <c r="AT53" s="8" t="e">
        <f t="shared" si="57"/>
        <v>#VALUE!</v>
      </c>
      <c r="AU53" s="8" t="e">
        <f t="shared" si="58"/>
        <v>#VALUE!</v>
      </c>
      <c r="AV53" s="9">
        <f t="shared" si="59"/>
        <v>1.5759424160826513E-2</v>
      </c>
      <c r="AX53">
        <f t="shared" si="60"/>
        <v>78.812974192989046</v>
      </c>
      <c r="AY53">
        <f t="shared" si="61"/>
        <v>15.21521999396508</v>
      </c>
      <c r="AZ53" t="e">
        <f t="shared" si="62"/>
        <v>#VALUE!</v>
      </c>
    </row>
    <row r="54" spans="1:52">
      <c r="A54" s="62">
        <v>44637.479166666664</v>
      </c>
      <c r="B54" s="29">
        <v>50</v>
      </c>
      <c r="C54">
        <v>8</v>
      </c>
      <c r="D54" t="s">
        <v>234</v>
      </c>
      <c r="E54">
        <v>1</v>
      </c>
      <c r="F54" s="2">
        <v>44643.631608796299</v>
      </c>
      <c r="G54">
        <v>41</v>
      </c>
      <c r="I54" s="3">
        <v>20.2</v>
      </c>
      <c r="J54" s="3">
        <v>29.898</v>
      </c>
      <c r="K54" s="3">
        <v>5.19</v>
      </c>
      <c r="L54" s="3">
        <v>4594</v>
      </c>
      <c r="M54" s="3" t="s">
        <v>40</v>
      </c>
      <c r="N54" s="4">
        <f>1000000*(AG54-AE54)/Y54</f>
        <v>2.6730807858549376E-2</v>
      </c>
      <c r="O54" s="4">
        <f>1000000*(AN54-AL54)/Y54</f>
        <v>122.56181903363166</v>
      </c>
      <c r="P54" s="4" t="e">
        <f>1000000*(AU54-AS54)/Y54</f>
        <v>#VALUE!</v>
      </c>
      <c r="Q54">
        <f>(N54*16)</f>
        <v>0.42769292573679002</v>
      </c>
      <c r="R54">
        <f>(O54*44)</f>
        <v>5392.7200374797931</v>
      </c>
      <c r="S54">
        <f>1000000*(((AG54-AE54)*0.082057*X54)/(W54-AA54))/Y54</f>
        <v>0.74501305785885286</v>
      </c>
      <c r="T54">
        <f>1000000*(((AN54-AL54)*0.082057*X54)/(W54-AA54))/Y54</f>
        <v>3415.9145529073617</v>
      </c>
      <c r="U54">
        <f>O54*((1*0.082057*X54)/(W54-AA54))</f>
        <v>3415.9145529073617</v>
      </c>
      <c r="W54">
        <f t="shared" si="42"/>
        <v>0.99473435307543878</v>
      </c>
      <c r="X54">
        <v>313.14999999999998</v>
      </c>
      <c r="Y54">
        <f t="shared" si="43"/>
        <v>1.9073334166666699E-2</v>
      </c>
      <c r="Z54">
        <v>2E-3</v>
      </c>
      <c r="AA54">
        <f t="shared" si="44"/>
        <v>7.2765497523200454E-2</v>
      </c>
      <c r="AC54">
        <f t="shared" si="45"/>
        <v>5.1626712924615273E-6</v>
      </c>
      <c r="AD54">
        <f t="shared" si="46"/>
        <v>4.0182450545097543E-10</v>
      </c>
      <c r="AE54">
        <v>0</v>
      </c>
      <c r="AF54" s="8">
        <f t="shared" si="47"/>
        <v>1.0802112538009712E-10</v>
      </c>
      <c r="AG54" s="8">
        <f t="shared" si="48"/>
        <v>5.0984563083107252E-10</v>
      </c>
      <c r="AH54" s="9">
        <f t="shared" si="49"/>
        <v>1.097002469958351E-3</v>
      </c>
      <c r="AJ54">
        <f t="shared" si="50"/>
        <v>4.569809618028566E-3</v>
      </c>
      <c r="AK54">
        <f t="shared" si="51"/>
        <v>3.5568049673252046E-7</v>
      </c>
      <c r="AL54">
        <v>0</v>
      </c>
      <c r="AM54" s="8">
        <f t="shared" si="52"/>
        <v>1.9819820337704669E-6</v>
      </c>
      <c r="AN54" s="8">
        <f t="shared" si="53"/>
        <v>2.3376625305029875E-6</v>
      </c>
      <c r="AO54" s="9">
        <f t="shared" si="54"/>
        <v>2.2739189884214046E-2</v>
      </c>
      <c r="AP54" s="9"/>
      <c r="AQ54" t="e">
        <f t="shared" si="55"/>
        <v>#VALUE!</v>
      </c>
      <c r="AR54" t="e">
        <f t="shared" si="56"/>
        <v>#VALUE!</v>
      </c>
      <c r="AS54">
        <v>0</v>
      </c>
      <c r="AT54" s="8" t="e">
        <f t="shared" si="57"/>
        <v>#VALUE!</v>
      </c>
      <c r="AU54" s="8" t="e">
        <f t="shared" si="58"/>
        <v>#VALUE!</v>
      </c>
      <c r="AV54" s="9">
        <f t="shared" si="59"/>
        <v>1.5759424160826513E-2</v>
      </c>
      <c r="AX54">
        <f t="shared" si="60"/>
        <v>78.81297419298906</v>
      </c>
      <c r="AY54">
        <f t="shared" si="61"/>
        <v>15.215219993965082</v>
      </c>
      <c r="AZ54" t="e">
        <f t="shared" si="62"/>
        <v>#VALUE!</v>
      </c>
    </row>
    <row r="55" spans="1:52">
      <c r="A55" s="62">
        <v>44637.479166666664</v>
      </c>
      <c r="B55" s="29">
        <v>50</v>
      </c>
      <c r="C55">
        <v>8</v>
      </c>
      <c r="D55" t="s">
        <v>234</v>
      </c>
      <c r="E55" s="29">
        <v>2</v>
      </c>
      <c r="F55" s="2">
        <v>44643.652800925927</v>
      </c>
      <c r="G55">
        <v>107</v>
      </c>
      <c r="I55" s="3">
        <v>20.2</v>
      </c>
      <c r="J55" s="3">
        <v>29.898</v>
      </c>
      <c r="K55" s="3">
        <v>5.9</v>
      </c>
      <c r="L55" s="3">
        <v>4450</v>
      </c>
      <c r="M55" s="3" t="s">
        <v>40</v>
      </c>
      <c r="N55" s="4">
        <f>1000000*(AG55-AE55)/Y55</f>
        <v>3.0387623577156329E-2</v>
      </c>
      <c r="O55" s="4">
        <f>1000000*(AN55-AL55)/Y55</f>
        <v>118.72009026984344</v>
      </c>
      <c r="P55" s="4" t="e">
        <f>1000000*(AU55-AS55)/Y55</f>
        <v>#VALUE!</v>
      </c>
      <c r="Q55">
        <f>(N55*16)</f>
        <v>0.48620197723450126</v>
      </c>
      <c r="R55">
        <f>(O55*44)</f>
        <v>5223.6839718731117</v>
      </c>
      <c r="S55">
        <f>1000000*(((AG55-AE55)*0.082057*X55)/(W55-AA55))/Y55</f>
        <v>0.84693199255630669</v>
      </c>
      <c r="T55">
        <f>1000000*(((AN55-AL55)*0.082057*X55)/(W55-AA55))/Y55</f>
        <v>3308.8419156372988</v>
      </c>
      <c r="U55">
        <f>O55*((1*0.082057*X55)/(W55-AA55))</f>
        <v>3308.8419156372997</v>
      </c>
      <c r="W55">
        <f t="shared" si="42"/>
        <v>0.99473435307543878</v>
      </c>
      <c r="X55">
        <v>313.14999999999998</v>
      </c>
      <c r="Y55">
        <f t="shared" si="43"/>
        <v>1.9073334166666699E-2</v>
      </c>
      <c r="Z55">
        <v>2E-3</v>
      </c>
      <c r="AA55">
        <f t="shared" si="44"/>
        <v>7.2765497523200454E-2</v>
      </c>
      <c r="AC55">
        <f t="shared" si="45"/>
        <v>5.868932683145089E-6</v>
      </c>
      <c r="AD55">
        <f t="shared" si="46"/>
        <v>4.5679471717933626E-10</v>
      </c>
      <c r="AE55">
        <v>0</v>
      </c>
      <c r="AF55" s="8">
        <f t="shared" si="47"/>
        <v>1.2279858183864604E-10</v>
      </c>
      <c r="AG55" s="8">
        <f t="shared" si="48"/>
        <v>5.7959329901798232E-10</v>
      </c>
      <c r="AH55" s="9">
        <f t="shared" si="49"/>
        <v>1.097002469958351E-3</v>
      </c>
      <c r="AJ55">
        <f t="shared" si="50"/>
        <v>4.4265678711857027E-3</v>
      </c>
      <c r="AK55">
        <f t="shared" si="51"/>
        <v>3.4453160872000785E-7</v>
      </c>
      <c r="AL55">
        <v>0</v>
      </c>
      <c r="AM55" s="8">
        <f t="shared" si="52"/>
        <v>1.9198563452935515E-6</v>
      </c>
      <c r="AN55" s="8">
        <f t="shared" si="53"/>
        <v>2.2643879540135593E-6</v>
      </c>
      <c r="AO55" s="9">
        <f t="shared" si="54"/>
        <v>2.2739189884214046E-2</v>
      </c>
      <c r="AP55" s="9"/>
      <c r="AQ55" t="e">
        <f t="shared" si="55"/>
        <v>#VALUE!</v>
      </c>
      <c r="AR55" t="e">
        <f t="shared" si="56"/>
        <v>#VALUE!</v>
      </c>
      <c r="AS55">
        <v>0</v>
      </c>
      <c r="AT55" s="8" t="e">
        <f t="shared" si="57"/>
        <v>#VALUE!</v>
      </c>
      <c r="AU55" s="8" t="e">
        <f t="shared" si="58"/>
        <v>#VALUE!</v>
      </c>
      <c r="AV55" s="9">
        <f t="shared" si="59"/>
        <v>1.5759424160826513E-2</v>
      </c>
      <c r="AX55">
        <f t="shared" si="60"/>
        <v>78.812974192989046</v>
      </c>
      <c r="AY55">
        <f t="shared" si="61"/>
        <v>15.215219993965079</v>
      </c>
      <c r="AZ55" t="e">
        <f t="shared" si="62"/>
        <v>#VALUE!</v>
      </c>
    </row>
    <row r="56" spans="1:52">
      <c r="A56" s="62">
        <v>44637.458333333336</v>
      </c>
      <c r="B56" s="29">
        <v>50</v>
      </c>
      <c r="C56">
        <v>1.6</v>
      </c>
      <c r="D56" t="s">
        <v>234</v>
      </c>
      <c r="E56" s="29">
        <v>1</v>
      </c>
      <c r="F56" s="2">
        <v>44643.674016203702</v>
      </c>
      <c r="G56">
        <v>179</v>
      </c>
      <c r="I56" s="3">
        <v>20.2</v>
      </c>
      <c r="J56" s="3">
        <v>29.898</v>
      </c>
      <c r="K56" s="3">
        <v>28.62</v>
      </c>
      <c r="L56" s="3">
        <v>1181</v>
      </c>
      <c r="M56" s="3" t="s">
        <v>40</v>
      </c>
      <c r="N56" s="4">
        <f>1000000*(AG56-AE56)/Y56</f>
        <v>0.14740572657257864</v>
      </c>
      <c r="O56" s="4">
        <f>1000000*(AN56-AL56)/Y56</f>
        <v>31.507511597457331</v>
      </c>
      <c r="P56" s="4" t="e">
        <f>1000000*(AU56-AS56)/Y56</f>
        <v>#VALUE!</v>
      </c>
      <c r="Q56">
        <f>(N56*16)</f>
        <v>2.3584916251612582</v>
      </c>
      <c r="R56">
        <f>(O56*44)</f>
        <v>1386.3305102881225</v>
      </c>
      <c r="S56">
        <f>1000000*(((AG56-AE56)*0.082057*X56)/(W56-AA56))/Y56</f>
        <v>4.1083379028748297</v>
      </c>
      <c r="T56">
        <f>1000000*(((AN56-AL56)*0.082057*X56)/(W56-AA56))/Y56</f>
        <v>878.14433761070802</v>
      </c>
      <c r="U56">
        <f>O56*((1*0.082057*X56)/(W56-AA56))</f>
        <v>878.14433761070825</v>
      </c>
      <c r="W56">
        <f t="shared" si="42"/>
        <v>0.99473435307543878</v>
      </c>
      <c r="X56">
        <v>313.14999999999998</v>
      </c>
      <c r="Y56">
        <f t="shared" si="43"/>
        <v>1.9073334166666699E-2</v>
      </c>
      <c r="Z56">
        <v>2E-3</v>
      </c>
      <c r="AA56">
        <f t="shared" si="44"/>
        <v>7.2765497523200454E-2</v>
      </c>
      <c r="AC56">
        <f t="shared" si="45"/>
        <v>2.8469297185019057E-5</v>
      </c>
      <c r="AD56">
        <f t="shared" si="46"/>
        <v>2.2158414924868816E-9</v>
      </c>
      <c r="AE56">
        <v>0</v>
      </c>
      <c r="AF56" s="8">
        <f t="shared" si="47"/>
        <v>5.956771885122118E-10</v>
      </c>
      <c r="AG56" s="8">
        <f t="shared" si="48"/>
        <v>2.8115186809990933E-9</v>
      </c>
      <c r="AH56" s="9">
        <f t="shared" si="49"/>
        <v>1.097002469958351E-3</v>
      </c>
      <c r="AJ56">
        <f t="shared" si="50"/>
        <v>1.1747812709820933E-3</v>
      </c>
      <c r="AK56">
        <f t="shared" si="51"/>
        <v>9.1436366269287487E-8</v>
      </c>
      <c r="AL56">
        <v>0</v>
      </c>
      <c r="AM56" s="8">
        <f t="shared" si="52"/>
        <v>5.0951693118914263E-7</v>
      </c>
      <c r="AN56" s="8">
        <f t="shared" si="53"/>
        <v>6.0095329745843015E-7</v>
      </c>
      <c r="AO56" s="9">
        <f t="shared" si="54"/>
        <v>2.2739189884214046E-2</v>
      </c>
      <c r="AP56" s="9"/>
      <c r="AQ56" t="e">
        <f t="shared" si="55"/>
        <v>#VALUE!</v>
      </c>
      <c r="AR56" t="e">
        <f t="shared" si="56"/>
        <v>#VALUE!</v>
      </c>
      <c r="AS56">
        <v>0</v>
      </c>
      <c r="AT56" s="8" t="e">
        <f t="shared" si="57"/>
        <v>#VALUE!</v>
      </c>
      <c r="AU56" s="8" t="e">
        <f t="shared" si="58"/>
        <v>#VALUE!</v>
      </c>
      <c r="AV56" s="9">
        <f t="shared" si="59"/>
        <v>1.5759424160826513E-2</v>
      </c>
      <c r="AX56">
        <f t="shared" si="60"/>
        <v>78.812974192989046</v>
      </c>
      <c r="AY56">
        <f t="shared" si="61"/>
        <v>15.215219993965084</v>
      </c>
      <c r="AZ56" t="e">
        <f t="shared" si="62"/>
        <v>#VALUE!</v>
      </c>
    </row>
    <row r="57" spans="1:52">
      <c r="A57" s="62">
        <v>44642.479166666664</v>
      </c>
      <c r="B57" s="29">
        <v>50</v>
      </c>
      <c r="C57">
        <v>3</v>
      </c>
      <c r="D57" t="s">
        <v>235</v>
      </c>
      <c r="E57" s="29">
        <v>2</v>
      </c>
      <c r="F57" s="2">
        <v>44643.695208333331</v>
      </c>
      <c r="G57">
        <v>87</v>
      </c>
      <c r="I57" s="3">
        <v>20.2</v>
      </c>
      <c r="J57" s="3">
        <v>29.898</v>
      </c>
      <c r="K57" s="3">
        <v>4.05</v>
      </c>
      <c r="L57" s="3">
        <v>785</v>
      </c>
      <c r="M57" s="3" t="s">
        <v>40</v>
      </c>
      <c r="N57" s="4">
        <f>1000000*(AG57-AE57)/Y57</f>
        <v>2.0859300930081884E-2</v>
      </c>
      <c r="O57" s="4">
        <f>1000000*(AN57-AL57)/Y57</f>
        <v>20.9427574970398</v>
      </c>
      <c r="P57" s="4" t="e">
        <f>1000000*(AU57-AS57)/Y57</f>
        <v>#VALUE!</v>
      </c>
      <c r="Q57">
        <f>(N57*16)</f>
        <v>0.33374881488131014</v>
      </c>
      <c r="R57">
        <f>(O57*44)</f>
        <v>921.48132986975122</v>
      </c>
      <c r="S57">
        <f>1000000*(((AG57-AE57)*0.082057*X57)/(W57-AA57))/Y57</f>
        <v>0.58136857116153251</v>
      </c>
      <c r="T57">
        <f>1000000*(((AN57-AL57)*0.082057*X57)/(W57-AA57))/Y57</f>
        <v>583.69458511804066</v>
      </c>
      <c r="U57">
        <f>O57*((1*0.082057*X57)/(W57-AA57))</f>
        <v>583.69458511804055</v>
      </c>
      <c r="W57">
        <f t="shared" si="42"/>
        <v>0.99473435307543878</v>
      </c>
      <c r="X57">
        <v>313.14999999999998</v>
      </c>
      <c r="Y57">
        <f t="shared" si="43"/>
        <v>1.9073334166666699E-2</v>
      </c>
      <c r="Z57">
        <v>2E-3</v>
      </c>
      <c r="AA57">
        <f t="shared" si="44"/>
        <v>7.2765497523200454E-2</v>
      </c>
      <c r="AC57">
        <f t="shared" si="45"/>
        <v>4.0286741299555274E-6</v>
      </c>
      <c r="AD57">
        <f t="shared" si="46"/>
        <v>3.1356247535191723E-10</v>
      </c>
      <c r="AE57">
        <v>0</v>
      </c>
      <c r="AF57" s="8">
        <f t="shared" si="47"/>
        <v>8.4293941770596025E-11</v>
      </c>
      <c r="AG57" s="8">
        <f t="shared" si="48"/>
        <v>3.9785641712251326E-10</v>
      </c>
      <c r="AH57" s="9">
        <f t="shared" si="49"/>
        <v>1.097002469958351E-3</v>
      </c>
      <c r="AJ57">
        <f t="shared" si="50"/>
        <v>7.8086646716421949E-4</v>
      </c>
      <c r="AK57">
        <f t="shared" si="51"/>
        <v>6.0776924234877781E-8</v>
      </c>
      <c r="AL57">
        <v>0</v>
      </c>
      <c r="AM57" s="8">
        <f t="shared" si="52"/>
        <v>3.3867128787762657E-7</v>
      </c>
      <c r="AN57" s="8">
        <f t="shared" si="53"/>
        <v>3.9944821211250436E-7</v>
      </c>
      <c r="AO57" s="9">
        <f t="shared" si="54"/>
        <v>2.2739189884214046E-2</v>
      </c>
      <c r="AP57" s="9"/>
      <c r="AQ57" t="e">
        <f t="shared" si="55"/>
        <v>#VALUE!</v>
      </c>
      <c r="AR57" t="e">
        <f t="shared" si="56"/>
        <v>#VALUE!</v>
      </c>
      <c r="AS57">
        <v>0</v>
      </c>
      <c r="AT57" s="8" t="e">
        <f t="shared" si="57"/>
        <v>#VALUE!</v>
      </c>
      <c r="AU57" s="8" t="e">
        <f t="shared" si="58"/>
        <v>#VALUE!</v>
      </c>
      <c r="AV57" s="9">
        <f t="shared" si="59"/>
        <v>1.5759424160826513E-2</v>
      </c>
      <c r="AX57">
        <f t="shared" si="60"/>
        <v>78.812974192989046</v>
      </c>
      <c r="AY57">
        <f t="shared" si="61"/>
        <v>15.215219993965077</v>
      </c>
      <c r="AZ57" t="e">
        <f t="shared" si="62"/>
        <v>#VALUE!</v>
      </c>
    </row>
    <row r="58" spans="1:52">
      <c r="A58" s="62">
        <v>44637.451388888891</v>
      </c>
      <c r="B58" s="29">
        <v>50</v>
      </c>
      <c r="C58">
        <v>0.1</v>
      </c>
      <c r="D58" t="s">
        <v>234</v>
      </c>
      <c r="E58" s="29">
        <v>1</v>
      </c>
      <c r="F58" s="2">
        <v>44643.716435185182</v>
      </c>
      <c r="G58">
        <v>147</v>
      </c>
      <c r="I58" s="3">
        <v>20.2</v>
      </c>
      <c r="J58" s="3">
        <v>29.898</v>
      </c>
      <c r="K58" s="3">
        <v>22.8</v>
      </c>
      <c r="L58" s="3">
        <v>1723</v>
      </c>
      <c r="M58" s="3" t="s">
        <v>40</v>
      </c>
      <c r="N58" s="4">
        <f>1000000*(AG58-AE58)/Y58</f>
        <v>0.11743013856934989</v>
      </c>
      <c r="O58" s="4">
        <f>1000000*(AN58-AL58)/Y58</f>
        <v>45.967351805604544</v>
      </c>
      <c r="P58" s="4" t="e">
        <f>1000000*(AU58-AS58)/Y58</f>
        <v>#VALUE!</v>
      </c>
      <c r="Q58">
        <f>(N58*16)</f>
        <v>1.8788822171095982</v>
      </c>
      <c r="R58">
        <f>(O58*44)</f>
        <v>2022.5634794466</v>
      </c>
      <c r="S58">
        <f>1000000*(((AG58-AE58)*0.082057*X58)/(W58-AA58))/Y58</f>
        <v>3.272889733946406</v>
      </c>
      <c r="T58">
        <f>1000000*(((AN58-AL58)*0.082057*X58)/(W58-AA58))/Y58</f>
        <v>1281.1538473355206</v>
      </c>
      <c r="U58">
        <f>O58*((1*0.082057*X58)/(W58-AA58))</f>
        <v>1281.1538473355206</v>
      </c>
      <c r="W58">
        <f t="shared" si="42"/>
        <v>0.99473435307543878</v>
      </c>
      <c r="X58">
        <v>313.14999999999998</v>
      </c>
      <c r="Y58">
        <f t="shared" si="43"/>
        <v>1.9073334166666699E-2</v>
      </c>
      <c r="Z58">
        <v>2E-3</v>
      </c>
      <c r="AA58">
        <f t="shared" si="44"/>
        <v>7.2765497523200454E-2</v>
      </c>
      <c r="AC58">
        <f t="shared" si="45"/>
        <v>2.2679943250120007E-5</v>
      </c>
      <c r="AD58">
        <f t="shared" si="46"/>
        <v>1.7652406019811639E-9</v>
      </c>
      <c r="AE58">
        <v>0</v>
      </c>
      <c r="AF58" s="8">
        <f t="shared" si="47"/>
        <v>4.745436721900221E-10</v>
      </c>
      <c r="AG58" s="8">
        <f t="shared" si="48"/>
        <v>2.2397842741711861E-9</v>
      </c>
      <c r="AH58" s="9">
        <f t="shared" si="49"/>
        <v>1.097002469958351E-3</v>
      </c>
      <c r="AJ58">
        <f t="shared" si="50"/>
        <v>1.713927290348981E-3</v>
      </c>
      <c r="AK58">
        <f t="shared" si="51"/>
        <v>1.3339954198305023E-7</v>
      </c>
      <c r="AL58">
        <v>0</v>
      </c>
      <c r="AM58" s="8">
        <f t="shared" si="52"/>
        <v>7.4335111976197515E-7</v>
      </c>
      <c r="AN58" s="8">
        <f t="shared" si="53"/>
        <v>8.7675066174502538E-7</v>
      </c>
      <c r="AO58" s="9">
        <f t="shared" si="54"/>
        <v>2.2739189884214046E-2</v>
      </c>
      <c r="AP58" s="9"/>
      <c r="AQ58" t="e">
        <f t="shared" si="55"/>
        <v>#VALUE!</v>
      </c>
      <c r="AR58" t="e">
        <f t="shared" si="56"/>
        <v>#VALUE!</v>
      </c>
      <c r="AS58">
        <v>0</v>
      </c>
      <c r="AT58" s="8" t="e">
        <f t="shared" si="57"/>
        <v>#VALUE!</v>
      </c>
      <c r="AU58" s="8" t="e">
        <f t="shared" si="58"/>
        <v>#VALUE!</v>
      </c>
      <c r="AV58" s="9">
        <f t="shared" si="59"/>
        <v>1.5759424160826513E-2</v>
      </c>
      <c r="AX58">
        <f t="shared" si="60"/>
        <v>78.812974192989046</v>
      </c>
      <c r="AY58">
        <f t="shared" si="61"/>
        <v>15.215219993965077</v>
      </c>
      <c r="AZ58" t="e">
        <f t="shared" si="62"/>
        <v>#VALUE!</v>
      </c>
    </row>
    <row r="59" spans="1:52">
      <c r="A59" s="62">
        <v>44637.470833333333</v>
      </c>
      <c r="B59" s="29">
        <v>50</v>
      </c>
      <c r="C59">
        <v>5</v>
      </c>
      <c r="D59" t="s">
        <v>234</v>
      </c>
      <c r="E59" s="29">
        <v>1</v>
      </c>
      <c r="F59" s="2">
        <v>44643.737638888888</v>
      </c>
      <c r="G59">
        <v>128</v>
      </c>
      <c r="I59" s="3">
        <v>20.2</v>
      </c>
      <c r="J59" s="3">
        <v>29.898</v>
      </c>
      <c r="K59" s="3">
        <v>14.97</v>
      </c>
      <c r="L59" s="3">
        <v>2259</v>
      </c>
      <c r="M59" s="3" t="s">
        <v>40</v>
      </c>
      <c r="N59" s="4">
        <f>1000000*(AG59-AE59)/Y59</f>
        <v>7.710215677119156E-2</v>
      </c>
      <c r="O59" s="4">
        <f>1000000*(AN59-AL59)/Y59</f>
        <v>60.267119981927259</v>
      </c>
      <c r="P59" s="4" t="e">
        <f>1000000*(AU59-AS59)/Y59</f>
        <v>#VALUE!</v>
      </c>
      <c r="Q59">
        <f>(N59*16)</f>
        <v>1.233634508339065</v>
      </c>
      <c r="R59">
        <f>(O59*44)</f>
        <v>2651.7532792047996</v>
      </c>
      <c r="S59">
        <f>1000000*(((AG59-AE59)*0.082057*X59)/(W59-AA59))/Y59</f>
        <v>2.1489104963674426</v>
      </c>
      <c r="T59">
        <f>1000000*(((AN59-AL59)*0.082057*X59)/(W59-AA59))/Y59</f>
        <v>1679.7019971740801</v>
      </c>
      <c r="U59">
        <f>O59*((1*0.082057*X59)/(W59-AA59))</f>
        <v>1679.7019971740808</v>
      </c>
      <c r="W59">
        <f t="shared" si="42"/>
        <v>0.99473435307543878</v>
      </c>
      <c r="X59">
        <v>313.14999999999998</v>
      </c>
      <c r="Y59">
        <f t="shared" si="43"/>
        <v>1.9073334166666699E-2</v>
      </c>
      <c r="Z59">
        <v>2E-3</v>
      </c>
      <c r="AA59">
        <f t="shared" si="44"/>
        <v>7.2765497523200454E-2</v>
      </c>
      <c r="AC59">
        <f t="shared" si="45"/>
        <v>1.489117326553932E-5</v>
      </c>
      <c r="AD59">
        <f t="shared" si="46"/>
        <v>1.1590198163007904E-9</v>
      </c>
      <c r="AE59">
        <v>0</v>
      </c>
      <c r="AF59" s="8">
        <f t="shared" si="47"/>
        <v>3.1157538476686973E-10</v>
      </c>
      <c r="AG59" s="8">
        <f t="shared" si="48"/>
        <v>1.4705952010676602E-9</v>
      </c>
      <c r="AH59" s="9">
        <f t="shared" si="49"/>
        <v>1.097002469958351E-3</v>
      </c>
      <c r="AJ59">
        <f t="shared" si="50"/>
        <v>2.2471049035974163E-3</v>
      </c>
      <c r="AK59">
        <f t="shared" si="51"/>
        <v>1.748981806962916E-7</v>
      </c>
      <c r="AL59">
        <v>0</v>
      </c>
      <c r="AM59" s="8">
        <f t="shared" si="52"/>
        <v>9.7459673798160285E-7</v>
      </c>
      <c r="AN59" s="8">
        <f t="shared" si="53"/>
        <v>1.1494949186778944E-6</v>
      </c>
      <c r="AO59" s="9">
        <f t="shared" si="54"/>
        <v>2.2739189884214046E-2</v>
      </c>
      <c r="AP59" s="9"/>
      <c r="AQ59" t="e">
        <f t="shared" si="55"/>
        <v>#VALUE!</v>
      </c>
      <c r="AR59" t="e">
        <f t="shared" si="56"/>
        <v>#VALUE!</v>
      </c>
      <c r="AS59">
        <v>0</v>
      </c>
      <c r="AT59" s="8" t="e">
        <f t="shared" si="57"/>
        <v>#VALUE!</v>
      </c>
      <c r="AU59" s="8" t="e">
        <f t="shared" si="58"/>
        <v>#VALUE!</v>
      </c>
      <c r="AV59" s="9">
        <f t="shared" si="59"/>
        <v>1.5759424160826513E-2</v>
      </c>
      <c r="AX59">
        <f t="shared" si="60"/>
        <v>78.812974192989046</v>
      </c>
      <c r="AY59">
        <f t="shared" si="61"/>
        <v>15.215219993965075</v>
      </c>
      <c r="AZ59" t="e">
        <f t="shared" si="62"/>
        <v>#VALUE!</v>
      </c>
    </row>
    <row r="60" spans="1:52">
      <c r="A60" s="62">
        <v>44642.500694444447</v>
      </c>
      <c r="B60" s="29">
        <v>50</v>
      </c>
      <c r="C60">
        <v>9</v>
      </c>
      <c r="D60" t="s">
        <v>235</v>
      </c>
      <c r="E60" s="29">
        <v>2</v>
      </c>
      <c r="F60" s="2">
        <v>44643.758888888886</v>
      </c>
      <c r="G60">
        <v>153</v>
      </c>
      <c r="I60" s="3">
        <v>20.2</v>
      </c>
      <c r="J60" s="3">
        <v>29.898</v>
      </c>
      <c r="K60" s="3">
        <v>66.37</v>
      </c>
      <c r="L60" s="3">
        <v>3173</v>
      </c>
      <c r="M60" s="3" t="s">
        <v>40</v>
      </c>
      <c r="N60" s="4">
        <f>1000000*(AG60-AE60)/Y60</f>
        <v>0.34183501301963815</v>
      </c>
      <c r="O60" s="4">
        <f>1000000*(AN60-AL60)/Y60</f>
        <v>84.651426163194003</v>
      </c>
      <c r="P60" s="4" t="e">
        <f>1000000*(AU60-AS60)/Y60</f>
        <v>#VALUE!</v>
      </c>
      <c r="Q60">
        <f>(N60*16)</f>
        <v>5.4693602083142103</v>
      </c>
      <c r="R60">
        <f>(O60*44)</f>
        <v>3724.6627511805364</v>
      </c>
      <c r="S60">
        <f>1000000*(((AG60-AE60)*0.082057*X60)/(W60-AA60))/Y60</f>
        <v>9.5272671772817077</v>
      </c>
      <c r="T60">
        <f>1000000*(((AN60-AL60)*0.082057*X60)/(W60-AA60))/Y60</f>
        <v>2359.3158198465508</v>
      </c>
      <c r="U60">
        <f>O60*((1*0.082057*X60)/(W60-AA60))</f>
        <v>2359.3158198465517</v>
      </c>
      <c r="W60">
        <f t="shared" si="42"/>
        <v>0.99473435307543878</v>
      </c>
      <c r="X60">
        <v>313.14999999999998</v>
      </c>
      <c r="Y60">
        <f t="shared" si="43"/>
        <v>1.9073334166666699E-2</v>
      </c>
      <c r="Z60">
        <v>2E-3</v>
      </c>
      <c r="AA60">
        <f t="shared" si="44"/>
        <v>7.2765497523200454E-2</v>
      </c>
      <c r="AC60">
        <f t="shared" si="45"/>
        <v>6.6020519013616869E-5</v>
      </c>
      <c r="AD60">
        <f t="shared" si="46"/>
        <v>5.1385534541004307E-9</v>
      </c>
      <c r="AE60">
        <v>0</v>
      </c>
      <c r="AF60" s="8">
        <f t="shared" si="47"/>
        <v>1.3813799790899894E-9</v>
      </c>
      <c r="AG60" s="8">
        <f t="shared" si="48"/>
        <v>6.5199334331904203E-9</v>
      </c>
      <c r="AH60" s="9">
        <f t="shared" si="49"/>
        <v>1.097002469958351E-3</v>
      </c>
      <c r="AJ60">
        <f t="shared" si="50"/>
        <v>3.1562921023083673E-3</v>
      </c>
      <c r="AK60">
        <f t="shared" si="51"/>
        <v>2.4566265044237865E-7</v>
      </c>
      <c r="AL60">
        <v>0</v>
      </c>
      <c r="AM60" s="8">
        <f t="shared" si="52"/>
        <v>1.3689222884531327E-6</v>
      </c>
      <c r="AN60" s="8">
        <f t="shared" si="53"/>
        <v>1.6145849388955114E-6</v>
      </c>
      <c r="AO60" s="9">
        <f t="shared" si="54"/>
        <v>2.2739189884214046E-2</v>
      </c>
      <c r="AP60" s="9"/>
      <c r="AQ60" t="e">
        <f t="shared" si="55"/>
        <v>#VALUE!</v>
      </c>
      <c r="AR60" t="e">
        <f t="shared" si="56"/>
        <v>#VALUE!</v>
      </c>
      <c r="AS60">
        <v>0</v>
      </c>
      <c r="AT60" s="8" t="e">
        <f t="shared" si="57"/>
        <v>#VALUE!</v>
      </c>
      <c r="AU60" s="8" t="e">
        <f t="shared" si="58"/>
        <v>#VALUE!</v>
      </c>
      <c r="AV60" s="9">
        <f t="shared" si="59"/>
        <v>1.5759424160826513E-2</v>
      </c>
      <c r="AX60">
        <f t="shared" si="60"/>
        <v>78.81297419298906</v>
      </c>
      <c r="AY60">
        <f t="shared" si="61"/>
        <v>15.21521999396508</v>
      </c>
      <c r="AZ60" t="e">
        <f t="shared" si="62"/>
        <v>#VALUE!</v>
      </c>
    </row>
    <row r="61" spans="1:52">
      <c r="A61" s="62">
        <v>44637.473611111112</v>
      </c>
      <c r="B61" s="29">
        <v>50</v>
      </c>
      <c r="C61">
        <v>6.2</v>
      </c>
      <c r="D61" t="s">
        <v>234</v>
      </c>
      <c r="E61" s="29">
        <v>2</v>
      </c>
      <c r="F61" s="2">
        <v>44643.780092592591</v>
      </c>
      <c r="G61">
        <v>131</v>
      </c>
      <c r="I61" s="3">
        <v>20.2</v>
      </c>
      <c r="J61" s="3">
        <v>29.898</v>
      </c>
      <c r="K61" s="3">
        <v>9.0399999999999991</v>
      </c>
      <c r="L61" s="3">
        <v>3884</v>
      </c>
      <c r="M61" s="3" t="s">
        <v>40</v>
      </c>
      <c r="N61" s="4">
        <f>1000000*(AG61-AE61)/Y61</f>
        <v>4.6560019853812404E-2</v>
      </c>
      <c r="O61" s="4">
        <f>1000000*(AN61-AL61)/Y61</f>
        <v>103.61996193439818</v>
      </c>
      <c r="P61" s="4" t="e">
        <f>1000000*(AU61-AS61)/Y61</f>
        <v>#VALUE!</v>
      </c>
      <c r="Q61">
        <f>(N61*16)</f>
        <v>0.74496031766099846</v>
      </c>
      <c r="R61">
        <f>(O61*44)</f>
        <v>4559.2783251135197</v>
      </c>
      <c r="S61">
        <f>1000000*(((AG61-AE61)*0.082057*X61)/(W61-AA61))/Y61</f>
        <v>1.2976720699506801</v>
      </c>
      <c r="T61">
        <f>1000000*(((AN61-AL61)*0.082057*X61)/(W61-AA61))/Y61</f>
        <v>2887.9869663674763</v>
      </c>
      <c r="U61">
        <f>O61*((1*0.082057*X61)/(W61-AA61))</f>
        <v>2887.9869663674767</v>
      </c>
      <c r="W61">
        <f t="shared" si="42"/>
        <v>0.99473435307543878</v>
      </c>
      <c r="X61">
        <v>313.14999999999998</v>
      </c>
      <c r="Y61">
        <f t="shared" si="43"/>
        <v>1.9073334166666699E-2</v>
      </c>
      <c r="Z61">
        <v>2E-3</v>
      </c>
      <c r="AA61">
        <f t="shared" si="44"/>
        <v>7.2765497523200454E-2</v>
      </c>
      <c r="AC61">
        <f t="shared" si="45"/>
        <v>8.9923985518019666E-6</v>
      </c>
      <c r="AD61">
        <f t="shared" si="46"/>
        <v>6.9990241411884744E-10</v>
      </c>
      <c r="AE61">
        <v>0</v>
      </c>
      <c r="AF61" s="8">
        <f t="shared" si="47"/>
        <v>1.8815240335955258E-10</v>
      </c>
      <c r="AG61" s="8">
        <f t="shared" si="48"/>
        <v>8.8805481747839999E-10</v>
      </c>
      <c r="AH61" s="9">
        <f t="shared" si="49"/>
        <v>1.097002469958351E-3</v>
      </c>
      <c r="AJ61">
        <f t="shared" si="50"/>
        <v>3.863548227345004E-3</v>
      </c>
      <c r="AK61">
        <f t="shared" si="51"/>
        <v>3.0071028500415965E-7</v>
      </c>
      <c r="AL61">
        <v>0</v>
      </c>
      <c r="AM61" s="8">
        <f t="shared" si="52"/>
        <v>1.6756678753078998E-6</v>
      </c>
      <c r="AN61" s="8">
        <f t="shared" si="53"/>
        <v>1.9763781603120594E-6</v>
      </c>
      <c r="AO61" s="9">
        <f t="shared" si="54"/>
        <v>2.2739189884214046E-2</v>
      </c>
      <c r="AP61" s="9"/>
      <c r="AQ61" t="e">
        <f t="shared" si="55"/>
        <v>#VALUE!</v>
      </c>
      <c r="AR61" t="e">
        <f t="shared" si="56"/>
        <v>#VALUE!</v>
      </c>
      <c r="AS61">
        <v>0</v>
      </c>
      <c r="AT61" s="8" t="e">
        <f t="shared" si="57"/>
        <v>#VALUE!</v>
      </c>
      <c r="AU61" s="8" t="e">
        <f t="shared" si="58"/>
        <v>#VALUE!</v>
      </c>
      <c r="AV61" s="9">
        <f t="shared" si="59"/>
        <v>1.5759424160826513E-2</v>
      </c>
      <c r="AX61">
        <f t="shared" si="60"/>
        <v>78.81297419298906</v>
      </c>
      <c r="AY61">
        <f t="shared" si="61"/>
        <v>15.215219993965079</v>
      </c>
      <c r="AZ61" t="e">
        <f t="shared" si="62"/>
        <v>#VALUE!</v>
      </c>
    </row>
    <row r="62" spans="1:52">
      <c r="A62" s="72">
        <v>44637.465277777781</v>
      </c>
      <c r="B62" s="44">
        <v>50</v>
      </c>
      <c r="C62">
        <v>3.8</v>
      </c>
      <c r="D62" t="s">
        <v>234</v>
      </c>
      <c r="E62" s="29">
        <v>2</v>
      </c>
      <c r="F62" s="2">
        <v>44643.801307870373</v>
      </c>
      <c r="G62">
        <v>169</v>
      </c>
      <c r="I62" s="3">
        <v>20.2</v>
      </c>
      <c r="J62" s="3">
        <v>29.898</v>
      </c>
      <c r="K62" s="3">
        <v>16</v>
      </c>
      <c r="L62" s="3">
        <v>1487</v>
      </c>
      <c r="M62" s="3" t="s">
        <v>40</v>
      </c>
      <c r="N62" s="4">
        <f>1000000*(AG62-AE62)/Y62</f>
        <v>8.2407114785508662E-2</v>
      </c>
      <c r="O62" s="4">
        <f>1000000*(AN62-AL62)/Y62</f>
        <v>39.671185220507233</v>
      </c>
      <c r="P62" s="4" t="e">
        <f>1000000*(AU62-AS62)/Y62</f>
        <v>#VALUE!</v>
      </c>
      <c r="Q62">
        <f>(N62*16)</f>
        <v>1.3185138365681386</v>
      </c>
      <c r="R62">
        <f>(O62*44)</f>
        <v>1745.5321497023183</v>
      </c>
      <c r="S62">
        <f>1000000*(((AG62-AE62)*0.082057*X62)/(W62-AA62))/Y62</f>
        <v>2.2967647255764247</v>
      </c>
      <c r="T62">
        <f>1000000*(((AN62-AL62)*0.082057*X62)/(W62-AA62))/Y62</f>
        <v>1105.6736918095874</v>
      </c>
      <c r="U62">
        <f>O62*((1*0.082057*X62)/(W62-AA62))</f>
        <v>1105.6736918095876</v>
      </c>
      <c r="W62">
        <f t="shared" si="42"/>
        <v>0.99473435307543878</v>
      </c>
      <c r="X62">
        <v>313.14999999999998</v>
      </c>
      <c r="Y62">
        <f t="shared" si="43"/>
        <v>1.9073334166666699E-2</v>
      </c>
      <c r="Z62">
        <v>2E-3</v>
      </c>
      <c r="AA62">
        <f t="shared" si="44"/>
        <v>7.2765497523200454E-2</v>
      </c>
      <c r="AC62">
        <f t="shared" si="45"/>
        <v>1.5915749649207018E-5</v>
      </c>
      <c r="AD62">
        <f t="shared" si="46"/>
        <v>1.2387653347236233E-9</v>
      </c>
      <c r="AE62">
        <v>0</v>
      </c>
      <c r="AF62" s="8">
        <f t="shared" si="47"/>
        <v>3.3301310329124348E-10</v>
      </c>
      <c r="AG62" s="8">
        <f t="shared" si="48"/>
        <v>1.5717784380148668E-9</v>
      </c>
      <c r="AH62" s="9">
        <f t="shared" si="49"/>
        <v>1.097002469958351E-3</v>
      </c>
      <c r="AJ62">
        <f t="shared" si="50"/>
        <v>1.4791699830231774E-3</v>
      </c>
      <c r="AK62">
        <f t="shared" si="51"/>
        <v>1.1512775329587676E-7</v>
      </c>
      <c r="AL62">
        <v>0</v>
      </c>
      <c r="AM62" s="8">
        <f t="shared" si="52"/>
        <v>6.4153401920258674E-7</v>
      </c>
      <c r="AN62" s="8">
        <f t="shared" si="53"/>
        <v>7.5666177249846356E-7</v>
      </c>
      <c r="AO62" s="9">
        <f t="shared" si="54"/>
        <v>2.2739189884214046E-2</v>
      </c>
      <c r="AP62" s="9"/>
      <c r="AQ62" t="e">
        <f t="shared" si="55"/>
        <v>#VALUE!</v>
      </c>
      <c r="AR62" t="e">
        <f t="shared" si="56"/>
        <v>#VALUE!</v>
      </c>
      <c r="AS62">
        <v>0</v>
      </c>
      <c r="AT62" s="8" t="e">
        <f t="shared" si="57"/>
        <v>#VALUE!</v>
      </c>
      <c r="AU62" s="8" t="e">
        <f t="shared" si="58"/>
        <v>#VALUE!</v>
      </c>
      <c r="AV62" s="9">
        <f t="shared" si="59"/>
        <v>1.5759424160826513E-2</v>
      </c>
      <c r="AX62">
        <f t="shared" si="60"/>
        <v>78.812974192989046</v>
      </c>
      <c r="AY62">
        <f t="shared" si="61"/>
        <v>15.215219993965082</v>
      </c>
      <c r="AZ62" t="e">
        <f t="shared" si="62"/>
        <v>#VALUE!</v>
      </c>
    </row>
    <row r="63" spans="1:52">
      <c r="A63" s="62">
        <v>44637.451388888891</v>
      </c>
      <c r="B63" s="29">
        <v>50</v>
      </c>
      <c r="C63">
        <v>0.1</v>
      </c>
      <c r="D63" t="s">
        <v>234</v>
      </c>
      <c r="E63" s="29">
        <v>2</v>
      </c>
      <c r="F63" s="2">
        <v>44643.822511574072</v>
      </c>
      <c r="G63">
        <v>26</v>
      </c>
      <c r="I63" s="3">
        <v>20.2</v>
      </c>
      <c r="J63" s="3">
        <v>29.898</v>
      </c>
      <c r="K63" s="3">
        <v>24.77</v>
      </c>
      <c r="L63" s="3">
        <v>1624</v>
      </c>
      <c r="M63" s="3" t="s">
        <v>40</v>
      </c>
      <c r="N63" s="4">
        <f>1000000*(AG63-AE63)/Y63</f>
        <v>0.12757651457731564</v>
      </c>
      <c r="O63" s="4">
        <f>1000000*(AN63-AL63)/Y63</f>
        <v>43.326163280500161</v>
      </c>
      <c r="P63" s="4" t="e">
        <f>1000000*(AU63-AS63)/Y63</f>
        <v>#VALUE!</v>
      </c>
      <c r="Q63">
        <f>(N63*16)</f>
        <v>2.0412242332370503</v>
      </c>
      <c r="R63">
        <f>(O63*44)</f>
        <v>1906.3511843420072</v>
      </c>
      <c r="S63">
        <f>1000000*(((AG63-AE63)*0.082057*X63)/(W63-AA63))/Y63</f>
        <v>3.5556788907830033</v>
      </c>
      <c r="T63">
        <f>1000000*(((AN63-AL63)*0.082057*X63)/(W63-AA63))/Y63</f>
        <v>1207.5414092123538</v>
      </c>
      <c r="U63">
        <f>O63*((1*0.082057*X63)/(W63-AA63))</f>
        <v>1207.5414092123538</v>
      </c>
      <c r="W63">
        <f t="shared" si="42"/>
        <v>0.99473435307543878</v>
      </c>
      <c r="X63">
        <v>313.14999999999998</v>
      </c>
      <c r="Y63">
        <f t="shared" si="43"/>
        <v>1.9073334166666699E-2</v>
      </c>
      <c r="Z63">
        <v>2E-3</v>
      </c>
      <c r="AA63">
        <f t="shared" si="44"/>
        <v>7.2765497523200454E-2</v>
      </c>
      <c r="AC63">
        <f t="shared" si="45"/>
        <v>2.4639569925678617E-5</v>
      </c>
      <c r="AD63">
        <f t="shared" si="46"/>
        <v>1.9177635838190098E-9</v>
      </c>
      <c r="AE63">
        <v>0</v>
      </c>
      <c r="AF63" s="8">
        <f t="shared" si="47"/>
        <v>5.1554591053275635E-10</v>
      </c>
      <c r="AG63" s="8">
        <f t="shared" si="48"/>
        <v>2.4333094943517663E-9</v>
      </c>
      <c r="AH63" s="9">
        <f t="shared" si="49"/>
        <v>1.097002469958351E-3</v>
      </c>
      <c r="AJ63">
        <f t="shared" si="50"/>
        <v>1.6154485893945126E-3</v>
      </c>
      <c r="AK63">
        <f t="shared" si="51"/>
        <v>1.2573468147444779E-7</v>
      </c>
      <c r="AL63">
        <v>0</v>
      </c>
      <c r="AM63" s="8">
        <f t="shared" si="52"/>
        <v>7.0063970893409613E-7</v>
      </c>
      <c r="AN63" s="8">
        <f t="shared" si="53"/>
        <v>8.2637439040854389E-7</v>
      </c>
      <c r="AO63" s="9">
        <f t="shared" si="54"/>
        <v>2.2739189884214046E-2</v>
      </c>
      <c r="AP63" s="9"/>
      <c r="AQ63" t="e">
        <f t="shared" si="55"/>
        <v>#VALUE!</v>
      </c>
      <c r="AR63" t="e">
        <f t="shared" si="56"/>
        <v>#VALUE!</v>
      </c>
      <c r="AS63">
        <v>0</v>
      </c>
      <c r="AT63" s="8" t="e">
        <f t="shared" si="57"/>
        <v>#VALUE!</v>
      </c>
      <c r="AU63" s="8" t="e">
        <f t="shared" si="58"/>
        <v>#VALUE!</v>
      </c>
      <c r="AV63" s="9">
        <f t="shared" si="59"/>
        <v>1.5759424160826513E-2</v>
      </c>
      <c r="AX63">
        <f t="shared" si="60"/>
        <v>78.812974192989046</v>
      </c>
      <c r="AY63">
        <f t="shared" si="61"/>
        <v>15.215219993965073</v>
      </c>
      <c r="AZ63" t="e">
        <f t="shared" si="62"/>
        <v>#VALUE!</v>
      </c>
    </row>
    <row r="64" spans="1:52">
      <c r="A64" s="62">
        <v>44642.468055555553</v>
      </c>
      <c r="B64" s="29">
        <v>50</v>
      </c>
      <c r="C64">
        <v>0.1</v>
      </c>
      <c r="D64" t="s">
        <v>235</v>
      </c>
      <c r="E64" s="29">
        <v>1</v>
      </c>
      <c r="F64" s="2">
        <v>44643.843692129631</v>
      </c>
      <c r="G64">
        <v>163</v>
      </c>
      <c r="I64" s="3">
        <v>20.2</v>
      </c>
      <c r="J64" s="3">
        <v>29.898</v>
      </c>
      <c r="K64" s="3">
        <v>5.75</v>
      </c>
      <c r="L64" s="3">
        <v>12294</v>
      </c>
      <c r="M64" s="3" t="s">
        <v>40</v>
      </c>
      <c r="N64" s="4">
        <f>1000000*(AG64-AE64)/Y64</f>
        <v>2.9615056876042177E-2</v>
      </c>
      <c r="O64" s="4">
        <f>1000000*(AN64-AL64)/Y64</f>
        <v>327.98759320841691</v>
      </c>
      <c r="P64" s="4" t="e">
        <f>1000000*(AU64-AS64)/Y64</f>
        <v>#VALUE!</v>
      </c>
      <c r="Q64">
        <f>(N64*16)</f>
        <v>0.47384091001667483</v>
      </c>
      <c r="R64">
        <f>(O64*44)</f>
        <v>14431.454101170344</v>
      </c>
      <c r="S64">
        <f>1000000*(((AG64-AE64)*0.082057*X64)/(W64-AA64))/Y64</f>
        <v>0.82539982325402739</v>
      </c>
      <c r="T64">
        <f>1000000*(((AN64-AL64)*0.082057*X64)/(W64-AA64))/Y64</f>
        <v>9141.3264069314519</v>
      </c>
      <c r="U64">
        <f>O64*((1*0.082057*X64)/(W64-AA64))</f>
        <v>9141.3264069314519</v>
      </c>
      <c r="W64">
        <f t="shared" si="42"/>
        <v>0.99473435307543878</v>
      </c>
      <c r="X64">
        <v>313.14999999999998</v>
      </c>
      <c r="Y64">
        <f t="shared" si="43"/>
        <v>1.9073334166666699E-2</v>
      </c>
      <c r="Z64">
        <v>2E-3</v>
      </c>
      <c r="AA64">
        <f t="shared" si="44"/>
        <v>7.2765497523200454E-2</v>
      </c>
      <c r="AC64">
        <f t="shared" si="45"/>
        <v>5.7197225301837729E-6</v>
      </c>
      <c r="AD64">
        <f t="shared" si="46"/>
        <v>4.4518129216630218E-10</v>
      </c>
      <c r="AE64">
        <v>0</v>
      </c>
      <c r="AF64" s="8">
        <f t="shared" si="47"/>
        <v>1.1967658399529064E-10</v>
      </c>
      <c r="AG64" s="8">
        <f t="shared" si="48"/>
        <v>5.6485787616159277E-10</v>
      </c>
      <c r="AH64" s="9">
        <f t="shared" si="49"/>
        <v>1.097002469958351E-3</v>
      </c>
      <c r="AJ64">
        <f t="shared" si="50"/>
        <v>1.2229264136709444E-2</v>
      </c>
      <c r="AK64">
        <f t="shared" si="51"/>
        <v>9.5183631406826424E-7</v>
      </c>
      <c r="AL64">
        <v>0</v>
      </c>
      <c r="AM64" s="8">
        <f t="shared" si="52"/>
        <v>5.3039806537166123E-6</v>
      </c>
      <c r="AN64" s="8">
        <f t="shared" si="53"/>
        <v>6.2558169677848765E-6</v>
      </c>
      <c r="AO64" s="9">
        <f t="shared" si="54"/>
        <v>2.2739189884214046E-2</v>
      </c>
      <c r="AP64" s="9"/>
      <c r="AQ64" t="e">
        <f t="shared" si="55"/>
        <v>#VALUE!</v>
      </c>
      <c r="AR64" t="e">
        <f t="shared" si="56"/>
        <v>#VALUE!</v>
      </c>
      <c r="AS64">
        <v>0</v>
      </c>
      <c r="AT64" s="8" t="e">
        <f t="shared" si="57"/>
        <v>#VALUE!</v>
      </c>
      <c r="AU64" s="8" t="e">
        <f t="shared" si="58"/>
        <v>#VALUE!</v>
      </c>
      <c r="AV64" s="9">
        <f t="shared" si="59"/>
        <v>1.5759424160826513E-2</v>
      </c>
      <c r="AX64">
        <f t="shared" si="60"/>
        <v>78.812974192989046</v>
      </c>
      <c r="AY64">
        <f t="shared" si="61"/>
        <v>15.215219993965075</v>
      </c>
      <c r="AZ64" t="e">
        <f t="shared" si="62"/>
        <v>#VALUE!</v>
      </c>
    </row>
    <row r="65" spans="1:52">
      <c r="A65" s="62">
        <v>44642.468055555553</v>
      </c>
      <c r="B65" s="29">
        <v>50</v>
      </c>
      <c r="C65">
        <v>0.1</v>
      </c>
      <c r="D65" t="s">
        <v>235</v>
      </c>
      <c r="E65" s="29">
        <v>2</v>
      </c>
      <c r="F65" s="2">
        <v>44643.864918981482</v>
      </c>
      <c r="G65">
        <v>129</v>
      </c>
      <c r="I65" s="3">
        <v>20.2</v>
      </c>
      <c r="J65" s="3">
        <v>29.898</v>
      </c>
      <c r="K65" s="3">
        <v>5.19</v>
      </c>
      <c r="L65" s="3">
        <v>656</v>
      </c>
      <c r="M65" s="3" t="s">
        <v>40</v>
      </c>
      <c r="N65" s="4">
        <f>1000000*(AG65-AE65)/Y65</f>
        <v>2.6730807858549376E-2</v>
      </c>
      <c r="O65" s="4">
        <f>1000000*(AN65-AL65)/Y65</f>
        <v>17.501208812812873</v>
      </c>
      <c r="P65" s="4" t="e">
        <f>1000000*(AU65-AS65)/Y65</f>
        <v>#VALUE!</v>
      </c>
      <c r="Q65">
        <f>(N65*16)</f>
        <v>0.42769292573679002</v>
      </c>
      <c r="R65">
        <f>(O65*44)</f>
        <v>770.05318776376646</v>
      </c>
      <c r="S65">
        <f>1000000*(((AG65-AE65)*0.082057*X65)/(W65-AA65))/Y65</f>
        <v>0.74501305785885286</v>
      </c>
      <c r="T65">
        <f>1000000*(((AN65-AL65)*0.082057*X65)/(W65-AA65))/Y65</f>
        <v>487.77534756361086</v>
      </c>
      <c r="U65">
        <f>O65*((1*0.082057*X65)/(W65-AA65))</f>
        <v>487.77534756361086</v>
      </c>
      <c r="W65">
        <f t="shared" ref="W65" si="63">((0.001316*((J65*25.4)-(2.5*2053/100)))*(273.15+40))/(273.15+I65)</f>
        <v>0.99473435307543878</v>
      </c>
      <c r="X65">
        <v>313.14999999999998</v>
      </c>
      <c r="Y65">
        <f t="shared" ref="Y65" si="64">(21.0733341666667/1000)-Z65</f>
        <v>1.9073334166666699E-2</v>
      </c>
      <c r="Z65">
        <v>2E-3</v>
      </c>
      <c r="AA65">
        <f t="shared" ref="AA65" si="65">(0.001316*10^(8.07131-(1730.63/(233.46+(X65-273.15)))))</f>
        <v>7.2765497523200454E-2</v>
      </c>
      <c r="AC65">
        <f t="shared" ref="AC65" si="66">W65*(K65/10^6)</f>
        <v>5.1626712924615273E-6</v>
      </c>
      <c r="AD65">
        <f t="shared" ref="AD65" si="67">(AC65*Z65)/(0.082057*X65)</f>
        <v>4.0182450545097543E-10</v>
      </c>
      <c r="AE65">
        <v>0</v>
      </c>
      <c r="AF65" s="8">
        <f t="shared" ref="AF65" si="68">AC65*AH65*Y65</f>
        <v>1.0802112538009712E-10</v>
      </c>
      <c r="AG65" s="8">
        <f t="shared" ref="AG65" si="69">AD65+AF65</f>
        <v>5.0984563083107252E-10</v>
      </c>
      <c r="AH65" s="9">
        <f t="shared" ref="AH65" si="70">101.325*(0.000014*EXP(1600*((1/X65)-(1/298.15))))</f>
        <v>1.097002469958351E-3</v>
      </c>
      <c r="AJ65">
        <f t="shared" ref="AJ65" si="71">W65*(L65/10^6)</f>
        <v>6.5254573561748786E-4</v>
      </c>
      <c r="AK65">
        <f t="shared" ref="AK65" si="72">(AJ65*Z65)/(0.082057*X65)</f>
        <v>5.0789378723668568E-8</v>
      </c>
      <c r="AL65">
        <v>0</v>
      </c>
      <c r="AM65" s="8">
        <f t="shared" ref="AM65" si="73">AJ65*AO65*Y65</f>
        <v>2.8301702528372354E-7</v>
      </c>
      <c r="AN65" s="8">
        <f t="shared" ref="AN65" si="74">AK65+AM65</f>
        <v>3.3380640400739208E-7</v>
      </c>
      <c r="AO65" s="9">
        <f t="shared" ref="AO65" si="75">101.325*(0.00033*EXP(2400*((1/X65)-(1/298.15))))</f>
        <v>2.2739189884214046E-2</v>
      </c>
      <c r="AP65" s="9"/>
      <c r="AQ65" t="e">
        <f t="shared" ref="AQ65" si="76">W65*(M65/10^6)</f>
        <v>#VALUE!</v>
      </c>
      <c r="AR65" t="e">
        <f t="shared" ref="AR65" si="77">(AQ65*Z65)/(0.082057*X65)</f>
        <v>#VALUE!</v>
      </c>
      <c r="AS65">
        <v>0</v>
      </c>
      <c r="AT65" s="8" t="e">
        <f t="shared" ref="AT65" si="78">AQ65*AV65*Y65</f>
        <v>#VALUE!</v>
      </c>
      <c r="AU65" s="8" t="e">
        <f t="shared" ref="AU65" si="79">AR65+AT65</f>
        <v>#VALUE!</v>
      </c>
      <c r="AV65" s="9">
        <f t="shared" ref="AV65" si="80">101.325*((2.4*10^-4)*EXP(2700*((1/X65)-(1/298.15))))</f>
        <v>1.5759424160826513E-2</v>
      </c>
      <c r="AX65">
        <f t="shared" ref="AX65" si="81">100*(AG65-AF65)/AG65</f>
        <v>78.81297419298906</v>
      </c>
      <c r="AY65">
        <f t="shared" ref="AY65" si="82">100*(AN65-AM65)/AN65</f>
        <v>15.215219993965071</v>
      </c>
      <c r="AZ65" t="e">
        <f t="shared" ref="AZ65" si="83">100*(AU65-AT65)/AU65</f>
        <v>#VALUE!</v>
      </c>
    </row>
    <row r="66" spans="1:52">
      <c r="A66" s="62">
        <v>44637.458333333336</v>
      </c>
      <c r="B66" s="29">
        <v>50</v>
      </c>
      <c r="C66">
        <v>1.6</v>
      </c>
      <c r="D66" t="s">
        <v>234</v>
      </c>
      <c r="E66" s="29">
        <v>2</v>
      </c>
      <c r="F66" s="2">
        <v>44643.886122685188</v>
      </c>
      <c r="G66">
        <v>148</v>
      </c>
      <c r="I66" s="3">
        <v>20.2</v>
      </c>
      <c r="J66" s="3">
        <v>29.898</v>
      </c>
      <c r="K66" s="3">
        <v>18.55</v>
      </c>
      <c r="L66" s="3">
        <v>1435</v>
      </c>
      <c r="M66" s="3" t="s">
        <v>40</v>
      </c>
      <c r="N66" s="4">
        <f>1000000*(AG66-AE66)/Y66</f>
        <v>9.5540748704449133E-2</v>
      </c>
      <c r="O66" s="4">
        <f>1000000*(AN66-AL66)/Y66</f>
        <v>38.283894278028164</v>
      </c>
      <c r="P66" s="4" t="e">
        <f>1000000*(AU66-AS66)/Y66</f>
        <v>#VALUE!</v>
      </c>
      <c r="Q66">
        <f>(N66*16)</f>
        <v>1.5286519792711861</v>
      </c>
      <c r="R66">
        <f>(O66*44)</f>
        <v>1684.4913482332393</v>
      </c>
      <c r="S66">
        <f>1000000*(((AG66-AE66)*0.082057*X66)/(W66-AA66))/Y66</f>
        <v>2.6628116037151677</v>
      </c>
      <c r="T66">
        <f>1000000*(((AN66-AL66)*0.082057*X66)/(W66-AA66))/Y66</f>
        <v>1067.0085727953988</v>
      </c>
      <c r="U66">
        <f>O66*((1*0.082057*X66)/(W66-AA66))</f>
        <v>1067.0085727953988</v>
      </c>
      <c r="W66">
        <f>((0.001316*((J66*25.4)-(2.5*2053/100)))*(273.15+40))/(273.15+I66)</f>
        <v>0.99473435307543878</v>
      </c>
      <c r="X66">
        <v>313.14999999999998</v>
      </c>
      <c r="Y66">
        <f>(21.0733341666667/1000)-Z66</f>
        <v>1.9073334166666699E-2</v>
      </c>
      <c r="Z66">
        <v>2E-3</v>
      </c>
      <c r="AA66">
        <f>(0.001316*10^(8.07131-(1730.63/(233.46+(X66-273.15)))))</f>
        <v>7.2765497523200454E-2</v>
      </c>
      <c r="AC66">
        <f>W66*(K66/10^6)</f>
        <v>1.8452322249549391E-5</v>
      </c>
      <c r="AD66">
        <f>(AC66*Z66)/(0.082057*X66)</f>
        <v>1.4361935599452013E-9</v>
      </c>
      <c r="AE66">
        <v>0</v>
      </c>
      <c r="AF66" s="8">
        <f>AC66*AH66*Y66</f>
        <v>3.8608706662828551E-10</v>
      </c>
      <c r="AG66" s="8">
        <f>AD66+AF66</f>
        <v>1.8222806265734868E-9</v>
      </c>
      <c r="AH66" s="9">
        <f>101.325*(0.000014*EXP(1600*((1/X66)-(1/298.15))))</f>
        <v>1.097002469958351E-3</v>
      </c>
      <c r="AJ66">
        <f>W66*(L66/10^6)</f>
        <v>1.4274437966632547E-3</v>
      </c>
      <c r="AK66">
        <f>(AJ66*Z66)/(0.082057*X66)</f>
        <v>1.1110176595802499E-7</v>
      </c>
      <c r="AL66">
        <v>0</v>
      </c>
      <c r="AM66" s="8">
        <f>AJ66*AO66*Y66</f>
        <v>6.1909974280814529E-7</v>
      </c>
      <c r="AN66" s="8">
        <f>AK66+AM66</f>
        <v>7.3020150876617029E-7</v>
      </c>
      <c r="AO66" s="9">
        <f>101.325*(0.00033*EXP(2400*((1/X66)-(1/298.15))))</f>
        <v>2.2739189884214046E-2</v>
      </c>
      <c r="AP66" s="9"/>
      <c r="AQ66" t="e">
        <f>W66*(M66/10^6)</f>
        <v>#VALUE!</v>
      </c>
      <c r="AR66" t="e">
        <f>(AQ66*Z66)/(0.082057*X66)</f>
        <v>#VALUE!</v>
      </c>
      <c r="AS66">
        <v>0</v>
      </c>
      <c r="AT66" s="8" t="e">
        <f>AQ66*AV66*Y66</f>
        <v>#VALUE!</v>
      </c>
      <c r="AU66" s="8" t="e">
        <f>AR66+AT66</f>
        <v>#VALUE!</v>
      </c>
      <c r="AV66" s="9">
        <f>101.325*((2.4*10^-4)*EXP(2700*((1/X66)-(1/298.15))))</f>
        <v>1.5759424160826513E-2</v>
      </c>
      <c r="AX66">
        <f>100*(AG66-AF66)/AG66</f>
        <v>78.812974192989046</v>
      </c>
      <c r="AY66">
        <f>100*(AN66-AM66)/AN66</f>
        <v>15.215219993965077</v>
      </c>
      <c r="AZ66" t="e">
        <f>100*(AU66-AT66)/AU66</f>
        <v>#VALUE!</v>
      </c>
    </row>
    <row r="67" spans="1:52">
      <c r="A67" s="62">
        <v>44637.470833333333</v>
      </c>
      <c r="B67" s="29">
        <v>50</v>
      </c>
      <c r="C67">
        <v>5</v>
      </c>
      <c r="D67" t="s">
        <v>234</v>
      </c>
      <c r="E67" s="29">
        <v>2</v>
      </c>
      <c r="F67" s="2">
        <v>44643.907326388886</v>
      </c>
      <c r="G67">
        <v>24</v>
      </c>
      <c r="I67" s="3">
        <v>20.2</v>
      </c>
      <c r="J67" s="3">
        <v>29.898</v>
      </c>
      <c r="K67" s="3">
        <v>16.809999999999999</v>
      </c>
      <c r="L67" s="3">
        <v>2188</v>
      </c>
      <c r="M67" s="3" t="s">
        <v>40</v>
      </c>
      <c r="N67" s="4">
        <f>1000000*(AG67-AE67)/Y67</f>
        <v>8.6578974971525044E-2</v>
      </c>
      <c r="O67" s="4">
        <f>1000000*(AN67-AL67)/Y67</f>
        <v>58.372934272003917</v>
      </c>
      <c r="P67" s="4" t="e">
        <f>1000000*(AU67-AS67)/Y67</f>
        <v>#VALUE!</v>
      </c>
      <c r="Q67">
        <f>(N67*16)</f>
        <v>1.3852635995444007</v>
      </c>
      <c r="R67">
        <f>(O67*44)</f>
        <v>2568.4091079681725</v>
      </c>
      <c r="S67">
        <f>1000000*(((AG67-AE67)*0.082057*X67)/(W67-AA67))/Y67</f>
        <v>2.413038439808731</v>
      </c>
      <c r="T67">
        <f>1000000*(((AN67-AL67)*0.082057*X67)/(W67-AA67))/Y67</f>
        <v>1626.9092385200922</v>
      </c>
      <c r="U67">
        <f>O67*((1*0.082057*X67)/(W67-AA67))</f>
        <v>1626.9092385200925</v>
      </c>
      <c r="W67">
        <f>((0.001316*((J67*25.4)-(2.5*2053/100)))*(273.15+40))/(273.15+I67)</f>
        <v>0.99473435307543878</v>
      </c>
      <c r="X67">
        <v>313.14999999999998</v>
      </c>
      <c r="Y67">
        <f>(21.0733341666667/1000)-Z67</f>
        <v>1.9073334166666699E-2</v>
      </c>
      <c r="Z67">
        <v>2E-3</v>
      </c>
      <c r="AA67">
        <f>(0.001316*10^(8.07131-(1730.63/(233.46+(X67-273.15)))))</f>
        <v>7.2765497523200454E-2</v>
      </c>
      <c r="AC67">
        <f>W67*(K67/10^6)</f>
        <v>1.6721484475198127E-5</v>
      </c>
      <c r="AD67">
        <f>(AC67*Z67)/(0.082057*X67)</f>
        <v>1.301477829794007E-9</v>
      </c>
      <c r="AE67">
        <v>0</v>
      </c>
      <c r="AF67" s="8">
        <f>AC67*AH67*Y67</f>
        <v>3.4987189164536274E-10</v>
      </c>
      <c r="AG67" s="8">
        <f>AD67+AF67</f>
        <v>1.6513497214393696E-9</v>
      </c>
      <c r="AH67" s="9">
        <f>101.325*(0.000014*EXP(1600*((1/X67)-(1/298.15))))</f>
        <v>1.097002469958351E-3</v>
      </c>
      <c r="AJ67">
        <f>W67*(L67/10^6)</f>
        <v>2.1764787645290598E-3</v>
      </c>
      <c r="AK67">
        <f>(AJ67*Z67)/(0.082057*X67)</f>
        <v>1.694011595234555E-7</v>
      </c>
      <c r="AL67">
        <v>0</v>
      </c>
      <c r="AM67" s="8">
        <f>AJ67*AO67*Y67</f>
        <v>9.439653221353462E-7</v>
      </c>
      <c r="AN67" s="8">
        <f>AK67+AM67</f>
        <v>1.1133664816588018E-6</v>
      </c>
      <c r="AO67" s="9">
        <f>101.325*(0.00033*EXP(2400*((1/X67)-(1/298.15))))</f>
        <v>2.2739189884214046E-2</v>
      </c>
      <c r="AP67" s="9"/>
      <c r="AQ67" t="e">
        <f>W67*(M67/10^6)</f>
        <v>#VALUE!</v>
      </c>
      <c r="AR67" t="e">
        <f>(AQ67*Z67)/(0.082057*X67)</f>
        <v>#VALUE!</v>
      </c>
      <c r="AS67">
        <v>0</v>
      </c>
      <c r="AT67" s="8" t="e">
        <f>AQ67*AV67*Y67</f>
        <v>#VALUE!</v>
      </c>
      <c r="AU67" s="8" t="e">
        <f>AR67+AT67</f>
        <v>#VALUE!</v>
      </c>
      <c r="AV67" s="9">
        <f>101.325*((2.4*10^-4)*EXP(2700*((1/X67)-(1/298.15))))</f>
        <v>1.5759424160826513E-2</v>
      </c>
      <c r="AX67">
        <f>100*(AG67-AF67)/AG67</f>
        <v>78.812974192989046</v>
      </c>
      <c r="AY67">
        <f>100*(AN67-AM67)/AN67</f>
        <v>15.215219993965079</v>
      </c>
      <c r="AZ67" t="e">
        <f>100*(AU67-AT67)/AU67</f>
        <v>#VALUE!</v>
      </c>
    </row>
    <row r="68" spans="1:52">
      <c r="A68" s="62">
        <v>44649.458333333336</v>
      </c>
      <c r="B68" s="29">
        <v>50</v>
      </c>
      <c r="C68">
        <v>9</v>
      </c>
      <c r="D68" t="s">
        <v>234</v>
      </c>
      <c r="E68" s="29">
        <v>1</v>
      </c>
      <c r="F68" s="2">
        <v>44650.598935185182</v>
      </c>
      <c r="G68">
        <v>141</v>
      </c>
      <c r="I68" s="3">
        <v>21.9</v>
      </c>
      <c r="J68" s="3">
        <v>30.059000000000001</v>
      </c>
      <c r="K68" s="3">
        <v>9.3800000000000008</v>
      </c>
      <c r="L68" s="3">
        <v>5877</v>
      </c>
      <c r="M68" s="3" t="s">
        <v>40</v>
      </c>
      <c r="N68" s="4">
        <f>1000000*(AG68-AE68)/Y68</f>
        <v>4.8310218868670415E-2</v>
      </c>
      <c r="O68" s="4">
        <f>1000000*(AN68-AL68)/Y68</f>
        <v>156.78746495633911</v>
      </c>
      <c r="P68" s="4" t="e">
        <f>1000000*(AU68-AS68)/Y68</f>
        <v>#VALUE!</v>
      </c>
      <c r="Q68">
        <f>(N68*16)</f>
        <v>0.77296350189872665</v>
      </c>
      <c r="R68">
        <f>(O68*44)</f>
        <v>6898.6484580789211</v>
      </c>
      <c r="S68">
        <f>1000000*(((AG68-AE68)*0.082057*X68)/(W68-AA68))/Y68</f>
        <v>1.3464804149000174</v>
      </c>
      <c r="T68">
        <f>1000000*(((AN68-AL68)*0.082057*X68)/(W68-AA68))/Y68</f>
        <v>4369.908806238941</v>
      </c>
      <c r="U68">
        <f>O68*((1*0.082057*X68)/(W68-AA68))</f>
        <v>4369.9088062389401</v>
      </c>
      <c r="W68">
        <f>((0.001316*((J68*25.4)-(2.5*2053/100)))*(273.15+40))/(273.15+I68)</f>
        <v>0.99471474766120982</v>
      </c>
      <c r="X68">
        <v>313.14999999999998</v>
      </c>
      <c r="Y68">
        <f>(21.0733341666667/1000)-Z68</f>
        <v>1.9073334166666699E-2</v>
      </c>
      <c r="Z68">
        <v>2E-3</v>
      </c>
      <c r="AA68">
        <f>(0.001316*10^(8.07131-(1730.63/(233.46+(X68-273.15)))))</f>
        <v>7.2765497523200454E-2</v>
      </c>
      <c r="AC68">
        <f>W68*(K68/10^6)</f>
        <v>9.3304243330621474E-6</v>
      </c>
      <c r="AD68">
        <f>(AC68*Z68)/(0.082057*X68)</f>
        <v>7.2621186414772764E-10</v>
      </c>
      <c r="AE68">
        <v>0</v>
      </c>
      <c r="AF68" s="8">
        <f>AC68*AH68*Y68</f>
        <v>1.9522508399923006E-10</v>
      </c>
      <c r="AG68" s="8">
        <f>AD68+AF68</f>
        <v>9.2143694814695768E-10</v>
      </c>
      <c r="AH68" s="9">
        <f>101.325*(0.000014*EXP(1600*((1/X68)-(1/298.15))))</f>
        <v>1.097002469958351E-3</v>
      </c>
      <c r="AJ68">
        <f>W68*(L68/10^6)</f>
        <v>5.8459385720049306E-3</v>
      </c>
      <c r="AK68">
        <f>(AJ68*Z68)/(0.082057*X68)</f>
        <v>4.5500502405076718E-7</v>
      </c>
      <c r="AL68">
        <v>0</v>
      </c>
      <c r="AM68" s="8">
        <f>AJ68*AO68*Y68</f>
        <v>2.5354546882060332E-6</v>
      </c>
      <c r="AN68" s="8">
        <f>AK68+AM68</f>
        <v>2.9904597122568005E-6</v>
      </c>
      <c r="AO68" s="9">
        <f>101.325*(0.00033*EXP(2400*((1/X68)-(1/298.15))))</f>
        <v>2.2739189884214046E-2</v>
      </c>
      <c r="AP68" s="9"/>
      <c r="AQ68" t="e">
        <f>W68*(M68/10^6)</f>
        <v>#VALUE!</v>
      </c>
      <c r="AR68" t="e">
        <f>(AQ68*Z68)/(0.082057*X68)</f>
        <v>#VALUE!</v>
      </c>
      <c r="AS68">
        <v>0</v>
      </c>
      <c r="AT68" s="8" t="e">
        <f>AQ68*AV68*Y68</f>
        <v>#VALUE!</v>
      </c>
      <c r="AU68" s="8" t="e">
        <f>AR68+AT68</f>
        <v>#VALUE!</v>
      </c>
      <c r="AV68" s="9">
        <f>101.325*((2.4*10^-4)*EXP(2700*((1/X68)-(1/298.15))))</f>
        <v>1.5759424160826513E-2</v>
      </c>
      <c r="AX68">
        <f>100*(AG68-AF68)/AG68</f>
        <v>78.812974192989046</v>
      </c>
      <c r="AY68">
        <f>100*(AN68-AM68)/AN68</f>
        <v>15.215219993965079</v>
      </c>
      <c r="AZ68" t="e">
        <f>100*(AU68-AT68)/AU68</f>
        <v>#VALUE!</v>
      </c>
    </row>
    <row r="69" spans="1:52">
      <c r="A69" s="62">
        <v>44649.434027777781</v>
      </c>
      <c r="B69" s="29">
        <v>50</v>
      </c>
      <c r="C69">
        <v>1.6</v>
      </c>
      <c r="D69" t="s">
        <v>234</v>
      </c>
      <c r="E69" s="29">
        <v>1</v>
      </c>
      <c r="F69" s="2">
        <v>44650.620104166665</v>
      </c>
      <c r="G69">
        <v>71</v>
      </c>
      <c r="I69" s="3">
        <v>21.9</v>
      </c>
      <c r="J69" s="3">
        <v>30.059000000000001</v>
      </c>
      <c r="K69" s="3">
        <v>31.65</v>
      </c>
      <c r="L69" s="3">
        <v>1470</v>
      </c>
      <c r="M69" s="3" t="s">
        <v>40</v>
      </c>
      <c r="N69" s="4">
        <f>1000000*(AG69-AE69)/Y69</f>
        <v>0.16300836110804037</v>
      </c>
      <c r="O69" s="4">
        <f>1000000*(AN69-AL69)/Y69</f>
        <v>39.216874848701465</v>
      </c>
      <c r="P69" s="4" t="e">
        <f>1000000*(AU69-AS69)/Y69</f>
        <v>#VALUE!</v>
      </c>
      <c r="Q69">
        <f>(N69*16)</f>
        <v>2.608133777728646</v>
      </c>
      <c r="R69">
        <f>(O69*44)</f>
        <v>1725.5424933428644</v>
      </c>
      <c r="S69">
        <f>1000000*(((AG69-AE69)*0.082057*X69)/(W69-AA69))/Y69</f>
        <v>4.5432947901477139</v>
      </c>
      <c r="T69">
        <f>1000000*(((AN69-AL69)*0.082057*X69)/(W69-AA69))/Y69</f>
        <v>1093.0348724130067</v>
      </c>
      <c r="U69">
        <f>O69*((1*0.082057*X69)/(W69-AA69))</f>
        <v>1093.034872413007</v>
      </c>
      <c r="W69">
        <f t="shared" ref="W69" si="84">((0.001316*((J69*25.4)-(2.5*2053/100)))*(273.15+40))/(273.15+I69)</f>
        <v>0.99471474766120982</v>
      </c>
      <c r="X69">
        <v>313.14999999999998</v>
      </c>
      <c r="Y69">
        <f t="shared" ref="Y69" si="85">(21.0733341666667/1000)-Z69</f>
        <v>1.9073334166666699E-2</v>
      </c>
      <c r="Z69">
        <v>2E-3</v>
      </c>
      <c r="AA69">
        <f t="shared" ref="AA69" si="86">(0.001316*10^(8.07131-(1730.63/(233.46+(X69-273.15)))))</f>
        <v>7.2765497523200454E-2</v>
      </c>
      <c r="AC69">
        <f t="shared" ref="AC69" si="87">W69*(K69/10^6)</f>
        <v>3.1482721763477287E-5</v>
      </c>
      <c r="AD69">
        <f t="shared" ref="AD69" si="88">(AC69*Z69)/(0.082057*X69)</f>
        <v>2.4503843816924926E-9</v>
      </c>
      <c r="AE69">
        <v>0</v>
      </c>
      <c r="AF69" s="8">
        <f t="shared" ref="AF69" si="89">AC69*AH69*Y69</f>
        <v>6.5872856168183702E-10</v>
      </c>
      <c r="AG69" s="8">
        <f t="shared" ref="AG69" si="90">AD69+AF69</f>
        <v>3.1091129433743296E-9</v>
      </c>
      <c r="AH69" s="9">
        <f t="shared" ref="AH69" si="91">101.325*(0.000014*EXP(1600*((1/X69)-(1/298.15))))</f>
        <v>1.097002469958351E-3</v>
      </c>
      <c r="AJ69">
        <f t="shared" ref="AJ69" si="92">W69*(L69/10^6)</f>
        <v>1.4622306790619784E-3</v>
      </c>
      <c r="AK69">
        <f t="shared" ref="AK69" si="93">(AJ69*Z69)/(0.082057*X69)</f>
        <v>1.1380932199330062E-7</v>
      </c>
      <c r="AL69">
        <v>0</v>
      </c>
      <c r="AM69" s="8">
        <f t="shared" ref="AM69" si="94">AJ69*AO69*Y69</f>
        <v>6.3418723696832888E-7</v>
      </c>
      <c r="AN69" s="8">
        <f t="shared" ref="AN69" si="95">AK69+AM69</f>
        <v>7.479965589616295E-7</v>
      </c>
      <c r="AO69" s="9">
        <f t="shared" ref="AO69" si="96">101.325*(0.00033*EXP(2400*((1/X69)-(1/298.15))))</f>
        <v>2.2739189884214046E-2</v>
      </c>
      <c r="AP69" s="9"/>
      <c r="AQ69" t="e">
        <f t="shared" ref="AQ69" si="97">W69*(M69/10^6)</f>
        <v>#VALUE!</v>
      </c>
      <c r="AR69" t="e">
        <f t="shared" ref="AR69" si="98">(AQ69*Z69)/(0.082057*X69)</f>
        <v>#VALUE!</v>
      </c>
      <c r="AS69">
        <v>0</v>
      </c>
      <c r="AT69" s="8" t="e">
        <f t="shared" ref="AT69" si="99">AQ69*AV69*Y69</f>
        <v>#VALUE!</v>
      </c>
      <c r="AU69" s="8" t="e">
        <f t="shared" ref="AU69" si="100">AR69+AT69</f>
        <v>#VALUE!</v>
      </c>
      <c r="AV69" s="9">
        <f t="shared" ref="AV69" si="101">101.325*((2.4*10^-4)*EXP(2700*((1/X69)-(1/298.15))))</f>
        <v>1.5759424160826513E-2</v>
      </c>
      <c r="AX69">
        <f t="shared" ref="AX69" si="102">100*(AG69-AF69)/AG69</f>
        <v>78.81297419298906</v>
      </c>
      <c r="AY69">
        <f t="shared" ref="AY69" si="103">100*(AN69-AM69)/AN69</f>
        <v>15.215219993965075</v>
      </c>
      <c r="AZ69" t="e">
        <f t="shared" ref="AZ69" si="104">100*(AU69-AT69)/AU69</f>
        <v>#VALUE!</v>
      </c>
    </row>
    <row r="70" spans="1:52">
      <c r="A70" s="62">
        <v>44649.451388888891</v>
      </c>
      <c r="B70" s="29">
        <v>50</v>
      </c>
      <c r="C70">
        <v>8</v>
      </c>
      <c r="D70" t="s">
        <v>234</v>
      </c>
      <c r="E70" s="29">
        <v>1</v>
      </c>
      <c r="F70" s="2">
        <v>44650.641273148147</v>
      </c>
      <c r="G70">
        <v>46</v>
      </c>
      <c r="I70" s="3">
        <v>21.9</v>
      </c>
      <c r="J70" s="3">
        <v>30.059000000000001</v>
      </c>
      <c r="K70" s="3">
        <v>3.66</v>
      </c>
      <c r="L70" s="3">
        <v>5500</v>
      </c>
      <c r="M70" s="3" t="s">
        <v>40</v>
      </c>
      <c r="N70" s="4">
        <f>1000000*(AG70-AE70)/Y70</f>
        <v>1.8850255976474814E-2</v>
      </c>
      <c r="O70" s="4">
        <f>1000000*(AN70-AL70)/Y70</f>
        <v>146.7298038556857</v>
      </c>
      <c r="P70" s="4" t="e">
        <f>1000000*(AU70-AS70)/Y70</f>
        <v>#VALUE!</v>
      </c>
      <c r="Q70">
        <f>(N70*16)</f>
        <v>0.30160409562359702</v>
      </c>
      <c r="R70">
        <f>(O70*44)</f>
        <v>6456.1113696501707</v>
      </c>
      <c r="S70">
        <f>1000000*(((AG70-AE70)*0.082057*X70)/(W70-AA70))/Y70</f>
        <v>0.52538574824456974</v>
      </c>
      <c r="T70">
        <f>1000000*(((AN70-AL70)*0.082057*X70)/(W70-AA70))/Y70</f>
        <v>4089.5862573275758</v>
      </c>
      <c r="U70">
        <f>O70*((1*0.082057*X70)/(W70-AA70))</f>
        <v>4089.5862573275758</v>
      </c>
      <c r="W70">
        <f t="shared" ref="W70:W101" si="105">((0.001316*((J70*25.4)-(2.5*2053/100)))*(273.15+40))/(273.15+I70)</f>
        <v>0.99471474766120982</v>
      </c>
      <c r="X70">
        <v>313.14999999999998</v>
      </c>
      <c r="Y70">
        <f t="shared" ref="Y70:Y101" si="106">(21.0733341666667/1000)-Z70</f>
        <v>1.9073334166666699E-2</v>
      </c>
      <c r="Z70">
        <v>2E-3</v>
      </c>
      <c r="AA70">
        <f t="shared" ref="AA70:AA101" si="107">(0.001316*10^(8.07131-(1730.63/(233.46+(X70-273.15)))))</f>
        <v>7.2765497523200454E-2</v>
      </c>
      <c r="AC70">
        <f t="shared" ref="AC70:AC101" si="108">W70*(K70/10^6)</f>
        <v>3.6406559764400282E-6</v>
      </c>
      <c r="AD70">
        <f t="shared" ref="AD70:AD101" si="109">(AC70*Z70)/(0.082057*X70)</f>
        <v>2.8336198537107503E-10</v>
      </c>
      <c r="AE70">
        <v>0</v>
      </c>
      <c r="AF70" s="8">
        <f t="shared" ref="AF70:AF101" si="110">AC70*AH70*Y70</f>
        <v>7.6175245995435189E-11</v>
      </c>
      <c r="AG70" s="8">
        <f t="shared" ref="AG70:AG101" si="111">AD70+AF70</f>
        <v>3.5953723136651023E-10</v>
      </c>
      <c r="AH70" s="9">
        <f t="shared" ref="AH70:AH101" si="112">101.325*(0.000014*EXP(1600*((1/X70)-(1/298.15))))</f>
        <v>1.097002469958351E-3</v>
      </c>
      <c r="AJ70">
        <f t="shared" ref="AJ70:AJ101" si="113">W70*(L70/10^6)</f>
        <v>5.4709311121366533E-3</v>
      </c>
      <c r="AK70">
        <f t="shared" ref="AK70:AK101" si="114">(AJ70*Z70)/(0.082057*X70)</f>
        <v>4.2581719113139679E-7</v>
      </c>
      <c r="AL70">
        <v>0</v>
      </c>
      <c r="AM70" s="8">
        <f t="shared" ref="AM70:AM101" si="115">AJ70*AO70*Y70</f>
        <v>2.3728093900175564E-6</v>
      </c>
      <c r="AN70" s="8">
        <f t="shared" ref="AN70:AN101" si="116">AK70+AM70</f>
        <v>2.7986265811489532E-6</v>
      </c>
      <c r="AO70" s="9">
        <f t="shared" ref="AO70:AO101" si="117">101.325*(0.00033*EXP(2400*((1/X70)-(1/298.15))))</f>
        <v>2.2739189884214046E-2</v>
      </c>
      <c r="AP70" s="9"/>
      <c r="AQ70" t="e">
        <f t="shared" ref="AQ70:AQ101" si="118">W70*(M70/10^6)</f>
        <v>#VALUE!</v>
      </c>
      <c r="AR70" t="e">
        <f t="shared" ref="AR70:AR101" si="119">(AQ70*Z70)/(0.082057*X70)</f>
        <v>#VALUE!</v>
      </c>
      <c r="AS70">
        <v>0</v>
      </c>
      <c r="AT70" s="8" t="e">
        <f t="shared" ref="AT70:AT101" si="120">AQ70*AV70*Y70</f>
        <v>#VALUE!</v>
      </c>
      <c r="AU70" s="8" t="e">
        <f t="shared" ref="AU70:AU101" si="121">AR70+AT70</f>
        <v>#VALUE!</v>
      </c>
      <c r="AV70" s="9">
        <f t="shared" ref="AV70:AV101" si="122">101.325*((2.4*10^-4)*EXP(2700*((1/X70)-(1/298.15))))</f>
        <v>1.5759424160826513E-2</v>
      </c>
      <c r="AX70">
        <f t="shared" ref="AX70:AX101" si="123">100*(AG70-AF70)/AG70</f>
        <v>78.812974192989046</v>
      </c>
      <c r="AY70">
        <f t="shared" ref="AY70:AY101" si="124">100*(AN70-AM70)/AN70</f>
        <v>15.215219993965079</v>
      </c>
      <c r="AZ70" t="e">
        <f t="shared" ref="AZ70:AZ101" si="125">100*(AU70-AT70)/AU70</f>
        <v>#VALUE!</v>
      </c>
    </row>
    <row r="71" spans="1:52">
      <c r="A71" s="62">
        <v>44649.423611111109</v>
      </c>
      <c r="B71" s="29">
        <v>50</v>
      </c>
      <c r="C71">
        <v>0.1</v>
      </c>
      <c r="D71" t="s">
        <v>234</v>
      </c>
      <c r="E71" s="29">
        <v>2</v>
      </c>
      <c r="F71" s="2">
        <v>44650.662488425929</v>
      </c>
      <c r="G71">
        <v>25</v>
      </c>
      <c r="H71" t="s">
        <v>256</v>
      </c>
      <c r="I71" s="3">
        <v>21.9</v>
      </c>
      <c r="J71" s="3">
        <v>30.059000000000001</v>
      </c>
      <c r="K71" s="3">
        <v>33.950000000000003</v>
      </c>
      <c r="L71" s="3">
        <v>1463</v>
      </c>
      <c r="M71" s="3" t="s">
        <v>40</v>
      </c>
      <c r="N71" s="4">
        <f>1000000*(AG71-AE71)/Y71</f>
        <v>0.17485415038287433</v>
      </c>
      <c r="O71" s="4">
        <f>1000000*(AN71-AL71)/Y71</f>
        <v>39.030127825612404</v>
      </c>
      <c r="P71" s="4" t="e">
        <f>1000000*(AU71-AS71)/Y71</f>
        <v>#VALUE!</v>
      </c>
      <c r="Q71">
        <f>(N71*16)</f>
        <v>2.7976664061259893</v>
      </c>
      <c r="R71">
        <f>(O71*44)</f>
        <v>1717.3256243269457</v>
      </c>
      <c r="S71">
        <f>1000000*(((AG71-AE71)*0.082057*X71)/(W71-AA71))/Y71</f>
        <v>4.8734552330336474</v>
      </c>
      <c r="T71">
        <f>1000000*(((AN71-AL71)*0.082057*X71)/(W71-AA71))/Y71</f>
        <v>1087.8299444491354</v>
      </c>
      <c r="U71">
        <f>O71*((1*0.082057*X71)/(W71-AA71))</f>
        <v>1087.8299444491354</v>
      </c>
      <c r="W71">
        <f t="shared" si="105"/>
        <v>0.99471474766120982</v>
      </c>
      <c r="X71">
        <v>313.14999999999998</v>
      </c>
      <c r="Y71">
        <f t="shared" si="106"/>
        <v>1.9073334166666699E-2</v>
      </c>
      <c r="Z71">
        <v>2E-3</v>
      </c>
      <c r="AA71">
        <f t="shared" si="107"/>
        <v>7.2765497523200454E-2</v>
      </c>
      <c r="AC71">
        <f t="shared" si="108"/>
        <v>3.3770565683098078E-5</v>
      </c>
      <c r="AD71">
        <f t="shared" si="109"/>
        <v>2.6284533888928956E-9</v>
      </c>
      <c r="AE71">
        <v>0</v>
      </c>
      <c r="AF71" s="8">
        <f t="shared" si="110"/>
        <v>7.0659825178825817E-10</v>
      </c>
      <c r="AG71" s="8">
        <f t="shared" si="111"/>
        <v>3.3350516406811537E-9</v>
      </c>
      <c r="AH71" s="9">
        <f t="shared" si="112"/>
        <v>1.097002469958351E-3</v>
      </c>
      <c r="AJ71">
        <f t="shared" si="113"/>
        <v>1.45526767582835E-3</v>
      </c>
      <c r="AK71">
        <f t="shared" si="114"/>
        <v>1.1326737284095156E-7</v>
      </c>
      <c r="AL71">
        <v>0</v>
      </c>
      <c r="AM71" s="8">
        <f t="shared" si="115"/>
        <v>6.3116729774467012E-7</v>
      </c>
      <c r="AN71" s="8">
        <f t="shared" si="116"/>
        <v>7.4443467058562164E-7</v>
      </c>
      <c r="AO71" s="9">
        <f t="shared" si="117"/>
        <v>2.2739189884214046E-2</v>
      </c>
      <c r="AP71" s="9"/>
      <c r="AQ71" t="e">
        <f t="shared" si="118"/>
        <v>#VALUE!</v>
      </c>
      <c r="AR71" t="e">
        <f t="shared" si="119"/>
        <v>#VALUE!</v>
      </c>
      <c r="AS71">
        <v>0</v>
      </c>
      <c r="AT71" s="8" t="e">
        <f t="shared" si="120"/>
        <v>#VALUE!</v>
      </c>
      <c r="AU71" s="8" t="e">
        <f t="shared" si="121"/>
        <v>#VALUE!</v>
      </c>
      <c r="AV71" s="9">
        <f t="shared" si="122"/>
        <v>1.5759424160826513E-2</v>
      </c>
      <c r="AX71">
        <f t="shared" si="123"/>
        <v>78.812974192989046</v>
      </c>
      <c r="AY71">
        <f t="shared" si="124"/>
        <v>15.21521999396507</v>
      </c>
      <c r="AZ71" t="e">
        <f t="shared" si="125"/>
        <v>#VALUE!</v>
      </c>
    </row>
    <row r="72" spans="1:52">
      <c r="A72" s="62">
        <v>44649.440972222219</v>
      </c>
      <c r="B72" s="29">
        <v>50</v>
      </c>
      <c r="C72">
        <v>3.8</v>
      </c>
      <c r="D72" t="s">
        <v>234</v>
      </c>
      <c r="E72" s="29">
        <v>1</v>
      </c>
      <c r="F72" s="2">
        <v>44650.683657407404</v>
      </c>
      <c r="G72">
        <v>217</v>
      </c>
      <c r="I72" s="3">
        <v>21.9</v>
      </c>
      <c r="J72" s="3">
        <v>30.059000000000001</v>
      </c>
      <c r="K72" s="3">
        <v>33.78</v>
      </c>
      <c r="L72" s="3">
        <v>1319</v>
      </c>
      <c r="M72" s="3" t="s">
        <v>40</v>
      </c>
      <c r="N72" s="4">
        <f>1000000*(AG72-AE72)/Y72</f>
        <v>0.17397859204516916</v>
      </c>
      <c r="O72" s="4">
        <f>1000000*(AN72-AL72)/Y72</f>
        <v>35.188474779208995</v>
      </c>
      <c r="P72" s="4" t="e">
        <f>1000000*(AU72-AS72)/Y72</f>
        <v>#VALUE!</v>
      </c>
      <c r="Q72">
        <f>(N72*16)</f>
        <v>2.7836574727227066</v>
      </c>
      <c r="R72">
        <f>(O72*44)</f>
        <v>1548.2928902851959</v>
      </c>
      <c r="S72">
        <f>1000000*(((AG72-AE72)*0.082057*X72)/(W72-AA72))/Y72</f>
        <v>4.8490520698638164</v>
      </c>
      <c r="T72">
        <f>1000000*(((AN72-AL72)*0.082057*X72)/(W72-AA72))/Y72</f>
        <v>980.75714062092243</v>
      </c>
      <c r="U72">
        <f>O72*((1*0.082057*X72)/(W72-AA72))</f>
        <v>980.75714062092243</v>
      </c>
      <c r="W72">
        <f t="shared" si="105"/>
        <v>0.99471474766120982</v>
      </c>
      <c r="X72">
        <v>313.14999999999998</v>
      </c>
      <c r="Y72">
        <f t="shared" si="106"/>
        <v>1.9073334166666699E-2</v>
      </c>
      <c r="Z72">
        <v>2E-3</v>
      </c>
      <c r="AA72">
        <f t="shared" si="107"/>
        <v>7.2765497523200454E-2</v>
      </c>
      <c r="AC72">
        <f t="shared" si="108"/>
        <v>3.3601464175995667E-5</v>
      </c>
      <c r="AD72">
        <f t="shared" si="109"/>
        <v>2.6152917666215609E-9</v>
      </c>
      <c r="AE72">
        <v>0</v>
      </c>
      <c r="AF72" s="8">
        <f t="shared" si="110"/>
        <v>7.0306005730213131E-10</v>
      </c>
      <c r="AG72" s="8">
        <f t="shared" si="111"/>
        <v>3.318351823923692E-9</v>
      </c>
      <c r="AH72" s="9">
        <f t="shared" si="112"/>
        <v>1.097002469958351E-3</v>
      </c>
      <c r="AJ72">
        <f t="shared" si="113"/>
        <v>1.3120287521651358E-3</v>
      </c>
      <c r="AK72">
        <f t="shared" si="114"/>
        <v>1.0211870456405682E-7</v>
      </c>
      <c r="AL72">
        <v>0</v>
      </c>
      <c r="AM72" s="8">
        <f t="shared" si="115"/>
        <v>5.6904283371511956E-7</v>
      </c>
      <c r="AN72" s="8">
        <f t="shared" si="116"/>
        <v>6.711615382791764E-7</v>
      </c>
      <c r="AO72" s="9">
        <f t="shared" si="117"/>
        <v>2.2739189884214046E-2</v>
      </c>
      <c r="AP72" s="9"/>
      <c r="AQ72" t="e">
        <f t="shared" si="118"/>
        <v>#VALUE!</v>
      </c>
      <c r="AR72" t="e">
        <f t="shared" si="119"/>
        <v>#VALUE!</v>
      </c>
      <c r="AS72">
        <v>0</v>
      </c>
      <c r="AT72" s="8" t="e">
        <f t="shared" si="120"/>
        <v>#VALUE!</v>
      </c>
      <c r="AU72" s="8" t="e">
        <f t="shared" si="121"/>
        <v>#VALUE!</v>
      </c>
      <c r="AV72" s="9">
        <f t="shared" si="122"/>
        <v>1.5759424160826513E-2</v>
      </c>
      <c r="AX72">
        <f t="shared" si="123"/>
        <v>78.81297419298906</v>
      </c>
      <c r="AY72">
        <f t="shared" si="124"/>
        <v>15.21521999396508</v>
      </c>
      <c r="AZ72" t="e">
        <f t="shared" si="125"/>
        <v>#VALUE!</v>
      </c>
    </row>
    <row r="73" spans="1:52">
      <c r="A73" s="62">
        <v>44649.434027777781</v>
      </c>
      <c r="B73" s="29">
        <v>50</v>
      </c>
      <c r="C73">
        <v>1.6</v>
      </c>
      <c r="D73" t="s">
        <v>234</v>
      </c>
      <c r="E73" s="29">
        <v>2</v>
      </c>
      <c r="F73" s="2">
        <v>44650.70484953704</v>
      </c>
      <c r="G73">
        <v>81</v>
      </c>
      <c r="I73" s="3">
        <v>21.9</v>
      </c>
      <c r="J73" s="3">
        <v>30.059000000000001</v>
      </c>
      <c r="K73" s="3">
        <v>35.56</v>
      </c>
      <c r="L73" s="3">
        <v>1352</v>
      </c>
      <c r="M73" s="3" t="s">
        <v>40</v>
      </c>
      <c r="N73" s="4">
        <f>1000000*(AG73-AE73)/Y73</f>
        <v>0.18314620287525804</v>
      </c>
      <c r="O73" s="4">
        <f>1000000*(AN73-AL73)/Y73</f>
        <v>36.068853602343118</v>
      </c>
      <c r="P73" s="4" t="e">
        <f>1000000*(AU73-AS73)/Y73</f>
        <v>#VALUE!</v>
      </c>
      <c r="Q73">
        <f>(N73*16)</f>
        <v>2.9303392460041287</v>
      </c>
      <c r="R73">
        <f>(O73*44)</f>
        <v>1587.0295585030972</v>
      </c>
      <c r="S73">
        <f>1000000*(((AG73-AE73)*0.082057*X73)/(W73-AA73))/Y73</f>
        <v>5.1045675430537987</v>
      </c>
      <c r="T73">
        <f>1000000*(((AN73-AL73)*0.082057*X73)/(W73-AA73))/Y73</f>
        <v>1005.2946581648881</v>
      </c>
      <c r="U73">
        <f>O73*((1*0.082057*X73)/(W73-AA73))</f>
        <v>1005.2946581648881</v>
      </c>
      <c r="W73">
        <f t="shared" si="105"/>
        <v>0.99471474766120982</v>
      </c>
      <c r="X73">
        <v>313.14999999999998</v>
      </c>
      <c r="Y73">
        <f t="shared" si="106"/>
        <v>1.9073334166666699E-2</v>
      </c>
      <c r="Z73">
        <v>2E-3</v>
      </c>
      <c r="AA73">
        <f t="shared" si="107"/>
        <v>7.2765497523200454E-2</v>
      </c>
      <c r="AC73">
        <f t="shared" si="108"/>
        <v>3.5372056426832627E-5</v>
      </c>
      <c r="AD73">
        <f t="shared" si="109"/>
        <v>2.753101693933177E-9</v>
      </c>
      <c r="AE73">
        <v>0</v>
      </c>
      <c r="AF73" s="8">
        <f t="shared" si="110"/>
        <v>7.4010703486275292E-10</v>
      </c>
      <c r="AG73" s="8">
        <f t="shared" si="111"/>
        <v>3.49320872879593E-9</v>
      </c>
      <c r="AH73" s="9">
        <f t="shared" si="112"/>
        <v>1.097002469958351E-3</v>
      </c>
      <c r="AJ73">
        <f t="shared" si="113"/>
        <v>1.3448543388379557E-3</v>
      </c>
      <c r="AK73">
        <f t="shared" si="114"/>
        <v>1.046736077108452E-7</v>
      </c>
      <c r="AL73">
        <v>0</v>
      </c>
      <c r="AM73" s="8">
        <f t="shared" si="115"/>
        <v>5.8327969005522497E-7</v>
      </c>
      <c r="AN73" s="8">
        <f t="shared" si="116"/>
        <v>6.8795329776607016E-7</v>
      </c>
      <c r="AO73" s="9">
        <f t="shared" si="117"/>
        <v>2.2739189884214046E-2</v>
      </c>
      <c r="AP73" s="9"/>
      <c r="AQ73" t="e">
        <f t="shared" si="118"/>
        <v>#VALUE!</v>
      </c>
      <c r="AR73" t="e">
        <f t="shared" si="119"/>
        <v>#VALUE!</v>
      </c>
      <c r="AS73">
        <v>0</v>
      </c>
      <c r="AT73" s="8" t="e">
        <f t="shared" si="120"/>
        <v>#VALUE!</v>
      </c>
      <c r="AU73" s="8" t="e">
        <f t="shared" si="121"/>
        <v>#VALUE!</v>
      </c>
      <c r="AV73" s="9">
        <f t="shared" si="122"/>
        <v>1.5759424160826513E-2</v>
      </c>
      <c r="AX73">
        <f t="shared" si="123"/>
        <v>78.812974192989046</v>
      </c>
      <c r="AY73">
        <f t="shared" si="124"/>
        <v>15.215219993965073</v>
      </c>
      <c r="AZ73" t="e">
        <f t="shared" si="125"/>
        <v>#VALUE!</v>
      </c>
    </row>
    <row r="74" spans="1:52">
      <c r="A74" s="62">
        <v>44649.451388888891</v>
      </c>
      <c r="B74" s="29">
        <v>50</v>
      </c>
      <c r="C74">
        <v>8</v>
      </c>
      <c r="D74" t="s">
        <v>234</v>
      </c>
      <c r="E74" s="29">
        <v>2</v>
      </c>
      <c r="F74" s="2">
        <v>44650.726030092592</v>
      </c>
      <c r="G74">
        <v>68</v>
      </c>
      <c r="I74" s="3">
        <v>21.9</v>
      </c>
      <c r="J74" s="3">
        <v>30.059000000000001</v>
      </c>
      <c r="K74" s="3">
        <v>4.3899999999999997</v>
      </c>
      <c r="L74" s="3">
        <v>5414</v>
      </c>
      <c r="M74" s="3" t="s">
        <v>40</v>
      </c>
      <c r="N74" s="4">
        <f>1000000*(AG74-AE74)/Y74</f>
        <v>2.2610006485443833E-2</v>
      </c>
      <c r="O74" s="4">
        <f>1000000*(AN74-AL74)/Y74</f>
        <v>144.43548328630595</v>
      </c>
      <c r="P74" s="4" t="e">
        <f>1000000*(AU74-AS74)/Y74</f>
        <v>#VALUE!</v>
      </c>
      <c r="Q74">
        <f>(N74*16)</f>
        <v>0.36176010376710133</v>
      </c>
      <c r="R74">
        <f>(O74*44)</f>
        <v>6355.1612645974619</v>
      </c>
      <c r="S74">
        <f>1000000*(((AG74-AE74)*0.082057*X74)/(W74-AA74))/Y74</f>
        <v>0.6301758018561916</v>
      </c>
      <c r="T74">
        <f>1000000*(((AN74-AL74)*0.082057*X74)/(W74-AA74))/Y74</f>
        <v>4025.6399994857275</v>
      </c>
      <c r="U74">
        <f>O74*((1*0.082057*X74)/(W74-AA74))</f>
        <v>4025.6399994857279</v>
      </c>
      <c r="W74">
        <f t="shared" si="105"/>
        <v>0.99471474766120982</v>
      </c>
      <c r="X74">
        <v>313.14999999999998</v>
      </c>
      <c r="Y74">
        <f t="shared" si="106"/>
        <v>1.9073334166666699E-2</v>
      </c>
      <c r="Z74">
        <v>2E-3</v>
      </c>
      <c r="AA74">
        <f t="shared" si="107"/>
        <v>7.2765497523200454E-2</v>
      </c>
      <c r="AC74">
        <f t="shared" si="108"/>
        <v>4.3667977422327104E-6</v>
      </c>
      <c r="AD74">
        <f t="shared" si="109"/>
        <v>3.3987953983033309E-10</v>
      </c>
      <c r="AE74">
        <v>0</v>
      </c>
      <c r="AF74" s="8">
        <f t="shared" si="110"/>
        <v>9.1368669377038362E-11</v>
      </c>
      <c r="AG74" s="8">
        <f t="shared" si="111"/>
        <v>4.3124820920737147E-10</v>
      </c>
      <c r="AH74" s="9">
        <f t="shared" si="112"/>
        <v>1.097002469958351E-3</v>
      </c>
      <c r="AJ74">
        <f t="shared" si="113"/>
        <v>5.3853856438377907E-3</v>
      </c>
      <c r="AK74">
        <f t="shared" si="114"/>
        <v>4.1915895868825147E-7</v>
      </c>
      <c r="AL74">
        <v>0</v>
      </c>
      <c r="AM74" s="8">
        <f t="shared" si="115"/>
        <v>2.3357072795554645E-6</v>
      </c>
      <c r="AN74" s="8">
        <f t="shared" si="116"/>
        <v>2.7548662382437162E-6</v>
      </c>
      <c r="AO74" s="9">
        <f t="shared" si="117"/>
        <v>2.2739189884214046E-2</v>
      </c>
      <c r="AP74" s="9"/>
      <c r="AQ74" t="e">
        <f t="shared" si="118"/>
        <v>#VALUE!</v>
      </c>
      <c r="AR74" t="e">
        <f t="shared" si="119"/>
        <v>#VALUE!</v>
      </c>
      <c r="AS74">
        <v>0</v>
      </c>
      <c r="AT74" s="8" t="e">
        <f t="shared" si="120"/>
        <v>#VALUE!</v>
      </c>
      <c r="AU74" s="8" t="e">
        <f t="shared" si="121"/>
        <v>#VALUE!</v>
      </c>
      <c r="AV74" s="9">
        <f t="shared" si="122"/>
        <v>1.5759424160826513E-2</v>
      </c>
      <c r="AX74">
        <f t="shared" si="123"/>
        <v>78.812974192989046</v>
      </c>
      <c r="AY74">
        <f t="shared" si="124"/>
        <v>15.215219993965084</v>
      </c>
      <c r="AZ74" t="e">
        <f t="shared" si="125"/>
        <v>#VALUE!</v>
      </c>
    </row>
    <row r="75" spans="1:52">
      <c r="A75" s="62">
        <v>44649.444444444445</v>
      </c>
      <c r="B75" s="29">
        <v>50</v>
      </c>
      <c r="C75">
        <v>5</v>
      </c>
      <c r="D75" t="s">
        <v>234</v>
      </c>
      <c r="E75" s="29">
        <v>1</v>
      </c>
      <c r="F75" s="2">
        <v>44650.74722222222</v>
      </c>
      <c r="G75">
        <v>194</v>
      </c>
      <c r="I75" s="3">
        <v>21.9</v>
      </c>
      <c r="J75" s="3">
        <v>30.059000000000001</v>
      </c>
      <c r="K75" s="3">
        <v>21.88</v>
      </c>
      <c r="L75" s="3">
        <v>3736</v>
      </c>
      <c r="M75" s="3" t="s">
        <v>40</v>
      </c>
      <c r="N75" s="4">
        <f>1000000*(AG75-AE75)/Y75</f>
        <v>0.11268950840581118</v>
      </c>
      <c r="O75" s="4">
        <f>1000000*(AN75-AL75)/Y75</f>
        <v>99.669554037243984</v>
      </c>
      <c r="P75" s="4" t="e">
        <f>1000000*(AU75-AS75)/Y75</f>
        <v>#VALUE!</v>
      </c>
      <c r="Q75">
        <f>(N75*16)</f>
        <v>1.8030321344929789</v>
      </c>
      <c r="R75">
        <f>(O75*44)</f>
        <v>4385.4603776387357</v>
      </c>
      <c r="S75">
        <f>1000000*(((AG75-AE75)*0.082057*X75)/(W75-AA75))/Y75</f>
        <v>3.1408306479757342</v>
      </c>
      <c r="T75">
        <f>1000000*(((AN75-AL75)*0.082057*X75)/(W75-AA75))/Y75</f>
        <v>2777.9444104319687</v>
      </c>
      <c r="U75">
        <f>O75*((1*0.082057*X75)/(W75-AA75))</f>
        <v>2777.9444104319682</v>
      </c>
      <c r="W75">
        <f t="shared" si="105"/>
        <v>0.99471474766120982</v>
      </c>
      <c r="X75">
        <v>313.14999999999998</v>
      </c>
      <c r="Y75">
        <f t="shared" si="106"/>
        <v>1.9073334166666699E-2</v>
      </c>
      <c r="Z75">
        <v>2E-3</v>
      </c>
      <c r="AA75">
        <f t="shared" si="107"/>
        <v>7.2765497523200454E-2</v>
      </c>
      <c r="AC75">
        <f t="shared" si="108"/>
        <v>2.1764358678827271E-5</v>
      </c>
      <c r="AD75">
        <f t="shared" si="109"/>
        <v>1.6939782076281753E-9</v>
      </c>
      <c r="AE75">
        <v>0</v>
      </c>
      <c r="AF75" s="8">
        <f t="shared" si="110"/>
        <v>4.5538644327325732E-10</v>
      </c>
      <c r="AG75" s="8">
        <f t="shared" si="111"/>
        <v>2.1493646509014324E-9</v>
      </c>
      <c r="AH75" s="9">
        <f t="shared" si="112"/>
        <v>1.097002469958351E-3</v>
      </c>
      <c r="AJ75">
        <f t="shared" si="113"/>
        <v>3.7162542972622799E-3</v>
      </c>
      <c r="AK75">
        <f t="shared" si="114"/>
        <v>2.8924600473943613E-7</v>
      </c>
      <c r="AL75">
        <v>0</v>
      </c>
      <c r="AM75" s="8">
        <f t="shared" si="115"/>
        <v>1.6117847056555623E-6</v>
      </c>
      <c r="AN75" s="8">
        <f t="shared" si="116"/>
        <v>1.9010307103949985E-6</v>
      </c>
      <c r="AO75" s="9">
        <f t="shared" si="117"/>
        <v>2.2739189884214046E-2</v>
      </c>
      <c r="AP75" s="9"/>
      <c r="AQ75" t="e">
        <f t="shared" si="118"/>
        <v>#VALUE!</v>
      </c>
      <c r="AR75" t="e">
        <f t="shared" si="119"/>
        <v>#VALUE!</v>
      </c>
      <c r="AS75">
        <v>0</v>
      </c>
      <c r="AT75" s="8" t="e">
        <f t="shared" si="120"/>
        <v>#VALUE!</v>
      </c>
      <c r="AU75" s="8" t="e">
        <f t="shared" si="121"/>
        <v>#VALUE!</v>
      </c>
      <c r="AV75" s="9">
        <f t="shared" si="122"/>
        <v>1.5759424160826513E-2</v>
      </c>
      <c r="AX75">
        <f t="shared" si="123"/>
        <v>78.812974192989046</v>
      </c>
      <c r="AY75">
        <f t="shared" si="124"/>
        <v>15.215219993965079</v>
      </c>
      <c r="AZ75" t="e">
        <f t="shared" si="125"/>
        <v>#VALUE!</v>
      </c>
    </row>
    <row r="76" spans="1:52">
      <c r="A76" s="62">
        <v>44649.423611111109</v>
      </c>
      <c r="B76" s="29">
        <v>50</v>
      </c>
      <c r="C76">
        <v>0.1</v>
      </c>
      <c r="D76" t="s">
        <v>234</v>
      </c>
      <c r="E76" s="29">
        <v>1</v>
      </c>
      <c r="F76" s="2">
        <v>44650.76840277778</v>
      </c>
      <c r="G76">
        <v>174</v>
      </c>
      <c r="I76" s="3">
        <v>21.9</v>
      </c>
      <c r="J76" s="3">
        <v>30.059000000000001</v>
      </c>
      <c r="K76" s="3">
        <v>37.29</v>
      </c>
      <c r="L76" s="3">
        <v>1427</v>
      </c>
      <c r="M76" s="3" t="s">
        <v>40</v>
      </c>
      <c r="N76" s="4">
        <f>1000000*(AG76-AE76)/Y76</f>
        <v>0.19205629654719825</v>
      </c>
      <c r="O76" s="4">
        <f>1000000*(AN76-AL76)/Y76</f>
        <v>38.069714564011555</v>
      </c>
      <c r="P76" s="4" t="e">
        <f>1000000*(AU76-AS76)/Y76</f>
        <v>#VALUE!</v>
      </c>
      <c r="Q76">
        <f>(N76*16)</f>
        <v>3.0729007447551719</v>
      </c>
      <c r="R76">
        <f>(O76*44)</f>
        <v>1675.0674408165085</v>
      </c>
      <c r="S76">
        <f>1000000*(((AG76-AE76)*0.082057*X76)/(W76-AA76))/Y76</f>
        <v>5.3529056153114762</v>
      </c>
      <c r="T76">
        <f>1000000*(((AN76-AL76)*0.082057*X76)/(W76-AA76))/Y76</f>
        <v>1061.0617434920821</v>
      </c>
      <c r="U76">
        <f>O76*((1*0.082057*X76)/(W76-AA76))</f>
        <v>1061.0617434920821</v>
      </c>
      <c r="W76">
        <f t="shared" si="105"/>
        <v>0.99471474766120982</v>
      </c>
      <c r="X76">
        <v>313.14999999999998</v>
      </c>
      <c r="Y76">
        <f t="shared" si="106"/>
        <v>1.9073334166666699E-2</v>
      </c>
      <c r="Z76">
        <v>2E-3</v>
      </c>
      <c r="AA76">
        <f t="shared" si="107"/>
        <v>7.2765497523200454E-2</v>
      </c>
      <c r="AC76">
        <f t="shared" si="108"/>
        <v>3.7092912940286509E-5</v>
      </c>
      <c r="AD76">
        <f t="shared" si="109"/>
        <v>2.8870405558708703E-9</v>
      </c>
      <c r="AE76">
        <v>0</v>
      </c>
      <c r="AF76" s="8">
        <f t="shared" si="110"/>
        <v>7.7611336698627801E-10</v>
      </c>
      <c r="AG76" s="8">
        <f t="shared" si="111"/>
        <v>3.6631539228571482E-9</v>
      </c>
      <c r="AH76" s="9">
        <f t="shared" si="112"/>
        <v>1.097002469958351E-3</v>
      </c>
      <c r="AJ76">
        <f t="shared" si="113"/>
        <v>1.4194579449125465E-3</v>
      </c>
      <c r="AK76">
        <f t="shared" si="114"/>
        <v>1.1048020577172789E-7</v>
      </c>
      <c r="AL76">
        <v>0</v>
      </c>
      <c r="AM76" s="8">
        <f t="shared" si="115"/>
        <v>6.1563618173728251E-7</v>
      </c>
      <c r="AN76" s="8">
        <f t="shared" si="116"/>
        <v>7.2611638750901044E-7</v>
      </c>
      <c r="AO76" s="9">
        <f t="shared" si="117"/>
        <v>2.2739189884214046E-2</v>
      </c>
      <c r="AP76" s="9"/>
      <c r="AQ76" t="e">
        <f t="shared" si="118"/>
        <v>#VALUE!</v>
      </c>
      <c r="AR76" t="e">
        <f t="shared" si="119"/>
        <v>#VALUE!</v>
      </c>
      <c r="AS76">
        <v>0</v>
      </c>
      <c r="AT76" s="8" t="e">
        <f t="shared" si="120"/>
        <v>#VALUE!</v>
      </c>
      <c r="AU76" s="8" t="e">
        <f t="shared" si="121"/>
        <v>#VALUE!</v>
      </c>
      <c r="AV76" s="9">
        <f t="shared" si="122"/>
        <v>1.5759424160826513E-2</v>
      </c>
      <c r="AX76">
        <f t="shared" si="123"/>
        <v>78.81297419298906</v>
      </c>
      <c r="AY76">
        <f t="shared" si="124"/>
        <v>15.215219993965082</v>
      </c>
      <c r="AZ76" t="e">
        <f t="shared" si="125"/>
        <v>#VALUE!</v>
      </c>
    </row>
    <row r="77" spans="1:52">
      <c r="A77" s="62">
        <v>44649.447916666664</v>
      </c>
      <c r="B77" s="29">
        <v>50</v>
      </c>
      <c r="C77">
        <v>6.2</v>
      </c>
      <c r="D77" t="s">
        <v>234</v>
      </c>
      <c r="E77" s="29">
        <v>1</v>
      </c>
      <c r="F77" s="2">
        <v>44650.789583333331</v>
      </c>
      <c r="G77">
        <v>122</v>
      </c>
      <c r="I77" s="3">
        <v>21.9</v>
      </c>
      <c r="J77" s="3">
        <v>30.059000000000001</v>
      </c>
      <c r="K77" s="3">
        <v>4.07</v>
      </c>
      <c r="L77" s="3">
        <v>5228</v>
      </c>
      <c r="M77" s="3" t="s">
        <v>40</v>
      </c>
      <c r="N77" s="4">
        <f>1000000*(AG77-AE77)/Y77</f>
        <v>2.0961896673293033E-2</v>
      </c>
      <c r="O77" s="4">
        <f>1000000*(AN77-AL77)/Y77</f>
        <v>139.47334810136817</v>
      </c>
      <c r="P77" s="4" t="e">
        <f>1000000*(AU77-AS77)/Y77</f>
        <v>#VALUE!</v>
      </c>
      <c r="Q77">
        <f>(N77*16)</f>
        <v>0.33539034677268853</v>
      </c>
      <c r="R77">
        <f>(O77*44)</f>
        <v>6136.8273164601997</v>
      </c>
      <c r="S77">
        <f>1000000*(((AG77-AE77)*0.082057*X77)/(W77-AA77))/Y77</f>
        <v>0.58424043588945329</v>
      </c>
      <c r="T77">
        <f>1000000*(((AN77-AL77)*0.082057*X77)/(W77-AA77))/Y77</f>
        <v>3887.3376278742853</v>
      </c>
      <c r="U77">
        <f>O77*((1*0.082057*X77)/(W77-AA77))</f>
        <v>3887.3376278742853</v>
      </c>
      <c r="W77">
        <f t="shared" si="105"/>
        <v>0.99471474766120982</v>
      </c>
      <c r="X77">
        <v>313.14999999999998</v>
      </c>
      <c r="Y77">
        <f t="shared" si="106"/>
        <v>1.9073334166666699E-2</v>
      </c>
      <c r="Z77">
        <v>2E-3</v>
      </c>
      <c r="AA77">
        <f t="shared" si="107"/>
        <v>7.2765497523200454E-2</v>
      </c>
      <c r="AC77">
        <f t="shared" si="108"/>
        <v>4.0484890229811238E-6</v>
      </c>
      <c r="AD77">
        <f t="shared" si="109"/>
        <v>3.1510472143723372E-10</v>
      </c>
      <c r="AE77">
        <v>0</v>
      </c>
      <c r="AF77" s="8">
        <f t="shared" si="110"/>
        <v>8.4708538579623285E-11</v>
      </c>
      <c r="AG77" s="8">
        <f t="shared" si="111"/>
        <v>3.9981326001685699E-10</v>
      </c>
      <c r="AH77" s="9">
        <f t="shared" si="112"/>
        <v>1.097002469958351E-3</v>
      </c>
      <c r="AJ77">
        <f t="shared" si="113"/>
        <v>5.2003687007728047E-3</v>
      </c>
      <c r="AK77">
        <f t="shared" si="114"/>
        <v>4.047585954972623E-7</v>
      </c>
      <c r="AL77">
        <v>0</v>
      </c>
      <c r="AM77" s="8">
        <f t="shared" si="115"/>
        <v>2.2554631801839613E-6</v>
      </c>
      <c r="AN77" s="8">
        <f t="shared" si="116"/>
        <v>2.6602217756812236E-6</v>
      </c>
      <c r="AO77" s="9">
        <f t="shared" si="117"/>
        <v>2.2739189884214046E-2</v>
      </c>
      <c r="AP77" s="9"/>
      <c r="AQ77" t="e">
        <f t="shared" si="118"/>
        <v>#VALUE!</v>
      </c>
      <c r="AR77" t="e">
        <f t="shared" si="119"/>
        <v>#VALUE!</v>
      </c>
      <c r="AS77">
        <v>0</v>
      </c>
      <c r="AT77" s="8" t="e">
        <f t="shared" si="120"/>
        <v>#VALUE!</v>
      </c>
      <c r="AU77" s="8" t="e">
        <f t="shared" si="121"/>
        <v>#VALUE!</v>
      </c>
      <c r="AV77" s="9">
        <f t="shared" si="122"/>
        <v>1.5759424160826513E-2</v>
      </c>
      <c r="AX77">
        <f t="shared" si="123"/>
        <v>78.81297419298906</v>
      </c>
      <c r="AY77">
        <f t="shared" si="124"/>
        <v>15.215219993965077</v>
      </c>
      <c r="AZ77" t="e">
        <f t="shared" si="125"/>
        <v>#VALUE!</v>
      </c>
    </row>
    <row r="78" spans="1:52">
      <c r="A78" s="62">
        <v>44649.638888888891</v>
      </c>
      <c r="B78" s="29">
        <v>200</v>
      </c>
      <c r="C78">
        <v>0.1</v>
      </c>
      <c r="D78" t="s">
        <v>234</v>
      </c>
      <c r="E78" s="29">
        <v>1</v>
      </c>
      <c r="F78" s="2">
        <v>44650.810787037037</v>
      </c>
      <c r="G78">
        <v>140</v>
      </c>
      <c r="H78" t="s">
        <v>821</v>
      </c>
      <c r="I78" s="3">
        <v>21.9</v>
      </c>
      <c r="J78" s="3">
        <v>30.059000000000001</v>
      </c>
      <c r="K78" s="3">
        <v>421.77</v>
      </c>
      <c r="L78" s="3">
        <v>3445</v>
      </c>
      <c r="M78" s="3" t="s">
        <v>40</v>
      </c>
      <c r="N78" s="4">
        <f>1000000*(AG78-AE78)/Y78</f>
        <v>2.1722602358463887</v>
      </c>
      <c r="O78" s="4">
        <f>1000000*(AN78-AL78)/Y78</f>
        <v>91.906213505970442</v>
      </c>
      <c r="P78" s="4" t="e">
        <f>1000000*(AU78-AS78)/Y78</f>
        <v>#VALUE!</v>
      </c>
      <c r="Q78">
        <f>(N78*16)</f>
        <v>34.75616377354222</v>
      </c>
      <c r="R78">
        <f>(O78*44)</f>
        <v>4043.8733942626995</v>
      </c>
      <c r="S78">
        <f>1000000*(((AG78-AE78)*0.082057*X78)/(W78-AA78))/Y78</f>
        <v>60.5442478243476</v>
      </c>
      <c r="T78">
        <f>1000000*(((AN78-AL78)*0.082057*X78)/(W78-AA78))/Y78</f>
        <v>2561.568119362455</v>
      </c>
      <c r="U78">
        <f>O78*((1*0.082057*X78)/(W78-AA78))</f>
        <v>2561.568119362455</v>
      </c>
      <c r="W78">
        <f t="shared" si="105"/>
        <v>0.99471474766120982</v>
      </c>
      <c r="X78">
        <v>313.14999999999998</v>
      </c>
      <c r="Y78">
        <f t="shared" si="106"/>
        <v>1.9073334166666699E-2</v>
      </c>
      <c r="Z78">
        <v>2E-3</v>
      </c>
      <c r="AA78">
        <f t="shared" si="107"/>
        <v>7.2765497523200454E-2</v>
      </c>
      <c r="AC78">
        <f t="shared" si="108"/>
        <v>4.1954083912106846E-4</v>
      </c>
      <c r="AD78">
        <f t="shared" si="109"/>
        <v>3.2653984855179866E-8</v>
      </c>
      <c r="AE78">
        <v>0</v>
      </c>
      <c r="AF78" s="8">
        <f t="shared" si="110"/>
        <v>8.7782605200805187E-9</v>
      </c>
      <c r="AG78" s="8">
        <f t="shared" si="111"/>
        <v>4.1432245375260383E-8</v>
      </c>
      <c r="AH78" s="9">
        <f t="shared" si="112"/>
        <v>1.097002469958351E-3</v>
      </c>
      <c r="AJ78">
        <f t="shared" si="113"/>
        <v>3.4267923056928678E-3</v>
      </c>
      <c r="AK78">
        <f t="shared" si="114"/>
        <v>2.6671640426321128E-7</v>
      </c>
      <c r="AL78">
        <v>0</v>
      </c>
      <c r="AM78" s="8">
        <f t="shared" si="115"/>
        <v>1.486241517929179E-6</v>
      </c>
      <c r="AN78" s="8">
        <f t="shared" si="116"/>
        <v>1.7529579221923904E-6</v>
      </c>
      <c r="AO78" s="9">
        <f t="shared" si="117"/>
        <v>2.2739189884214046E-2</v>
      </c>
      <c r="AP78" s="9"/>
      <c r="AQ78" t="e">
        <f t="shared" si="118"/>
        <v>#VALUE!</v>
      </c>
      <c r="AR78" t="e">
        <f t="shared" si="119"/>
        <v>#VALUE!</v>
      </c>
      <c r="AS78">
        <v>0</v>
      </c>
      <c r="AT78" s="8" t="e">
        <f t="shared" si="120"/>
        <v>#VALUE!</v>
      </c>
      <c r="AU78" s="8" t="e">
        <f t="shared" si="121"/>
        <v>#VALUE!</v>
      </c>
      <c r="AV78" s="9">
        <f t="shared" si="122"/>
        <v>1.5759424160826513E-2</v>
      </c>
      <c r="AX78">
        <f t="shared" si="123"/>
        <v>78.812974192989046</v>
      </c>
      <c r="AY78">
        <f t="shared" si="124"/>
        <v>15.215219993965079</v>
      </c>
      <c r="AZ78" t="e">
        <f t="shared" si="125"/>
        <v>#VALUE!</v>
      </c>
    </row>
    <row r="79" spans="1:52">
      <c r="A79" s="62">
        <v>44649.447916666664</v>
      </c>
      <c r="B79" s="29">
        <v>50</v>
      </c>
      <c r="C79">
        <v>6.2</v>
      </c>
      <c r="D79" t="s">
        <v>234</v>
      </c>
      <c r="E79" s="29">
        <v>2</v>
      </c>
      <c r="F79" s="2">
        <v>44650.831979166665</v>
      </c>
      <c r="G79">
        <v>160</v>
      </c>
      <c r="I79" s="3">
        <v>21.9</v>
      </c>
      <c r="J79" s="3">
        <v>30.059000000000001</v>
      </c>
      <c r="K79" s="3">
        <v>4.05</v>
      </c>
      <c r="L79" s="3">
        <v>1759</v>
      </c>
      <c r="M79" s="3" t="s">
        <v>40</v>
      </c>
      <c r="N79" s="4">
        <f>1000000*(AG79-AE79)/Y79</f>
        <v>2.0858889810033608E-2</v>
      </c>
      <c r="O79" s="4">
        <f>1000000*(AN79-AL79)/Y79</f>
        <v>46.926859087663857</v>
      </c>
      <c r="P79" s="4" t="e">
        <f>1000000*(AU79-AS79)/Y79</f>
        <v>#VALUE!</v>
      </c>
      <c r="Q79">
        <f>(N79*16)</f>
        <v>0.33374223696053773</v>
      </c>
      <c r="R79">
        <f>(O79*44)</f>
        <v>2064.7817998572095</v>
      </c>
      <c r="S79">
        <f>1000000*(((AG79-AE79)*0.082057*X79)/(W79-AA79))/Y79</f>
        <v>0.58136947551653217</v>
      </c>
      <c r="T79">
        <f>1000000*(((AN79-AL79)*0.082057*X79)/(W79-AA79))/Y79</f>
        <v>1307.9240412071288</v>
      </c>
      <c r="U79">
        <f>O79*((1*0.082057*X79)/(W79-AA79))</f>
        <v>1307.9240412071285</v>
      </c>
      <c r="W79">
        <f t="shared" si="105"/>
        <v>0.99471474766120982</v>
      </c>
      <c r="X79">
        <v>313.14999999999998</v>
      </c>
      <c r="Y79">
        <f t="shared" si="106"/>
        <v>1.9073334166666699E-2</v>
      </c>
      <c r="Z79">
        <v>2E-3</v>
      </c>
      <c r="AA79">
        <f t="shared" si="107"/>
        <v>7.2765497523200454E-2</v>
      </c>
      <c r="AC79">
        <f t="shared" si="108"/>
        <v>4.0285947280278998E-6</v>
      </c>
      <c r="AD79">
        <f t="shared" si="109"/>
        <v>3.1355629528766497E-10</v>
      </c>
      <c r="AE79">
        <v>0</v>
      </c>
      <c r="AF79" s="8">
        <f t="shared" si="110"/>
        <v>8.4292280404784838E-11</v>
      </c>
      <c r="AG79" s="8">
        <f t="shared" si="111"/>
        <v>3.9784857569244983E-10</v>
      </c>
      <c r="AH79" s="9">
        <f t="shared" si="112"/>
        <v>1.097002469958351E-3</v>
      </c>
      <c r="AJ79">
        <f t="shared" si="113"/>
        <v>1.7497032411360679E-3</v>
      </c>
      <c r="AK79">
        <f t="shared" si="114"/>
        <v>1.3618407985456854E-7</v>
      </c>
      <c r="AL79">
        <v>0</v>
      </c>
      <c r="AM79" s="8">
        <f t="shared" si="115"/>
        <v>7.5886758491652415E-7</v>
      </c>
      <c r="AN79" s="8">
        <f t="shared" si="116"/>
        <v>8.9505166477109275E-7</v>
      </c>
      <c r="AO79" s="9">
        <f t="shared" si="117"/>
        <v>2.2739189884214046E-2</v>
      </c>
      <c r="AP79" s="9"/>
      <c r="AQ79" t="e">
        <f t="shared" si="118"/>
        <v>#VALUE!</v>
      </c>
      <c r="AR79" t="e">
        <f t="shared" si="119"/>
        <v>#VALUE!</v>
      </c>
      <c r="AS79">
        <v>0</v>
      </c>
      <c r="AT79" s="8" t="e">
        <f t="shared" si="120"/>
        <v>#VALUE!</v>
      </c>
      <c r="AU79" s="8" t="e">
        <f t="shared" si="121"/>
        <v>#VALUE!</v>
      </c>
      <c r="AV79" s="9">
        <f t="shared" si="122"/>
        <v>1.5759424160826513E-2</v>
      </c>
      <c r="AX79">
        <f t="shared" si="123"/>
        <v>78.81297419298906</v>
      </c>
      <c r="AY79">
        <f t="shared" si="124"/>
        <v>15.215219993965079</v>
      </c>
      <c r="AZ79" t="e">
        <f t="shared" si="125"/>
        <v>#VALUE!</v>
      </c>
    </row>
    <row r="80" spans="1:52">
      <c r="A80" s="62">
        <v>44649.638888888891</v>
      </c>
      <c r="B80" s="29">
        <v>200</v>
      </c>
      <c r="C80">
        <v>0.1</v>
      </c>
      <c r="D80" t="s">
        <v>234</v>
      </c>
      <c r="E80" s="29">
        <v>2</v>
      </c>
      <c r="F80" s="2">
        <v>44650.853182870371</v>
      </c>
      <c r="G80">
        <v>98</v>
      </c>
      <c r="H80" t="s">
        <v>821</v>
      </c>
      <c r="I80" s="3">
        <v>21.9</v>
      </c>
      <c r="J80" s="3">
        <v>30.059000000000001</v>
      </c>
      <c r="K80" s="3">
        <v>396.79</v>
      </c>
      <c r="L80" s="3">
        <v>2760</v>
      </c>
      <c r="M80" s="3" t="s">
        <v>40</v>
      </c>
      <c r="N80" s="4">
        <f>1000000*(AG80-AE80)/Y80</f>
        <v>2.043604663635366</v>
      </c>
      <c r="O80" s="4">
        <f>1000000*(AN80-AL80)/Y80</f>
        <v>73.63168338939866</v>
      </c>
      <c r="P80" s="4" t="e">
        <f>1000000*(AU80-AS80)/Y80</f>
        <v>#VALUE!</v>
      </c>
      <c r="Q80">
        <f>(N80*16)</f>
        <v>32.697674618165856</v>
      </c>
      <c r="R80">
        <f>(O80*44)</f>
        <v>3239.7940691335411</v>
      </c>
      <c r="S80">
        <f>1000000*(((AG80-AE80)*0.082057*X80)/(W80-AA80))/Y80</f>
        <v>56.958418318569088</v>
      </c>
      <c r="T80">
        <f>1000000*(((AN80-AL80)*0.082057*X80)/(W80-AA80))/Y80</f>
        <v>2052.2287400407477</v>
      </c>
      <c r="U80">
        <f>O80*((1*0.082057*X80)/(W80-AA80))</f>
        <v>2052.2287400407477</v>
      </c>
      <c r="W80">
        <f t="shared" si="105"/>
        <v>0.99471474766120982</v>
      </c>
      <c r="X80">
        <v>313.14999999999998</v>
      </c>
      <c r="Y80">
        <f t="shared" si="106"/>
        <v>1.9073334166666699E-2</v>
      </c>
      <c r="Z80">
        <v>2E-3</v>
      </c>
      <c r="AA80">
        <f t="shared" si="107"/>
        <v>7.2765497523200454E-2</v>
      </c>
      <c r="AC80">
        <f t="shared" si="108"/>
        <v>3.9469286472449143E-4</v>
      </c>
      <c r="AD80">
        <f t="shared" si="109"/>
        <v>3.0720000594368538E-8</v>
      </c>
      <c r="AE80">
        <v>0</v>
      </c>
      <c r="AF80" s="8">
        <f t="shared" si="110"/>
        <v>8.2583540597073017E-9</v>
      </c>
      <c r="AG80" s="8">
        <f t="shared" si="111"/>
        <v>3.8978354654075838E-8</v>
      </c>
      <c r="AH80" s="9">
        <f t="shared" si="112"/>
        <v>1.097002469958351E-3</v>
      </c>
      <c r="AJ80">
        <f t="shared" si="113"/>
        <v>2.7454127035449389E-3</v>
      </c>
      <c r="AK80">
        <f t="shared" si="114"/>
        <v>2.1368280864048279E-7</v>
      </c>
      <c r="AL80">
        <v>0</v>
      </c>
      <c r="AM80" s="8">
        <f t="shared" si="115"/>
        <v>1.1907188938997196E-6</v>
      </c>
      <c r="AN80" s="8">
        <f t="shared" si="116"/>
        <v>1.4044017025402023E-6</v>
      </c>
      <c r="AO80" s="9">
        <f t="shared" si="117"/>
        <v>2.2739189884214046E-2</v>
      </c>
      <c r="AP80" s="9"/>
      <c r="AQ80" t="e">
        <f t="shared" si="118"/>
        <v>#VALUE!</v>
      </c>
      <c r="AR80" t="e">
        <f t="shared" si="119"/>
        <v>#VALUE!</v>
      </c>
      <c r="AS80">
        <v>0</v>
      </c>
      <c r="AT80" s="8" t="e">
        <f t="shared" si="120"/>
        <v>#VALUE!</v>
      </c>
      <c r="AU80" s="8" t="e">
        <f t="shared" si="121"/>
        <v>#VALUE!</v>
      </c>
      <c r="AV80" s="9">
        <f t="shared" si="122"/>
        <v>1.5759424160826513E-2</v>
      </c>
      <c r="AX80">
        <f t="shared" si="123"/>
        <v>78.812974192989046</v>
      </c>
      <c r="AY80">
        <f t="shared" si="124"/>
        <v>15.215219993965073</v>
      </c>
      <c r="AZ80" t="e">
        <f t="shared" si="125"/>
        <v>#VALUE!</v>
      </c>
    </row>
    <row r="81" spans="1:52">
      <c r="A81" s="62">
        <v>44649.597222222219</v>
      </c>
      <c r="B81" s="29">
        <v>100</v>
      </c>
      <c r="C81">
        <v>0.1</v>
      </c>
      <c r="D81" t="s">
        <v>234</v>
      </c>
      <c r="E81" s="29">
        <v>1</v>
      </c>
      <c r="F81" s="2">
        <v>44650.874351851853</v>
      </c>
      <c r="G81">
        <v>193</v>
      </c>
      <c r="H81" t="s">
        <v>820</v>
      </c>
      <c r="I81" s="3">
        <v>21.9</v>
      </c>
      <c r="J81" s="3">
        <v>30.059000000000001</v>
      </c>
      <c r="K81" s="3">
        <v>0.34</v>
      </c>
      <c r="L81" s="3">
        <v>1704</v>
      </c>
      <c r="M81" s="3" t="s">
        <v>40</v>
      </c>
      <c r="N81" s="4">
        <f>1000000*(AG81-AE81)/Y81</f>
        <v>1.7511166754102289E-3</v>
      </c>
      <c r="O81" s="4">
        <f>1000000*(AN81-AL81)/Y81</f>
        <v>45.459561049107002</v>
      </c>
      <c r="P81" s="4" t="e">
        <f>1000000*(AU81-AS81)/Y81</f>
        <v>#VALUE!</v>
      </c>
      <c r="Q81">
        <f>(N81*16)</f>
        <v>2.8017866806563662E-2</v>
      </c>
      <c r="R81">
        <f>(O81*44)</f>
        <v>2000.2206861607081</v>
      </c>
      <c r="S81">
        <f>1000000*(((AG81-AE81)*0.082057*X81)/(W81-AA81))/Y81</f>
        <v>4.8806326339659499E-2</v>
      </c>
      <c r="T81">
        <f>1000000*(((AN81-AL81)*0.082057*X81)/(W81-AA81))/Y81</f>
        <v>1267.0281786338528</v>
      </c>
      <c r="U81">
        <f>O81*((1*0.082057*X81)/(W81-AA81))</f>
        <v>1267.0281786338528</v>
      </c>
      <c r="W81">
        <f t="shared" si="105"/>
        <v>0.99471474766120982</v>
      </c>
      <c r="X81">
        <v>313.14999999999998</v>
      </c>
      <c r="Y81">
        <f t="shared" si="106"/>
        <v>1.9073334166666699E-2</v>
      </c>
      <c r="Z81">
        <v>2E-3</v>
      </c>
      <c r="AA81">
        <f t="shared" si="107"/>
        <v>7.2765497523200454E-2</v>
      </c>
      <c r="AC81">
        <f t="shared" si="108"/>
        <v>3.3820301420481137E-7</v>
      </c>
      <c r="AD81">
        <f t="shared" si="109"/>
        <v>2.6323244542668175E-11</v>
      </c>
      <c r="AE81">
        <v>0</v>
      </c>
      <c r="AF81" s="8">
        <f t="shared" si="110"/>
        <v>7.0763889722535432E-12</v>
      </c>
      <c r="AG81" s="8">
        <f t="shared" si="111"/>
        <v>3.3399633514921719E-11</v>
      </c>
      <c r="AH81" s="9">
        <f t="shared" si="112"/>
        <v>1.097002469958351E-3</v>
      </c>
      <c r="AJ81">
        <f t="shared" si="113"/>
        <v>1.6949939300147016E-3</v>
      </c>
      <c r="AK81">
        <f t="shared" si="114"/>
        <v>1.3192590794325459E-7</v>
      </c>
      <c r="AL81">
        <v>0</v>
      </c>
      <c r="AM81" s="8">
        <f t="shared" si="115"/>
        <v>7.3513949101634865E-7</v>
      </c>
      <c r="AN81" s="8">
        <f t="shared" si="116"/>
        <v>8.6706539895960318E-7</v>
      </c>
      <c r="AO81" s="9">
        <f t="shared" si="117"/>
        <v>2.2739189884214046E-2</v>
      </c>
      <c r="AP81" s="9"/>
      <c r="AQ81" t="e">
        <f t="shared" si="118"/>
        <v>#VALUE!</v>
      </c>
      <c r="AR81" t="e">
        <f t="shared" si="119"/>
        <v>#VALUE!</v>
      </c>
      <c r="AS81">
        <v>0</v>
      </c>
      <c r="AT81" s="8" t="e">
        <f t="shared" si="120"/>
        <v>#VALUE!</v>
      </c>
      <c r="AU81" s="8" t="e">
        <f t="shared" si="121"/>
        <v>#VALUE!</v>
      </c>
      <c r="AV81" s="9">
        <f t="shared" si="122"/>
        <v>1.5759424160826513E-2</v>
      </c>
      <c r="AX81">
        <f t="shared" si="123"/>
        <v>78.81297419298906</v>
      </c>
      <c r="AY81">
        <f t="shared" si="124"/>
        <v>15.21521999396507</v>
      </c>
      <c r="AZ81" t="e">
        <f t="shared" si="125"/>
        <v>#VALUE!</v>
      </c>
    </row>
    <row r="82" spans="1:52">
      <c r="A82" s="62">
        <v>44649.440972222219</v>
      </c>
      <c r="B82" s="29">
        <v>50</v>
      </c>
      <c r="C82">
        <v>3.8</v>
      </c>
      <c r="D82" t="s">
        <v>234</v>
      </c>
      <c r="E82" s="29">
        <v>2</v>
      </c>
      <c r="F82" s="2">
        <v>44650.895555555559</v>
      </c>
      <c r="G82">
        <v>76</v>
      </c>
      <c r="I82" s="3">
        <v>21.9</v>
      </c>
      <c r="J82" s="3">
        <v>30.059000000000001</v>
      </c>
      <c r="K82" s="3">
        <v>40.340000000000003</v>
      </c>
      <c r="L82" s="3">
        <v>1651</v>
      </c>
      <c r="M82" s="3" t="s">
        <v>40</v>
      </c>
      <c r="N82" s="4">
        <f>1000000*(AG82-AE82)/Y82</f>
        <v>0.20776484319426067</v>
      </c>
      <c r="O82" s="4">
        <f>1000000*(AN82-AL82)/Y82</f>
        <v>44.045619302861297</v>
      </c>
      <c r="P82" s="4" t="e">
        <f>1000000*(AU82-AS82)/Y82</f>
        <v>#VALUE!</v>
      </c>
      <c r="Q82">
        <f>(N82*16)</f>
        <v>3.3242374911081707</v>
      </c>
      <c r="R82">
        <f>(O82*44)</f>
        <v>1938.0072493258972</v>
      </c>
      <c r="S82">
        <f>1000000*(((AG82-AE82)*0.082057*X82)/(W82-AA82))/Y82</f>
        <v>5.7907270721819524</v>
      </c>
      <c r="T82">
        <f>1000000*(((AN82-AL82)*0.082057*X82)/(W82-AA82))/Y82</f>
        <v>1227.6194383359689</v>
      </c>
      <c r="U82">
        <f>O82*((1*0.082057*X82)/(W82-AA82))</f>
        <v>1227.6194383359689</v>
      </c>
      <c r="W82">
        <f t="shared" si="105"/>
        <v>0.99471474766120982</v>
      </c>
      <c r="X82">
        <v>313.14999999999998</v>
      </c>
      <c r="Y82">
        <f t="shared" si="106"/>
        <v>1.9073334166666699E-2</v>
      </c>
      <c r="Z82">
        <v>2E-3</v>
      </c>
      <c r="AA82">
        <f t="shared" si="107"/>
        <v>7.2765497523200454E-2</v>
      </c>
      <c r="AC82">
        <f t="shared" si="108"/>
        <v>4.012679292065321E-5</v>
      </c>
      <c r="AD82">
        <f t="shared" si="109"/>
        <v>3.1231755436801004E-9</v>
      </c>
      <c r="AE82">
        <v>0</v>
      </c>
      <c r="AF82" s="8">
        <f t="shared" si="110"/>
        <v>8.3959273864914096E-10</v>
      </c>
      <c r="AG82" s="8">
        <f t="shared" si="111"/>
        <v>3.9627682823292411E-9</v>
      </c>
      <c r="AH82" s="9">
        <f t="shared" si="112"/>
        <v>1.097002469958351E-3</v>
      </c>
      <c r="AJ82">
        <f t="shared" si="113"/>
        <v>1.6422740483886572E-3</v>
      </c>
      <c r="AK82">
        <f t="shared" si="114"/>
        <v>1.2782257864689748E-7</v>
      </c>
      <c r="AL82">
        <v>0</v>
      </c>
      <c r="AM82" s="8">
        <f t="shared" si="115"/>
        <v>7.122742368943611E-7</v>
      </c>
      <c r="AN82" s="8">
        <f t="shared" si="116"/>
        <v>8.4009681554125861E-7</v>
      </c>
      <c r="AO82" s="9">
        <f t="shared" si="117"/>
        <v>2.2739189884214046E-2</v>
      </c>
      <c r="AP82" s="9"/>
      <c r="AQ82" t="e">
        <f t="shared" si="118"/>
        <v>#VALUE!</v>
      </c>
      <c r="AR82" t="e">
        <f t="shared" si="119"/>
        <v>#VALUE!</v>
      </c>
      <c r="AS82">
        <v>0</v>
      </c>
      <c r="AT82" s="8" t="e">
        <f t="shared" si="120"/>
        <v>#VALUE!</v>
      </c>
      <c r="AU82" s="8" t="e">
        <f t="shared" si="121"/>
        <v>#VALUE!</v>
      </c>
      <c r="AV82" s="9">
        <f t="shared" si="122"/>
        <v>1.5759424160826513E-2</v>
      </c>
      <c r="AX82">
        <f t="shared" si="123"/>
        <v>78.812974192989046</v>
      </c>
      <c r="AY82">
        <f t="shared" si="124"/>
        <v>15.215219993965079</v>
      </c>
      <c r="AZ82" t="e">
        <f t="shared" si="125"/>
        <v>#VALUE!</v>
      </c>
    </row>
    <row r="83" spans="1:52">
      <c r="A83" s="62">
        <v>44649.458333333336</v>
      </c>
      <c r="B83" s="29">
        <v>50</v>
      </c>
      <c r="C83">
        <v>9</v>
      </c>
      <c r="D83" t="s">
        <v>234</v>
      </c>
      <c r="E83" s="29">
        <v>2</v>
      </c>
      <c r="F83" s="2">
        <v>44650.91673611111</v>
      </c>
      <c r="G83">
        <v>182</v>
      </c>
      <c r="H83" t="s">
        <v>247</v>
      </c>
      <c r="I83" s="3">
        <v>21.9</v>
      </c>
      <c r="J83" s="3">
        <v>30.059000000000001</v>
      </c>
      <c r="K83" s="3">
        <v>12.73</v>
      </c>
      <c r="L83" s="3">
        <v>5453</v>
      </c>
      <c r="M83" s="3" t="s">
        <v>40</v>
      </c>
      <c r="N83" s="4">
        <f>1000000*(AG83-AE83)/Y83</f>
        <v>6.5563868464624142E-2</v>
      </c>
      <c r="O83" s="4">
        <f>1000000*(AN83-AL83)/Y83</f>
        <v>145.4759309863735</v>
      </c>
      <c r="P83" s="4" t="e">
        <f>1000000*(AU83-AS83)/Y83</f>
        <v>#VALUE!</v>
      </c>
      <c r="Q83">
        <f>(N83*16)</f>
        <v>1.0490218954339863</v>
      </c>
      <c r="R83">
        <f>(O83*44)</f>
        <v>6400.9409634004342</v>
      </c>
      <c r="S83">
        <f>1000000*(((AG83-AE83)*0.082057*X83)/(W83-AA83))/Y83</f>
        <v>1.8273662773643098</v>
      </c>
      <c r="T83">
        <f>1000000*(((AN83-AL83)*0.082057*X83)/(W83-AA83))/Y83</f>
        <v>4054.6388838558682</v>
      </c>
      <c r="U83">
        <f>O83*((1*0.082057*X83)/(W83-AA83))</f>
        <v>4054.6388838558678</v>
      </c>
      <c r="W83">
        <f t="shared" si="105"/>
        <v>0.99471474766120982</v>
      </c>
      <c r="X83">
        <v>313.14999999999998</v>
      </c>
      <c r="Y83">
        <f t="shared" si="106"/>
        <v>1.9073334166666699E-2</v>
      </c>
      <c r="Z83">
        <v>2E-3</v>
      </c>
      <c r="AA83">
        <f t="shared" si="107"/>
        <v>7.2765497523200454E-2</v>
      </c>
      <c r="AC83">
        <f t="shared" si="108"/>
        <v>1.2662718737727202E-5</v>
      </c>
      <c r="AD83">
        <f t="shared" si="109"/>
        <v>9.8557324420048777E-10</v>
      </c>
      <c r="AE83">
        <v>0</v>
      </c>
      <c r="AF83" s="8">
        <f t="shared" si="110"/>
        <v>2.6494832828466937E-10</v>
      </c>
      <c r="AG83" s="8">
        <f t="shared" si="111"/>
        <v>1.2505215724851571E-9</v>
      </c>
      <c r="AH83" s="9">
        <f t="shared" si="112"/>
        <v>1.097002469958351E-3</v>
      </c>
      <c r="AJ83">
        <f t="shared" si="113"/>
        <v>5.4241795189965778E-3</v>
      </c>
      <c r="AK83">
        <f t="shared" si="114"/>
        <v>4.221783896799104E-7</v>
      </c>
      <c r="AL83">
        <v>0</v>
      </c>
      <c r="AM83" s="8">
        <f t="shared" si="115"/>
        <v>2.3525326552301341E-6</v>
      </c>
      <c r="AN83" s="8">
        <f t="shared" si="116"/>
        <v>2.7747110449100443E-6</v>
      </c>
      <c r="AO83" s="9">
        <f t="shared" si="117"/>
        <v>2.2739189884214046E-2</v>
      </c>
      <c r="AP83" s="9"/>
      <c r="AQ83" t="e">
        <f t="shared" si="118"/>
        <v>#VALUE!</v>
      </c>
      <c r="AR83" t="e">
        <f t="shared" si="119"/>
        <v>#VALUE!</v>
      </c>
      <c r="AS83">
        <v>0</v>
      </c>
      <c r="AT83" s="8" t="e">
        <f t="shared" si="120"/>
        <v>#VALUE!</v>
      </c>
      <c r="AU83" s="8" t="e">
        <f t="shared" si="121"/>
        <v>#VALUE!</v>
      </c>
      <c r="AV83" s="9">
        <f t="shared" si="122"/>
        <v>1.5759424160826513E-2</v>
      </c>
      <c r="AX83">
        <f t="shared" si="123"/>
        <v>78.812974192989046</v>
      </c>
      <c r="AY83">
        <f t="shared" si="124"/>
        <v>15.215219993965071</v>
      </c>
      <c r="AZ83" t="e">
        <f t="shared" si="125"/>
        <v>#VALUE!</v>
      </c>
    </row>
    <row r="84" spans="1:52">
      <c r="A84" s="62">
        <v>44649.597222222219</v>
      </c>
      <c r="B84" s="29">
        <v>100</v>
      </c>
      <c r="C84">
        <v>0.1</v>
      </c>
      <c r="D84" t="s">
        <v>234</v>
      </c>
      <c r="E84" s="29">
        <v>2</v>
      </c>
      <c r="F84" s="2">
        <v>44650.937962962962</v>
      </c>
      <c r="G84">
        <v>118</v>
      </c>
      <c r="H84" t="s">
        <v>820</v>
      </c>
      <c r="I84" s="3">
        <v>21.9</v>
      </c>
      <c r="J84" s="3">
        <v>30.059000000000001</v>
      </c>
      <c r="K84" s="3">
        <v>0.66</v>
      </c>
      <c r="L84" s="3">
        <v>1543</v>
      </c>
      <c r="M84" s="3" t="s">
        <v>40</v>
      </c>
      <c r="N84" s="4">
        <f>1000000*(AG84-AE84)/Y84</f>
        <v>3.3992264875610319E-3</v>
      </c>
      <c r="O84" s="4">
        <f>1000000*(AN84-AL84)/Y84</f>
        <v>41.164379518058745</v>
      </c>
      <c r="P84" s="4" t="e">
        <f>1000000*(AU84-AS84)/Y84</f>
        <v>#VALUE!</v>
      </c>
      <c r="Q84">
        <f>(N84*16)</f>
        <v>5.438762380097651E-2</v>
      </c>
      <c r="R84">
        <f>(O84*44)</f>
        <v>1811.2326987945848</v>
      </c>
      <c r="S84">
        <f>1000000*(((AG84-AE84)*0.082057*X84)/(W84-AA84))/Y84</f>
        <v>9.474169230639784E-2</v>
      </c>
      <c r="T84">
        <f>1000000*(((AN84-AL84)*0.082057*X84)/(W84-AA84))/Y84</f>
        <v>1147.3148354648092</v>
      </c>
      <c r="U84">
        <f>O84*((1*0.082057*X84)/(W84-AA84))</f>
        <v>1147.3148354648092</v>
      </c>
      <c r="W84">
        <f t="shared" si="105"/>
        <v>0.99471474766120982</v>
      </c>
      <c r="X84">
        <v>313.14999999999998</v>
      </c>
      <c r="Y84">
        <f t="shared" si="106"/>
        <v>1.9073334166666699E-2</v>
      </c>
      <c r="Z84">
        <v>2E-3</v>
      </c>
      <c r="AA84">
        <f t="shared" si="107"/>
        <v>7.2765497523200454E-2</v>
      </c>
      <c r="AC84">
        <f t="shared" si="108"/>
        <v>6.5651173345639848E-7</v>
      </c>
      <c r="AD84">
        <f t="shared" si="109"/>
        <v>5.1098062935767625E-11</v>
      </c>
      <c r="AE84">
        <v>0</v>
      </c>
      <c r="AF84" s="8">
        <f t="shared" si="110"/>
        <v>1.3736519769668639E-11</v>
      </c>
      <c r="AG84" s="8">
        <f t="shared" si="111"/>
        <v>6.4834582705436266E-11</v>
      </c>
      <c r="AH84" s="9">
        <f t="shared" si="112"/>
        <v>1.097002469958351E-3</v>
      </c>
      <c r="AJ84">
        <f t="shared" si="113"/>
        <v>1.5348448556412469E-3</v>
      </c>
      <c r="AK84">
        <f t="shared" si="114"/>
        <v>1.1946107743922645E-7</v>
      </c>
      <c r="AL84">
        <v>0</v>
      </c>
      <c r="AM84" s="8">
        <f t="shared" si="115"/>
        <v>6.6568088887219836E-7</v>
      </c>
      <c r="AN84" s="8">
        <f t="shared" si="116"/>
        <v>7.8514196631142478E-7</v>
      </c>
      <c r="AO84" s="9">
        <f t="shared" si="117"/>
        <v>2.2739189884214046E-2</v>
      </c>
      <c r="AP84" s="9"/>
      <c r="AQ84" t="e">
        <f t="shared" si="118"/>
        <v>#VALUE!</v>
      </c>
      <c r="AR84" t="e">
        <f t="shared" si="119"/>
        <v>#VALUE!</v>
      </c>
      <c r="AS84">
        <v>0</v>
      </c>
      <c r="AT84" s="8" t="e">
        <f t="shared" si="120"/>
        <v>#VALUE!</v>
      </c>
      <c r="AU84" s="8" t="e">
        <f t="shared" si="121"/>
        <v>#VALUE!</v>
      </c>
      <c r="AV84" s="9">
        <f t="shared" si="122"/>
        <v>1.5759424160826513E-2</v>
      </c>
      <c r="AX84">
        <f t="shared" si="123"/>
        <v>78.812974192989046</v>
      </c>
      <c r="AY84">
        <f t="shared" si="124"/>
        <v>15.215219993965073</v>
      </c>
      <c r="AZ84" t="e">
        <f t="shared" si="125"/>
        <v>#VALUE!</v>
      </c>
    </row>
    <row r="85" spans="1:52">
      <c r="A85" s="62">
        <v>44649.444444444445</v>
      </c>
      <c r="B85" s="29">
        <v>50</v>
      </c>
      <c r="C85">
        <v>5</v>
      </c>
      <c r="D85" t="s">
        <v>234</v>
      </c>
      <c r="E85" s="29">
        <v>2</v>
      </c>
      <c r="F85" s="2">
        <v>44650.959155092591</v>
      </c>
      <c r="G85">
        <v>112</v>
      </c>
      <c r="I85" s="3">
        <v>21.9</v>
      </c>
      <c r="J85" s="3">
        <v>30.059000000000001</v>
      </c>
      <c r="K85" s="3">
        <v>23.59</v>
      </c>
      <c r="L85" s="3">
        <v>3382</v>
      </c>
      <c r="M85" s="3" t="s">
        <v>40</v>
      </c>
      <c r="N85" s="4">
        <f>1000000*(AG85-AE85)/Y85</f>
        <v>0.12149659521449201</v>
      </c>
      <c r="O85" s="4">
        <f>1000000*(AN85-AL85)/Y85</f>
        <v>90.225490298168936</v>
      </c>
      <c r="P85" s="4" t="e">
        <f>1000000*(AU85-AS85)/Y85</f>
        <v>#VALUE!</v>
      </c>
      <c r="Q85">
        <f>(N85*16)</f>
        <v>1.9439455234318721</v>
      </c>
      <c r="R85">
        <f>(O85*44)</f>
        <v>3969.9215731194331</v>
      </c>
      <c r="S85">
        <f>1000000*(((AG85-AE85)*0.082057*X85)/(W85-AA85))/Y85</f>
        <v>3.3862977598604918</v>
      </c>
      <c r="T85">
        <f>1000000*(((AN85-AL85)*0.082057*X85)/(W85-AA85))/Y85</f>
        <v>2514.7237676876116</v>
      </c>
      <c r="U85">
        <f>O85*((1*0.082057*X85)/(W85-AA85))</f>
        <v>2514.7237676876116</v>
      </c>
      <c r="W85">
        <f t="shared" si="105"/>
        <v>0.99471474766120982</v>
      </c>
      <c r="X85">
        <v>313.14999999999998</v>
      </c>
      <c r="Y85">
        <f t="shared" si="106"/>
        <v>1.9073334166666699E-2</v>
      </c>
      <c r="Z85">
        <v>2E-3</v>
      </c>
      <c r="AA85">
        <f t="shared" si="107"/>
        <v>7.2765497523200454E-2</v>
      </c>
      <c r="AC85">
        <f t="shared" si="108"/>
        <v>2.3465320897327939E-5</v>
      </c>
      <c r="AD85">
        <f t="shared" si="109"/>
        <v>1.8263686434163003E-9</v>
      </c>
      <c r="AE85">
        <v>0</v>
      </c>
      <c r="AF85" s="8">
        <f t="shared" si="110"/>
        <v>4.9097651722194421E-10</v>
      </c>
      <c r="AG85" s="8">
        <f t="shared" si="111"/>
        <v>2.3173451606382443E-9</v>
      </c>
      <c r="AH85" s="9">
        <f t="shared" si="112"/>
        <v>1.097002469958351E-3</v>
      </c>
      <c r="AJ85">
        <f t="shared" si="113"/>
        <v>3.3641252765902116E-3</v>
      </c>
      <c r="AK85">
        <f t="shared" si="114"/>
        <v>2.6183886189206987E-7</v>
      </c>
      <c r="AL85">
        <v>0</v>
      </c>
      <c r="AM85" s="8">
        <f t="shared" si="115"/>
        <v>1.4590620649162503E-6</v>
      </c>
      <c r="AN85" s="8">
        <f t="shared" si="116"/>
        <v>1.7209009268083202E-6</v>
      </c>
      <c r="AO85" s="9">
        <f t="shared" si="117"/>
        <v>2.2739189884214046E-2</v>
      </c>
      <c r="AP85" s="9"/>
      <c r="AQ85" t="e">
        <f t="shared" si="118"/>
        <v>#VALUE!</v>
      </c>
      <c r="AR85" t="e">
        <f t="shared" si="119"/>
        <v>#VALUE!</v>
      </c>
      <c r="AS85">
        <v>0</v>
      </c>
      <c r="AT85" s="8" t="e">
        <f t="shared" si="120"/>
        <v>#VALUE!</v>
      </c>
      <c r="AU85" s="8" t="e">
        <f t="shared" si="121"/>
        <v>#VALUE!</v>
      </c>
      <c r="AV85" s="9">
        <f t="shared" si="122"/>
        <v>1.5759424160826513E-2</v>
      </c>
      <c r="AX85">
        <f t="shared" si="123"/>
        <v>78.812974192989046</v>
      </c>
      <c r="AY85">
        <f t="shared" si="124"/>
        <v>15.21521999396508</v>
      </c>
      <c r="AZ85" t="e">
        <f t="shared" si="125"/>
        <v>#VALUE!</v>
      </c>
    </row>
    <row r="86" spans="1:52">
      <c r="A86" s="72">
        <v>44663.616666666669</v>
      </c>
      <c r="B86" s="44">
        <v>50</v>
      </c>
      <c r="C86" s="43">
        <v>6</v>
      </c>
      <c r="D86" t="s">
        <v>235</v>
      </c>
      <c r="E86" s="29">
        <v>1</v>
      </c>
      <c r="F86" s="2">
        <v>44664.457673611112</v>
      </c>
      <c r="G86">
        <v>149</v>
      </c>
      <c r="I86" s="3">
        <v>20.6</v>
      </c>
      <c r="J86" s="39">
        <v>30.0043273</v>
      </c>
      <c r="K86" s="38">
        <v>27.533669294965758</v>
      </c>
      <c r="L86" s="38">
        <v>1113.2904562547199</v>
      </c>
      <c r="M86" s="3" t="s">
        <v>40</v>
      </c>
      <c r="N86" s="4">
        <f>1000000*(AG86-AE86)/Y86</f>
        <v>0.14215768186843772</v>
      </c>
      <c r="O86" s="4">
        <f>1000000*(AN86-AL86)/Y86</f>
        <v>29.773795970831891</v>
      </c>
      <c r="P86" s="4" t="e">
        <f>1000000*(AU86-AS86)/Y86</f>
        <v>#VALUE!</v>
      </c>
      <c r="Q86">
        <f>(N86*16)</f>
        <v>2.2745229098950035</v>
      </c>
      <c r="R86">
        <f>(O86*44)</f>
        <v>1310.0470227166031</v>
      </c>
      <c r="S86">
        <f>1000000*(((AG86-AE86)*0.082057*X86)/(W86-AA86))/Y86</f>
        <v>3.9516361525035837</v>
      </c>
      <c r="T86">
        <f>1000000*(((AN86-AL86)*0.082057*X86)/(W86-AA86))/Y86</f>
        <v>827.63876710152647</v>
      </c>
      <c r="U86">
        <f>O86*((1*0.082057*X86)/(W86-AA86))</f>
        <v>827.63876710152658</v>
      </c>
      <c r="W86">
        <f t="shared" si="105"/>
        <v>0.9971686844558787</v>
      </c>
      <c r="X86">
        <v>313.14999999999998</v>
      </c>
      <c r="Y86">
        <f t="shared" si="106"/>
        <v>1.9073334166666699E-2</v>
      </c>
      <c r="Z86">
        <v>2E-3</v>
      </c>
      <c r="AA86">
        <f t="shared" si="107"/>
        <v>7.2765497523200454E-2</v>
      </c>
      <c r="AC86">
        <f t="shared" si="108"/>
        <v>2.7455712789104227E-5</v>
      </c>
      <c r="AD86">
        <f t="shared" si="109"/>
        <v>2.1369515098501774E-9</v>
      </c>
      <c r="AE86">
        <v>0</v>
      </c>
      <c r="AF86" s="8">
        <f t="shared" si="110"/>
        <v>5.7446946078523062E-10</v>
      </c>
      <c r="AG86" s="8">
        <f t="shared" si="111"/>
        <v>2.711420970635408E-9</v>
      </c>
      <c r="AH86" s="9">
        <f t="shared" si="112"/>
        <v>1.097002469958351E-3</v>
      </c>
      <c r="AJ86">
        <f t="shared" si="113"/>
        <v>1.110138379680804E-3</v>
      </c>
      <c r="AK86">
        <f t="shared" si="114"/>
        <v>8.6405037262153071E-8</v>
      </c>
      <c r="AL86">
        <v>0</v>
      </c>
      <c r="AM86" s="8">
        <f t="shared" si="115"/>
        <v>4.8148052269967815E-7</v>
      </c>
      <c r="AN86" s="8">
        <f t="shared" si="116"/>
        <v>5.6788555996183124E-7</v>
      </c>
      <c r="AO86" s="9">
        <f t="shared" si="117"/>
        <v>2.2739189884214046E-2</v>
      </c>
      <c r="AP86" s="9"/>
      <c r="AQ86" t="e">
        <f t="shared" si="118"/>
        <v>#VALUE!</v>
      </c>
      <c r="AR86" t="e">
        <f t="shared" si="119"/>
        <v>#VALUE!</v>
      </c>
      <c r="AS86">
        <v>0</v>
      </c>
      <c r="AT86" s="8" t="e">
        <f t="shared" si="120"/>
        <v>#VALUE!</v>
      </c>
      <c r="AU86" s="8" t="e">
        <f t="shared" si="121"/>
        <v>#VALUE!</v>
      </c>
      <c r="AV86" s="9">
        <f t="shared" si="122"/>
        <v>1.5759424160826513E-2</v>
      </c>
      <c r="AX86">
        <f t="shared" si="123"/>
        <v>78.812974192989046</v>
      </c>
      <c r="AY86">
        <f t="shared" si="124"/>
        <v>15.215219993965077</v>
      </c>
      <c r="AZ86" t="e">
        <f t="shared" si="125"/>
        <v>#VALUE!</v>
      </c>
    </row>
    <row r="87" spans="1:52">
      <c r="A87" s="62">
        <v>44663.465277777781</v>
      </c>
      <c r="B87" s="29">
        <v>50</v>
      </c>
      <c r="C87">
        <v>3.8</v>
      </c>
      <c r="D87" t="s">
        <v>234</v>
      </c>
      <c r="E87" s="29">
        <v>1</v>
      </c>
      <c r="F87" s="2">
        <v>44664.478888888887</v>
      </c>
      <c r="G87">
        <v>74</v>
      </c>
      <c r="I87" s="3">
        <v>20.6</v>
      </c>
      <c r="J87" s="39">
        <v>30.0043273</v>
      </c>
      <c r="K87" s="38">
        <v>45.358167029493757</v>
      </c>
      <c r="L87" s="38">
        <v>1532.38210933192</v>
      </c>
      <c r="M87" s="3" t="s">
        <v>40</v>
      </c>
      <c r="N87" s="4">
        <f>1000000*(AG87-AE87)/Y87</f>
        <v>0.23418643587373894</v>
      </c>
      <c r="O87" s="4">
        <f>1000000*(AN87-AL87)/Y87</f>
        <v>40.981966580482997</v>
      </c>
      <c r="P87" s="4" t="e">
        <f>1000000*(AU87-AS87)/Y87</f>
        <v>#VALUE!</v>
      </c>
      <c r="Q87">
        <f>(N87*16)</f>
        <v>3.7469829739798231</v>
      </c>
      <c r="R87">
        <f>(O87*44)</f>
        <v>1803.2065295412519</v>
      </c>
      <c r="S87">
        <f>1000000*(((AG87-AE87)*0.082057*X87)/(W87-AA87))/Y87</f>
        <v>6.5098106149555424</v>
      </c>
      <c r="T87">
        <f>1000000*(((AN87-AL87)*0.082057*X87)/(W87-AA87))/Y87</f>
        <v>1139.1985196410687</v>
      </c>
      <c r="U87">
        <f>O87*((1*0.082057*X87)/(W87-AA87))</f>
        <v>1139.1985196410687</v>
      </c>
      <c r="W87">
        <f t="shared" si="105"/>
        <v>0.9971686844558787</v>
      </c>
      <c r="X87">
        <v>313.14999999999998</v>
      </c>
      <c r="Y87">
        <f t="shared" si="106"/>
        <v>1.9073334166666699E-2</v>
      </c>
      <c r="Z87">
        <v>2E-3</v>
      </c>
      <c r="AA87">
        <f t="shared" si="107"/>
        <v>7.2765497523200454E-2</v>
      </c>
      <c r="AC87">
        <f t="shared" si="108"/>
        <v>4.5229743746130299E-5</v>
      </c>
      <c r="AD87">
        <f t="shared" si="109"/>
        <v>3.5203518455651501E-9</v>
      </c>
      <c r="AE87">
        <v>0</v>
      </c>
      <c r="AF87" s="8">
        <f t="shared" si="110"/>
        <v>9.4636430315533458E-10</v>
      </c>
      <c r="AG87" s="8">
        <f t="shared" si="111"/>
        <v>4.4667161487204848E-9</v>
      </c>
      <c r="AH87" s="9">
        <f t="shared" si="112"/>
        <v>1.097002469958351E-3</v>
      </c>
      <c r="AJ87">
        <f t="shared" si="113"/>
        <v>1.5280434520462351E-3</v>
      </c>
      <c r="AK87">
        <f t="shared" si="114"/>
        <v>1.1893170601867353E-7</v>
      </c>
      <c r="AL87">
        <v>0</v>
      </c>
      <c r="AM87" s="8">
        <f t="shared" si="115"/>
        <v>6.6273103737804558E-7</v>
      </c>
      <c r="AN87" s="8">
        <f t="shared" si="116"/>
        <v>7.8166274339671913E-7</v>
      </c>
      <c r="AO87" s="9">
        <f t="shared" si="117"/>
        <v>2.2739189884214046E-2</v>
      </c>
      <c r="AP87" s="9"/>
      <c r="AQ87" t="e">
        <f t="shared" si="118"/>
        <v>#VALUE!</v>
      </c>
      <c r="AR87" t="e">
        <f t="shared" si="119"/>
        <v>#VALUE!</v>
      </c>
      <c r="AS87">
        <v>0</v>
      </c>
      <c r="AT87" s="8" t="e">
        <f t="shared" si="120"/>
        <v>#VALUE!</v>
      </c>
      <c r="AU87" s="8" t="e">
        <f t="shared" si="121"/>
        <v>#VALUE!</v>
      </c>
      <c r="AV87" s="9">
        <f t="shared" si="122"/>
        <v>1.5759424160826513E-2</v>
      </c>
      <c r="AX87">
        <f t="shared" si="123"/>
        <v>78.81297419298906</v>
      </c>
      <c r="AY87">
        <f t="shared" si="124"/>
        <v>15.215219993965077</v>
      </c>
      <c r="AZ87" t="e">
        <f t="shared" si="125"/>
        <v>#VALUE!</v>
      </c>
    </row>
    <row r="88" spans="1:52">
      <c r="A88" s="62">
        <v>44663.499305555553</v>
      </c>
      <c r="B88" s="42">
        <v>50</v>
      </c>
      <c r="C88" s="43">
        <v>9</v>
      </c>
      <c r="D88" t="s">
        <v>234</v>
      </c>
      <c r="E88" s="29">
        <v>1</v>
      </c>
      <c r="F88" s="2">
        <v>44664.500092592592</v>
      </c>
      <c r="G88">
        <v>128</v>
      </c>
      <c r="I88" s="3">
        <v>20.6</v>
      </c>
      <c r="J88" s="39">
        <v>30.0043273</v>
      </c>
      <c r="K88" s="38">
        <v>6.3624484207999998</v>
      </c>
      <c r="L88" s="38">
        <v>6817.3235835879204</v>
      </c>
      <c r="M88" s="3" t="s">
        <v>40</v>
      </c>
      <c r="N88" s="4">
        <f>1000000*(AG88-AE88)/Y88</f>
        <v>3.2849632528774625E-2</v>
      </c>
      <c r="O88" s="4">
        <f>1000000*(AN88-AL88)/Y88</f>
        <v>182.32223253555506</v>
      </c>
      <c r="P88" s="4" t="e">
        <f>1000000*(AU88-AS88)/Y88</f>
        <v>#VALUE!</v>
      </c>
      <c r="Q88">
        <f>(N88*16)</f>
        <v>0.525594120460394</v>
      </c>
      <c r="R88">
        <f>(O88*44)</f>
        <v>8022.1782315644223</v>
      </c>
      <c r="S88">
        <f>1000000*(((AG88-AE88)*0.082057*X88)/(W88-AA88))/Y88</f>
        <v>0.91313950671549537</v>
      </c>
      <c r="T88">
        <f>1000000*(((AN88-AL88)*0.082057*X88)/(W88-AA88))/Y88</f>
        <v>5068.1125073454486</v>
      </c>
      <c r="U88">
        <f>O88*((1*0.082057*X88)/(W88-AA88))</f>
        <v>5068.1125073454477</v>
      </c>
      <c r="W88">
        <f t="shared" si="105"/>
        <v>0.9971686844558787</v>
      </c>
      <c r="X88">
        <v>313.14999999999998</v>
      </c>
      <c r="Y88">
        <f t="shared" si="106"/>
        <v>1.9073334166666699E-2</v>
      </c>
      <c r="Z88">
        <v>2E-3</v>
      </c>
      <c r="AA88">
        <f t="shared" si="107"/>
        <v>7.2765497523200454E-2</v>
      </c>
      <c r="AC88">
        <f t="shared" si="108"/>
        <v>6.3444343216875189E-6</v>
      </c>
      <c r="AD88">
        <f t="shared" si="109"/>
        <v>4.9380428062518955E-10</v>
      </c>
      <c r="AE88">
        <v>0</v>
      </c>
      <c r="AF88" s="8">
        <f t="shared" si="110"/>
        <v>1.3274773784833329E-10</v>
      </c>
      <c r="AG88" s="8">
        <f t="shared" si="111"/>
        <v>6.2655201847352284E-10</v>
      </c>
      <c r="AH88" s="9">
        <f t="shared" si="112"/>
        <v>1.097002469958351E-3</v>
      </c>
      <c r="AJ88">
        <f t="shared" si="113"/>
        <v>6.7980215893564027E-3</v>
      </c>
      <c r="AK88">
        <f t="shared" si="114"/>
        <v>5.2910819001334797E-7</v>
      </c>
      <c r="AL88">
        <v>0</v>
      </c>
      <c r="AM88" s="8">
        <f t="shared" si="115"/>
        <v>2.9483846771500055E-6</v>
      </c>
      <c r="AN88" s="8">
        <f t="shared" si="116"/>
        <v>3.4774928671633535E-6</v>
      </c>
      <c r="AO88" s="9">
        <f t="shared" si="117"/>
        <v>2.2739189884214046E-2</v>
      </c>
      <c r="AP88" s="9"/>
      <c r="AQ88" t="e">
        <f t="shared" si="118"/>
        <v>#VALUE!</v>
      </c>
      <c r="AR88" t="e">
        <f t="shared" si="119"/>
        <v>#VALUE!</v>
      </c>
      <c r="AS88">
        <v>0</v>
      </c>
      <c r="AT88" s="8" t="e">
        <f t="shared" si="120"/>
        <v>#VALUE!</v>
      </c>
      <c r="AU88" s="8" t="e">
        <f t="shared" si="121"/>
        <v>#VALUE!</v>
      </c>
      <c r="AV88" s="9">
        <f t="shared" si="122"/>
        <v>1.5759424160826513E-2</v>
      </c>
      <c r="AX88">
        <f t="shared" si="123"/>
        <v>78.812974192989046</v>
      </c>
      <c r="AY88">
        <f t="shared" si="124"/>
        <v>15.215219993965077</v>
      </c>
      <c r="AZ88" t="e">
        <f t="shared" si="125"/>
        <v>#VALUE!</v>
      </c>
    </row>
    <row r="89" spans="1:52">
      <c r="A89" s="62">
        <v>44663.476388888892</v>
      </c>
      <c r="B89" s="42">
        <v>50</v>
      </c>
      <c r="C89" s="43">
        <v>5</v>
      </c>
      <c r="D89" t="s">
        <v>234</v>
      </c>
      <c r="E89" s="29">
        <v>1</v>
      </c>
      <c r="F89" s="2">
        <v>44664.521296296298</v>
      </c>
      <c r="G89">
        <v>173</v>
      </c>
      <c r="I89" s="3">
        <v>20.6</v>
      </c>
      <c r="J89" s="39">
        <v>30.0043273</v>
      </c>
      <c r="K89" s="38">
        <v>32.297942740518494</v>
      </c>
      <c r="L89" s="38">
        <v>2804.87244704768</v>
      </c>
      <c r="M89" s="3" t="s">
        <v>40</v>
      </c>
      <c r="N89" s="4">
        <f>1000000*(AG89-AE89)/Y89</f>
        <v>0.16675585879689253</v>
      </c>
      <c r="O89" s="4">
        <f>1000000*(AN89-AL89)/Y89</f>
        <v>75.013397890386827</v>
      </c>
      <c r="P89" s="4" t="e">
        <f>1000000*(AU89-AS89)/Y89</f>
        <v>#VALUE!</v>
      </c>
      <c r="Q89">
        <f>(N89*16)</f>
        <v>2.6680937407502805</v>
      </c>
      <c r="R89">
        <f>(O89*44)</f>
        <v>3300.5895071770206</v>
      </c>
      <c r="S89">
        <f>1000000*(((AG89-AE89)*0.082057*X89)/(W89-AA89))/Y89</f>
        <v>4.6354053583500869</v>
      </c>
      <c r="T89">
        <f>1000000*(((AN89-AL89)*0.082057*X89)/(W89-AA89))/Y89</f>
        <v>2085.1891444045978</v>
      </c>
      <c r="U89">
        <f>O89*((1*0.082057*X89)/(W89-AA89))</f>
        <v>2085.1891444045978</v>
      </c>
      <c r="W89">
        <f t="shared" si="105"/>
        <v>0.9971686844558787</v>
      </c>
      <c r="X89">
        <v>313.14999999999998</v>
      </c>
      <c r="Y89">
        <f t="shared" si="106"/>
        <v>1.9073334166666699E-2</v>
      </c>
      <c r="Z89">
        <v>2E-3</v>
      </c>
      <c r="AA89">
        <f t="shared" si="107"/>
        <v>7.2765497523200454E-2</v>
      </c>
      <c r="AC89">
        <f t="shared" si="108"/>
        <v>3.2206497073194125E-5</v>
      </c>
      <c r="AD89">
        <f t="shared" si="109"/>
        <v>2.5067177485503175E-9</v>
      </c>
      <c r="AE89">
        <v>0</v>
      </c>
      <c r="AF89" s="8">
        <f t="shared" si="110"/>
        <v>6.7387247053230035E-10</v>
      </c>
      <c r="AG89" s="8">
        <f t="shared" si="111"/>
        <v>3.1805902190826181E-9</v>
      </c>
      <c r="AH89" s="9">
        <f t="shared" si="112"/>
        <v>1.097002469958351E-3</v>
      </c>
      <c r="AJ89">
        <f t="shared" si="113"/>
        <v>2.7969309680890763E-3</v>
      </c>
      <c r="AK89">
        <f t="shared" si="114"/>
        <v>2.1769261286767973E-7</v>
      </c>
      <c r="AL89">
        <v>0</v>
      </c>
      <c r="AM89" s="8">
        <f t="shared" si="115"/>
        <v>1.2130629920727992E-6</v>
      </c>
      <c r="AN89" s="8">
        <f t="shared" si="116"/>
        <v>1.4307556049404789E-6</v>
      </c>
      <c r="AO89" s="9">
        <f t="shared" si="117"/>
        <v>2.2739189884214046E-2</v>
      </c>
      <c r="AP89" s="9"/>
      <c r="AQ89" t="e">
        <f t="shared" si="118"/>
        <v>#VALUE!</v>
      </c>
      <c r="AR89" t="e">
        <f t="shared" si="119"/>
        <v>#VALUE!</v>
      </c>
      <c r="AS89">
        <v>0</v>
      </c>
      <c r="AT89" s="8" t="e">
        <f t="shared" si="120"/>
        <v>#VALUE!</v>
      </c>
      <c r="AU89" s="8" t="e">
        <f t="shared" si="121"/>
        <v>#VALUE!</v>
      </c>
      <c r="AV89" s="9">
        <f t="shared" si="122"/>
        <v>1.5759424160826513E-2</v>
      </c>
      <c r="AX89">
        <f t="shared" si="123"/>
        <v>78.81297419298906</v>
      </c>
      <c r="AY89">
        <f t="shared" si="124"/>
        <v>15.215219993965077</v>
      </c>
      <c r="AZ89" t="e">
        <f t="shared" si="125"/>
        <v>#VALUE!</v>
      </c>
    </row>
    <row r="90" spans="1:52">
      <c r="A90" s="72">
        <v>44663.606944444444</v>
      </c>
      <c r="B90" s="44">
        <v>50</v>
      </c>
      <c r="C90" s="43">
        <v>3</v>
      </c>
      <c r="D90" t="s">
        <v>235</v>
      </c>
      <c r="E90" s="29">
        <v>1</v>
      </c>
      <c r="F90" s="2">
        <v>44664.542511574073</v>
      </c>
      <c r="G90">
        <v>92</v>
      </c>
      <c r="I90" s="3">
        <v>20.6</v>
      </c>
      <c r="J90" s="39">
        <v>30.0043273</v>
      </c>
      <c r="K90" s="38">
        <v>25.084419365096</v>
      </c>
      <c r="L90" s="38">
        <v>244.93027087112</v>
      </c>
      <c r="M90" s="3" t="s">
        <v>40</v>
      </c>
      <c r="N90" s="4">
        <f>1000000*(AG90-AE90)/Y90</f>
        <v>0.12951208463195243</v>
      </c>
      <c r="O90" s="4">
        <f>1000000*(AN90-AL90)/Y90</f>
        <v>6.5504054858517513</v>
      </c>
      <c r="P90" s="4" t="e">
        <f>1000000*(AU90-AS90)/Y90</f>
        <v>#VALUE!</v>
      </c>
      <c r="Q90">
        <f>(N90*16)</f>
        <v>2.0721933541112389</v>
      </c>
      <c r="R90">
        <f>(O90*44)</f>
        <v>288.21784137747704</v>
      </c>
      <c r="S90">
        <f>1000000*(((AG90-AE90)*0.082057*X90)/(W90-AA90))/Y90</f>
        <v>3.6001194525060343</v>
      </c>
      <c r="T90">
        <f>1000000*(((AN90-AL90)*0.082057*X90)/(W90-AA90))/Y90</f>
        <v>182.08526469505273</v>
      </c>
      <c r="U90">
        <f>O90*((1*0.082057*X90)/(W90-AA90))</f>
        <v>182.08526469505273</v>
      </c>
      <c r="W90">
        <f t="shared" si="105"/>
        <v>0.9971686844558787</v>
      </c>
      <c r="X90">
        <v>313.14999999999998</v>
      </c>
      <c r="Y90">
        <f t="shared" si="106"/>
        <v>1.9073334166666699E-2</v>
      </c>
      <c r="Z90">
        <v>2E-3</v>
      </c>
      <c r="AA90">
        <f t="shared" si="107"/>
        <v>7.2765497523200454E-2</v>
      </c>
      <c r="AC90">
        <f t="shared" si="108"/>
        <v>2.5013397458632347E-5</v>
      </c>
      <c r="AD90">
        <f t="shared" si="109"/>
        <v>1.9468595798729188E-9</v>
      </c>
      <c r="AE90">
        <v>0</v>
      </c>
      <c r="AF90" s="8">
        <f t="shared" si="110"/>
        <v>5.2336768893392856E-10</v>
      </c>
      <c r="AG90" s="8">
        <f t="shared" si="111"/>
        <v>2.4702272688068475E-9</v>
      </c>
      <c r="AH90" s="9">
        <f t="shared" si="112"/>
        <v>1.097002469958351E-3</v>
      </c>
      <c r="AJ90">
        <f t="shared" si="113"/>
        <v>2.4423679598797676E-4</v>
      </c>
      <c r="AK90">
        <f t="shared" si="114"/>
        <v>1.9009602626474189E-8</v>
      </c>
      <c r="AL90">
        <v>0</v>
      </c>
      <c r="AM90" s="8">
        <f t="shared" si="115"/>
        <v>1.05928470132343E-7</v>
      </c>
      <c r="AN90" s="8">
        <f t="shared" si="116"/>
        <v>1.2493807275881719E-7</v>
      </c>
      <c r="AO90" s="9">
        <f t="shared" si="117"/>
        <v>2.2739189884214046E-2</v>
      </c>
      <c r="AP90" s="9"/>
      <c r="AQ90" t="e">
        <f t="shared" si="118"/>
        <v>#VALUE!</v>
      </c>
      <c r="AR90" t="e">
        <f t="shared" si="119"/>
        <v>#VALUE!</v>
      </c>
      <c r="AS90">
        <v>0</v>
      </c>
      <c r="AT90" s="8" t="e">
        <f t="shared" si="120"/>
        <v>#VALUE!</v>
      </c>
      <c r="AU90" s="8" t="e">
        <f t="shared" si="121"/>
        <v>#VALUE!</v>
      </c>
      <c r="AV90" s="9">
        <f t="shared" si="122"/>
        <v>1.5759424160826513E-2</v>
      </c>
      <c r="AX90">
        <f t="shared" si="123"/>
        <v>78.812974192989046</v>
      </c>
      <c r="AY90">
        <f t="shared" si="124"/>
        <v>15.21521999396508</v>
      </c>
      <c r="AZ90" t="e">
        <f t="shared" si="125"/>
        <v>#VALUE!</v>
      </c>
    </row>
    <row r="91" spans="1:52">
      <c r="A91" s="72">
        <v>44663.616666666669</v>
      </c>
      <c r="B91" s="44">
        <v>50</v>
      </c>
      <c r="C91" s="43">
        <v>6</v>
      </c>
      <c r="D91" t="s">
        <v>235</v>
      </c>
      <c r="E91" s="29">
        <v>2</v>
      </c>
      <c r="F91" s="2">
        <v>44664.563715277778</v>
      </c>
      <c r="G91">
        <v>57</v>
      </c>
      <c r="I91" s="3">
        <v>20.6</v>
      </c>
      <c r="J91" s="39">
        <v>30.0043273</v>
      </c>
      <c r="K91" s="38">
        <v>28.908362919274001</v>
      </c>
      <c r="L91" s="38">
        <v>811.27369863367994</v>
      </c>
      <c r="M91" s="3" t="s">
        <v>40</v>
      </c>
      <c r="N91" s="4">
        <f>1000000*(AG91-AE91)/Y91</f>
        <v>0.14925529231829923</v>
      </c>
      <c r="O91" s="4">
        <f>1000000*(AN91-AL91)/Y91</f>
        <v>21.696671739090856</v>
      </c>
      <c r="P91" s="4" t="e">
        <f>1000000*(AU91-AS91)/Y91</f>
        <v>#VALUE!</v>
      </c>
      <c r="Q91">
        <f>(N91*16)</f>
        <v>2.3880846770927877</v>
      </c>
      <c r="R91">
        <f>(O91*44)</f>
        <v>954.65355651999766</v>
      </c>
      <c r="S91">
        <f>1000000*(((AG91-AE91)*0.082057*X91)/(W91-AA91))/Y91</f>
        <v>4.1489323779444058</v>
      </c>
      <c r="T91">
        <f>1000000*(((AN91-AL91)*0.082057*X91)/(W91-AA91))/Y91</f>
        <v>603.11445224987096</v>
      </c>
      <c r="U91">
        <f>O91*((1*0.082057*X91)/(W91-AA91))</f>
        <v>603.11445224987096</v>
      </c>
      <c r="W91">
        <f t="shared" si="105"/>
        <v>0.9971686844558787</v>
      </c>
      <c r="X91">
        <v>313.14999999999998</v>
      </c>
      <c r="Y91">
        <f t="shared" si="106"/>
        <v>1.9073334166666699E-2</v>
      </c>
      <c r="Z91">
        <v>2E-3</v>
      </c>
      <c r="AA91">
        <f t="shared" si="107"/>
        <v>7.2765497523200454E-2</v>
      </c>
      <c r="AC91">
        <f t="shared" si="108"/>
        <v>2.8826514221985561E-5</v>
      </c>
      <c r="AD91">
        <f t="shared" si="109"/>
        <v>2.243644649241665E-9</v>
      </c>
      <c r="AE91">
        <v>0</v>
      </c>
      <c r="AF91" s="8">
        <f t="shared" si="110"/>
        <v>6.0315141728877756E-10</v>
      </c>
      <c r="AG91" s="8">
        <f t="shared" si="111"/>
        <v>2.8467960665304424E-9</v>
      </c>
      <c r="AH91" s="9">
        <f t="shared" si="112"/>
        <v>1.097002469958351E-3</v>
      </c>
      <c r="AJ91">
        <f t="shared" si="113"/>
        <v>8.0897672680020161E-4</v>
      </c>
      <c r="AK91">
        <f t="shared" si="114"/>
        <v>6.2964820875289586E-8</v>
      </c>
      <c r="AL91">
        <v>0</v>
      </c>
      <c r="AM91" s="8">
        <f t="shared" si="115"/>
        <v>3.5086304950886383E-7</v>
      </c>
      <c r="AN91" s="8">
        <f t="shared" si="116"/>
        <v>4.1382787038415342E-7</v>
      </c>
      <c r="AO91" s="9">
        <f t="shared" si="117"/>
        <v>2.2739189884214046E-2</v>
      </c>
      <c r="AP91" s="9"/>
      <c r="AQ91" t="e">
        <f t="shared" si="118"/>
        <v>#VALUE!</v>
      </c>
      <c r="AR91" t="e">
        <f t="shared" si="119"/>
        <v>#VALUE!</v>
      </c>
      <c r="AS91">
        <v>0</v>
      </c>
      <c r="AT91" s="8" t="e">
        <f t="shared" si="120"/>
        <v>#VALUE!</v>
      </c>
      <c r="AU91" s="8" t="e">
        <f t="shared" si="121"/>
        <v>#VALUE!</v>
      </c>
      <c r="AV91" s="9">
        <f t="shared" si="122"/>
        <v>1.5759424160826513E-2</v>
      </c>
      <c r="AX91">
        <f t="shared" si="123"/>
        <v>78.812974192989046</v>
      </c>
      <c r="AY91">
        <f t="shared" si="124"/>
        <v>15.215219993965073</v>
      </c>
      <c r="AZ91" t="e">
        <f t="shared" si="125"/>
        <v>#VALUE!</v>
      </c>
    </row>
    <row r="92" spans="1:52">
      <c r="A92" s="62">
        <v>44663.491666666669</v>
      </c>
      <c r="B92" s="42">
        <v>50</v>
      </c>
      <c r="C92" s="43">
        <v>8</v>
      </c>
      <c r="D92" t="s">
        <v>234</v>
      </c>
      <c r="E92" s="29">
        <v>1</v>
      </c>
      <c r="F92" s="2">
        <v>44664.584918981483</v>
      </c>
      <c r="G92">
        <v>12</v>
      </c>
      <c r="I92" s="3">
        <v>20.6</v>
      </c>
      <c r="J92" s="39">
        <v>30.0043273</v>
      </c>
      <c r="K92" s="38">
        <v>2.6932932413000001</v>
      </c>
      <c r="L92" s="38">
        <v>6625.2312803100795</v>
      </c>
      <c r="M92" s="3" t="s">
        <v>40</v>
      </c>
      <c r="N92" s="4">
        <f>1000000*(AG92-AE92)/Y92</f>
        <v>1.3905604795113269E-2</v>
      </c>
      <c r="O92" s="4">
        <f>1000000*(AN92-AL92)/Y92</f>
        <v>177.18492356714603</v>
      </c>
      <c r="P92" s="4" t="e">
        <f>1000000*(AU92-AS92)/Y92</f>
        <v>#VALUE!</v>
      </c>
      <c r="Q92">
        <f>(N92*16)</f>
        <v>0.2224896767218123</v>
      </c>
      <c r="R92">
        <f>(O92*44)</f>
        <v>7796.1366369544248</v>
      </c>
      <c r="S92">
        <f>1000000*(((AG92-AE92)*0.082057*X92)/(W92-AA92))/Y92</f>
        <v>0.38654183093426564</v>
      </c>
      <c r="T92">
        <f>1000000*(((AN92-AL92)*0.082057*X92)/(W92-AA92))/Y92</f>
        <v>4925.3078725249834</v>
      </c>
      <c r="U92">
        <f>O92*((1*0.082057*X92)/(W92-AA92))</f>
        <v>4925.3078725249834</v>
      </c>
      <c r="W92">
        <f t="shared" si="105"/>
        <v>0.9971686844558787</v>
      </c>
      <c r="X92">
        <v>313.14999999999998</v>
      </c>
      <c r="Y92">
        <f t="shared" si="106"/>
        <v>1.9073334166666699E-2</v>
      </c>
      <c r="Z92">
        <v>2E-3</v>
      </c>
      <c r="AA92">
        <f t="shared" si="107"/>
        <v>7.2765497523200454E-2</v>
      </c>
      <c r="AC92">
        <f t="shared" si="108"/>
        <v>2.6856676782810305E-6</v>
      </c>
      <c r="AD92">
        <f t="shared" si="109"/>
        <v>2.0903269363802643E-10</v>
      </c>
      <c r="AE92">
        <v>0</v>
      </c>
      <c r="AF92" s="8">
        <f t="shared" si="110"/>
        <v>5.6193553408771757E-11</v>
      </c>
      <c r="AG92" s="8">
        <f t="shared" si="111"/>
        <v>2.6522624704679819E-10</v>
      </c>
      <c r="AH92" s="9">
        <f t="shared" si="112"/>
        <v>1.097002469958351E-3</v>
      </c>
      <c r="AJ92">
        <f t="shared" si="113"/>
        <v>6.6064731600027392E-3</v>
      </c>
      <c r="AK92">
        <f t="shared" si="114"/>
        <v>5.1419946378719139E-7</v>
      </c>
      <c r="AL92">
        <v>0</v>
      </c>
      <c r="AM92" s="8">
        <f t="shared" si="115"/>
        <v>2.8653077927042823E-6</v>
      </c>
      <c r="AN92" s="8">
        <f t="shared" si="116"/>
        <v>3.3795072564914736E-6</v>
      </c>
      <c r="AO92" s="9">
        <f t="shared" si="117"/>
        <v>2.2739189884214046E-2</v>
      </c>
      <c r="AP92" s="9"/>
      <c r="AQ92" t="e">
        <f t="shared" si="118"/>
        <v>#VALUE!</v>
      </c>
      <c r="AR92" t="e">
        <f t="shared" si="119"/>
        <v>#VALUE!</v>
      </c>
      <c r="AS92">
        <v>0</v>
      </c>
      <c r="AT92" s="8" t="e">
        <f t="shared" si="120"/>
        <v>#VALUE!</v>
      </c>
      <c r="AU92" s="8" t="e">
        <f t="shared" si="121"/>
        <v>#VALUE!</v>
      </c>
      <c r="AV92" s="9">
        <f t="shared" si="122"/>
        <v>1.5759424160826513E-2</v>
      </c>
      <c r="AX92">
        <f t="shared" si="123"/>
        <v>78.812974192989046</v>
      </c>
      <c r="AY92">
        <f t="shared" si="124"/>
        <v>15.215219993965075</v>
      </c>
      <c r="AZ92" t="e">
        <f t="shared" si="125"/>
        <v>#VALUE!</v>
      </c>
    </row>
    <row r="93" spans="1:52">
      <c r="A93" s="72">
        <v>44663.62222222222</v>
      </c>
      <c r="B93" s="44">
        <v>50</v>
      </c>
      <c r="C93" s="43">
        <v>9</v>
      </c>
      <c r="D93" t="s">
        <v>235</v>
      </c>
      <c r="E93" s="29">
        <v>1</v>
      </c>
      <c r="F93" s="2">
        <v>44664.606145833335</v>
      </c>
      <c r="G93">
        <v>91</v>
      </c>
      <c r="I93" s="3">
        <v>20.6</v>
      </c>
      <c r="J93" s="39">
        <v>30.0043273</v>
      </c>
      <c r="K93" s="38">
        <v>47.601987000848254</v>
      </c>
      <c r="L93" s="38">
        <v>3527.7555354215201</v>
      </c>
      <c r="M93" s="3" t="s">
        <v>40</v>
      </c>
      <c r="N93" s="4">
        <f>1000000*(AG93-AE93)/Y93</f>
        <v>0.24577138818215433</v>
      </c>
      <c r="O93" s="4">
        <f>1000000*(AN93-AL93)/Y93</f>
        <v>94.346154641409512</v>
      </c>
      <c r="P93" s="4" t="e">
        <f>1000000*(AU93-AS93)/Y93</f>
        <v>#VALUE!</v>
      </c>
      <c r="Q93">
        <f>(N93*16)</f>
        <v>3.9323422109144692</v>
      </c>
      <c r="R93">
        <f>(O93*44)</f>
        <v>4151.2308042220184</v>
      </c>
      <c r="S93">
        <f>1000000*(((AG93-AE93)*0.082057*X93)/(W93-AA93))/Y93</f>
        <v>6.8318439779456019</v>
      </c>
      <c r="T93">
        <f>1000000*(((AN93-AL93)*0.082057*X93)/(W93-AA93))/Y93</f>
        <v>2622.5925368966114</v>
      </c>
      <c r="U93">
        <f>O93*((1*0.082057*X93)/(W93-AA93))</f>
        <v>2622.5925368966118</v>
      </c>
      <c r="W93">
        <f t="shared" si="105"/>
        <v>0.9971686844558787</v>
      </c>
      <c r="X93">
        <v>313.14999999999998</v>
      </c>
      <c r="Y93">
        <f t="shared" si="106"/>
        <v>1.9073334166666699E-2</v>
      </c>
      <c r="Z93">
        <v>2E-3</v>
      </c>
      <c r="AA93">
        <f t="shared" si="107"/>
        <v>7.2765497523200454E-2</v>
      </c>
      <c r="AC93">
        <f t="shared" si="108"/>
        <v>4.7467210755121693E-5</v>
      </c>
      <c r="AD93">
        <f t="shared" si="109"/>
        <v>3.6944998831641444E-9</v>
      </c>
      <c r="AE93">
        <v>0</v>
      </c>
      <c r="AF93" s="8">
        <f t="shared" si="110"/>
        <v>9.9317993223964401E-10</v>
      </c>
      <c r="AG93" s="8">
        <f t="shared" si="111"/>
        <v>4.687679815403788E-9</v>
      </c>
      <c r="AH93" s="9">
        <f t="shared" si="112"/>
        <v>1.097002469958351E-3</v>
      </c>
      <c r="AJ93">
        <f t="shared" si="113"/>
        <v>3.5177673463382213E-3</v>
      </c>
      <c r="AK93">
        <f t="shared" si="114"/>
        <v>2.7379723483421438E-7</v>
      </c>
      <c r="AL93">
        <v>0</v>
      </c>
      <c r="AM93" s="8">
        <f t="shared" si="115"/>
        <v>1.5256984999814016E-6</v>
      </c>
      <c r="AN93" s="8">
        <f t="shared" si="116"/>
        <v>1.7994957348156159E-6</v>
      </c>
      <c r="AO93" s="9">
        <f t="shared" si="117"/>
        <v>2.2739189884214046E-2</v>
      </c>
      <c r="AP93" s="9"/>
      <c r="AQ93" t="e">
        <f t="shared" si="118"/>
        <v>#VALUE!</v>
      </c>
      <c r="AR93" t="e">
        <f t="shared" si="119"/>
        <v>#VALUE!</v>
      </c>
      <c r="AS93">
        <v>0</v>
      </c>
      <c r="AT93" s="8" t="e">
        <f t="shared" si="120"/>
        <v>#VALUE!</v>
      </c>
      <c r="AU93" s="8" t="e">
        <f t="shared" si="121"/>
        <v>#VALUE!</v>
      </c>
      <c r="AV93" s="9">
        <f t="shared" si="122"/>
        <v>1.5759424160826513E-2</v>
      </c>
      <c r="AX93">
        <f t="shared" si="123"/>
        <v>78.812974192989046</v>
      </c>
      <c r="AY93">
        <f t="shared" si="124"/>
        <v>15.215219993965075</v>
      </c>
      <c r="AZ93" t="e">
        <f t="shared" si="125"/>
        <v>#VALUE!</v>
      </c>
    </row>
    <row r="94" spans="1:52">
      <c r="A94" s="62">
        <v>44663.481944444444</v>
      </c>
      <c r="B94" s="42">
        <v>50</v>
      </c>
      <c r="C94" s="43">
        <v>6.2</v>
      </c>
      <c r="D94" t="s">
        <v>234</v>
      </c>
      <c r="E94" s="29">
        <v>1</v>
      </c>
      <c r="F94" s="2">
        <v>44664.627372685187</v>
      </c>
      <c r="G94">
        <v>147</v>
      </c>
      <c r="I94" s="3">
        <v>20.6</v>
      </c>
      <c r="J94" s="39">
        <v>30.0043273</v>
      </c>
      <c r="K94" s="38">
        <v>13.217066479700001</v>
      </c>
      <c r="L94" s="38">
        <v>5198.8228534580003</v>
      </c>
      <c r="M94" s="3" t="s">
        <v>40</v>
      </c>
      <c r="N94" s="4">
        <f>1000000*(AG94-AE94)/Y94</f>
        <v>6.8240360982280091E-2</v>
      </c>
      <c r="O94" s="4">
        <f>1000000*(AN94-AL94)/Y94</f>
        <v>139.03711296339455</v>
      </c>
      <c r="P94" s="4" t="e">
        <f>1000000*(AU94-AS94)/Y94</f>
        <v>#VALUE!</v>
      </c>
      <c r="Q94">
        <f>(N94*16)</f>
        <v>1.0918457757164814</v>
      </c>
      <c r="R94">
        <f>(O94*44)</f>
        <v>6117.6329703893598</v>
      </c>
      <c r="S94">
        <f>1000000*(((AG94-AE94)*0.082057*X94)/(W94-AA94))/Y94</f>
        <v>1.8969152702351701</v>
      </c>
      <c r="T94">
        <f>1000000*(((AN94-AL94)*0.082057*X94)/(W94-AA94))/Y94</f>
        <v>3864.8919629566594</v>
      </c>
      <c r="U94">
        <f>O94*((1*0.082057*X94)/(W94-AA94))</f>
        <v>3864.891962956659</v>
      </c>
      <c r="W94">
        <f t="shared" si="105"/>
        <v>0.9971686844558787</v>
      </c>
      <c r="X94">
        <v>313.14999999999998</v>
      </c>
      <c r="Y94">
        <f t="shared" si="106"/>
        <v>1.9073334166666699E-2</v>
      </c>
      <c r="Z94">
        <v>2E-3</v>
      </c>
      <c r="AA94">
        <f t="shared" si="107"/>
        <v>7.2765497523200454E-2</v>
      </c>
      <c r="AC94">
        <f t="shared" si="108"/>
        <v>1.3179644793928342E-5</v>
      </c>
      <c r="AD94">
        <f t="shared" si="109"/>
        <v>1.0258069807916683E-9</v>
      </c>
      <c r="AE94">
        <v>0</v>
      </c>
      <c r="AF94" s="8">
        <f t="shared" si="110"/>
        <v>2.7576422787732366E-10</v>
      </c>
      <c r="AG94" s="8">
        <f t="shared" si="111"/>
        <v>1.3015712086689918E-9</v>
      </c>
      <c r="AH94" s="9">
        <f t="shared" si="112"/>
        <v>1.097002469958351E-3</v>
      </c>
      <c r="AJ94">
        <f t="shared" si="113"/>
        <v>5.1841033455018717E-3</v>
      </c>
      <c r="AK94">
        <f t="shared" si="114"/>
        <v>4.0349261942257584E-7</v>
      </c>
      <c r="AL94">
        <v>0</v>
      </c>
      <c r="AM94" s="8">
        <f t="shared" si="115"/>
        <v>2.248408697696835E-6</v>
      </c>
      <c r="AN94" s="8">
        <f t="shared" si="116"/>
        <v>2.6519013171194109E-6</v>
      </c>
      <c r="AO94" s="9">
        <f t="shared" si="117"/>
        <v>2.2739189884214046E-2</v>
      </c>
      <c r="AP94" s="9"/>
      <c r="AQ94" t="e">
        <f t="shared" si="118"/>
        <v>#VALUE!</v>
      </c>
      <c r="AR94" t="e">
        <f t="shared" si="119"/>
        <v>#VALUE!</v>
      </c>
      <c r="AS94">
        <v>0</v>
      </c>
      <c r="AT94" s="8" t="e">
        <f t="shared" si="120"/>
        <v>#VALUE!</v>
      </c>
      <c r="AU94" s="8" t="e">
        <f t="shared" si="121"/>
        <v>#VALUE!</v>
      </c>
      <c r="AV94" s="9">
        <f t="shared" si="122"/>
        <v>1.5759424160826513E-2</v>
      </c>
      <c r="AX94">
        <f t="shared" si="123"/>
        <v>78.812974192989046</v>
      </c>
      <c r="AY94">
        <f t="shared" si="124"/>
        <v>15.215219993965079</v>
      </c>
      <c r="AZ94" t="e">
        <f t="shared" si="125"/>
        <v>#VALUE!</v>
      </c>
    </row>
    <row r="95" spans="1:52">
      <c r="A95" s="72">
        <v>44663.62222222222</v>
      </c>
      <c r="B95" s="44">
        <v>50</v>
      </c>
      <c r="C95" s="43">
        <v>9</v>
      </c>
      <c r="D95" t="s">
        <v>235</v>
      </c>
      <c r="E95" s="29">
        <v>2</v>
      </c>
      <c r="F95" s="2">
        <v>44664.648587962962</v>
      </c>
      <c r="G95">
        <v>111</v>
      </c>
      <c r="I95" s="3">
        <v>20.6</v>
      </c>
      <c r="J95" s="39">
        <v>30.0043273</v>
      </c>
      <c r="K95" s="38">
        <v>59.118877991561355</v>
      </c>
      <c r="L95" s="38">
        <v>3752.6659112000002</v>
      </c>
      <c r="M95" s="3" t="s">
        <v>40</v>
      </c>
      <c r="N95" s="4">
        <f>1000000*(AG95-AE95)/Y95</f>
        <v>0.30523365992050988</v>
      </c>
      <c r="O95" s="4">
        <f>1000000*(AN95-AL95)/Y95</f>
        <v>100.36114884398215</v>
      </c>
      <c r="P95" s="4" t="e">
        <f>1000000*(AU95-AS95)/Y95</f>
        <v>#VALUE!</v>
      </c>
      <c r="Q95">
        <f>(N95*16)</f>
        <v>4.8837385587281581</v>
      </c>
      <c r="R95">
        <f>(O95*44)</f>
        <v>4415.8905491352143</v>
      </c>
      <c r="S95">
        <f>1000000*(((AG95-AE95)*0.082057*X95)/(W95-AA95))/Y95</f>
        <v>8.4847498190012978</v>
      </c>
      <c r="T95">
        <f>1000000*(((AN95-AL95)*0.082057*X95)/(W95-AA95))/Y95</f>
        <v>2789.7946763489344</v>
      </c>
      <c r="U95">
        <f>O95*((1*0.082057*X95)/(W95-AA95))</f>
        <v>2789.7946763489349</v>
      </c>
      <c r="W95">
        <f t="shared" si="105"/>
        <v>0.9971686844558787</v>
      </c>
      <c r="X95">
        <v>313.14999999999998</v>
      </c>
      <c r="Y95">
        <f t="shared" si="106"/>
        <v>1.9073334166666699E-2</v>
      </c>
      <c r="Z95">
        <v>2E-3</v>
      </c>
      <c r="AA95">
        <f t="shared" si="107"/>
        <v>7.2765497523200454E-2</v>
      </c>
      <c r="AC95">
        <f t="shared" si="108"/>
        <v>5.8951493793352838E-5</v>
      </c>
      <c r="AD95">
        <f t="shared" si="109"/>
        <v>4.5883523271565671E-9</v>
      </c>
      <c r="AE95">
        <v>0</v>
      </c>
      <c r="AF95" s="8">
        <f t="shared" si="110"/>
        <v>1.2334712674220171E-9</v>
      </c>
      <c r="AG95" s="8">
        <f t="shared" si="111"/>
        <v>5.8218235945785846E-9</v>
      </c>
      <c r="AH95" s="9">
        <f t="shared" si="112"/>
        <v>1.097002469958351E-3</v>
      </c>
      <c r="AJ95">
        <f t="shared" si="113"/>
        <v>3.7420409298737252E-3</v>
      </c>
      <c r="AK95">
        <f t="shared" si="114"/>
        <v>2.9125304727795101E-7</v>
      </c>
      <c r="AL95">
        <v>0</v>
      </c>
      <c r="AM95" s="8">
        <f t="shared" si="115"/>
        <v>1.6229686819738958E-6</v>
      </c>
      <c r="AN95" s="8">
        <f t="shared" si="116"/>
        <v>1.9142217292518468E-6</v>
      </c>
      <c r="AO95" s="9">
        <f t="shared" si="117"/>
        <v>2.2739189884214046E-2</v>
      </c>
      <c r="AP95" s="9"/>
      <c r="AQ95" t="e">
        <f t="shared" si="118"/>
        <v>#VALUE!</v>
      </c>
      <c r="AR95" t="e">
        <f t="shared" si="119"/>
        <v>#VALUE!</v>
      </c>
      <c r="AS95">
        <v>0</v>
      </c>
      <c r="AT95" s="8" t="e">
        <f t="shared" si="120"/>
        <v>#VALUE!</v>
      </c>
      <c r="AU95" s="8" t="e">
        <f t="shared" si="121"/>
        <v>#VALUE!</v>
      </c>
      <c r="AV95" s="9">
        <f t="shared" si="122"/>
        <v>1.5759424160826513E-2</v>
      </c>
      <c r="AX95">
        <f t="shared" si="123"/>
        <v>78.812974192989046</v>
      </c>
      <c r="AY95">
        <f t="shared" si="124"/>
        <v>15.215219993965075</v>
      </c>
      <c r="AZ95" t="e">
        <f t="shared" si="125"/>
        <v>#VALUE!</v>
      </c>
    </row>
    <row r="96" spans="1:52">
      <c r="A96" s="62">
        <v>44663.458333333336</v>
      </c>
      <c r="B96" s="29">
        <v>50</v>
      </c>
      <c r="C96">
        <v>1.6</v>
      </c>
      <c r="D96" t="s">
        <v>234</v>
      </c>
      <c r="E96" s="29">
        <v>1</v>
      </c>
      <c r="F96" s="2">
        <v>44664.66982638889</v>
      </c>
      <c r="G96">
        <v>175</v>
      </c>
      <c r="I96" s="3">
        <v>20.6</v>
      </c>
      <c r="J96" s="39">
        <v>30.0043273</v>
      </c>
      <c r="K96" s="38">
        <v>47.545717457055936</v>
      </c>
      <c r="L96" s="38">
        <v>1157.87150841472</v>
      </c>
      <c r="M96" s="3" t="s">
        <v>40</v>
      </c>
      <c r="N96" s="4">
        <f>1000000*(AG96-AE96)/Y96</f>
        <v>0.24548086577413034</v>
      </c>
      <c r="O96" s="4">
        <f>1000000*(AN96-AL96)/Y96</f>
        <v>30.966069868195792</v>
      </c>
      <c r="P96" s="4" t="e">
        <f>1000000*(AU96-AS96)/Y96</f>
        <v>#VALUE!</v>
      </c>
      <c r="Q96">
        <f>(N96*16)</f>
        <v>3.9276938523860854</v>
      </c>
      <c r="R96">
        <f>(O96*44)</f>
        <v>1362.5070742006149</v>
      </c>
      <c r="S96">
        <f>1000000*(((AG96-AE96)*0.082057*X96)/(W96-AA96))/Y96</f>
        <v>6.823768164978123</v>
      </c>
      <c r="T96">
        <f>1000000*(((AN96-AL96)*0.082057*X96)/(W96-AA96))/Y96</f>
        <v>860.78106778190624</v>
      </c>
      <c r="U96">
        <f>O96*((1*0.082057*X96)/(W96-AA96))</f>
        <v>860.78106778190636</v>
      </c>
      <c r="W96">
        <f t="shared" si="105"/>
        <v>0.9971686844558787</v>
      </c>
      <c r="X96">
        <v>313.14999999999998</v>
      </c>
      <c r="Y96">
        <f t="shared" si="106"/>
        <v>1.9073334166666699E-2</v>
      </c>
      <c r="Z96">
        <v>2E-3</v>
      </c>
      <c r="AA96">
        <f t="shared" si="107"/>
        <v>7.2765497523200454E-2</v>
      </c>
      <c r="AC96">
        <f t="shared" si="108"/>
        <v>4.7411100528163373E-5</v>
      </c>
      <c r="AD96">
        <f t="shared" si="109"/>
        <v>3.6901326742288807E-9</v>
      </c>
      <c r="AE96">
        <v>0</v>
      </c>
      <c r="AF96" s="8">
        <f t="shared" si="110"/>
        <v>9.92005910203761E-10</v>
      </c>
      <c r="AG96" s="8">
        <f t="shared" si="111"/>
        <v>4.6821385844326417E-9</v>
      </c>
      <c r="AH96" s="9">
        <f t="shared" si="112"/>
        <v>1.097002469958351E-3</v>
      </c>
      <c r="AJ96">
        <f t="shared" si="113"/>
        <v>1.1545932088148502E-3</v>
      </c>
      <c r="AK96">
        <f t="shared" si="114"/>
        <v>8.9865075432272318E-8</v>
      </c>
      <c r="AL96">
        <v>0</v>
      </c>
      <c r="AM96" s="8">
        <f t="shared" si="115"/>
        <v>5.0076112299217473E-7</v>
      </c>
      <c r="AN96" s="8">
        <f t="shared" si="116"/>
        <v>5.9062619842444701E-7</v>
      </c>
      <c r="AO96" s="9">
        <f t="shared" si="117"/>
        <v>2.2739189884214046E-2</v>
      </c>
      <c r="AP96" s="9"/>
      <c r="AQ96" t="e">
        <f t="shared" si="118"/>
        <v>#VALUE!</v>
      </c>
      <c r="AR96" t="e">
        <f t="shared" si="119"/>
        <v>#VALUE!</v>
      </c>
      <c r="AS96">
        <v>0</v>
      </c>
      <c r="AT96" s="8" t="e">
        <f t="shared" si="120"/>
        <v>#VALUE!</v>
      </c>
      <c r="AU96" s="8" t="e">
        <f t="shared" si="121"/>
        <v>#VALUE!</v>
      </c>
      <c r="AV96" s="9">
        <f t="shared" si="122"/>
        <v>1.5759424160826513E-2</v>
      </c>
      <c r="AX96">
        <f t="shared" si="123"/>
        <v>78.812974192989046</v>
      </c>
      <c r="AY96">
        <f t="shared" si="124"/>
        <v>15.215219993965073</v>
      </c>
      <c r="AZ96" t="e">
        <f t="shared" si="125"/>
        <v>#VALUE!</v>
      </c>
    </row>
    <row r="97" spans="1:52">
      <c r="A97" s="62">
        <v>44663.499305555553</v>
      </c>
      <c r="B97" s="42">
        <v>50</v>
      </c>
      <c r="C97" s="43">
        <v>9</v>
      </c>
      <c r="D97" t="s">
        <v>234</v>
      </c>
      <c r="E97" s="29">
        <v>2</v>
      </c>
      <c r="F97" s="2">
        <v>44664.691053240742</v>
      </c>
      <c r="G97">
        <v>190</v>
      </c>
      <c r="I97" s="3">
        <v>20.6</v>
      </c>
      <c r="J97" s="39">
        <v>30.0043273</v>
      </c>
      <c r="K97" s="38">
        <v>8.8042768291999991</v>
      </c>
      <c r="L97" s="38">
        <v>7312.6205415679997</v>
      </c>
      <c r="M97" s="3" t="s">
        <v>40</v>
      </c>
      <c r="N97" s="4">
        <f>1000000*(AG97-AE97)/Y97</f>
        <v>4.5456912086755979E-2</v>
      </c>
      <c r="O97" s="4">
        <f>1000000*(AN97-AL97)/Y97</f>
        <v>195.56843480830545</v>
      </c>
      <c r="P97" s="4" t="e">
        <f>1000000*(AU97-AS97)/Y97</f>
        <v>#VALUE!</v>
      </c>
      <c r="Q97">
        <f>(N97*16)</f>
        <v>0.72731059338809567</v>
      </c>
      <c r="R97">
        <f>(O97*44)</f>
        <v>8605.0111315654394</v>
      </c>
      <c r="S97">
        <f>1000000*(((AG97-AE97)*0.082057*X97)/(W97-AA97))/Y97</f>
        <v>1.2635910688909722</v>
      </c>
      <c r="T97">
        <f>1000000*(((AN97-AL97)*0.082057*X97)/(W97-AA97))/Y97</f>
        <v>5436.3245595989329</v>
      </c>
      <c r="U97">
        <f>O97*((1*0.082057*X97)/(W97-AA97))</f>
        <v>5436.3245595989338</v>
      </c>
      <c r="W97">
        <f t="shared" si="105"/>
        <v>0.9971686844558787</v>
      </c>
      <c r="X97">
        <v>313.14999999999998</v>
      </c>
      <c r="Y97">
        <f t="shared" si="106"/>
        <v>1.9073334166666699E-2</v>
      </c>
      <c r="Z97">
        <v>2E-3</v>
      </c>
      <c r="AA97">
        <f t="shared" si="107"/>
        <v>7.2765497523200454E-2</v>
      </c>
      <c r="AC97">
        <f t="shared" si="108"/>
        <v>8.7793491433587388E-6</v>
      </c>
      <c r="AD97">
        <f t="shared" si="109"/>
        <v>6.8332020922245434E-10</v>
      </c>
      <c r="AE97">
        <v>0</v>
      </c>
      <c r="AF97" s="8">
        <f t="shared" si="110"/>
        <v>1.8369466519303287E-10</v>
      </c>
      <c r="AG97" s="8">
        <f t="shared" si="111"/>
        <v>8.6701487441548718E-10</v>
      </c>
      <c r="AH97" s="9">
        <f t="shared" si="112"/>
        <v>1.097002469958351E-3</v>
      </c>
      <c r="AJ97">
        <f t="shared" si="113"/>
        <v>7.2919162053603969E-3</v>
      </c>
      <c r="AK97">
        <f t="shared" si="114"/>
        <v>5.6754932805568116E-7</v>
      </c>
      <c r="AL97">
        <v>0</v>
      </c>
      <c r="AM97" s="8">
        <f t="shared" si="115"/>
        <v>3.1625927814951001E-6</v>
      </c>
      <c r="AN97" s="8">
        <f t="shared" si="116"/>
        <v>3.7301421095507813E-6</v>
      </c>
      <c r="AO97" s="9">
        <f t="shared" si="117"/>
        <v>2.2739189884214046E-2</v>
      </c>
      <c r="AP97" s="9"/>
      <c r="AQ97" t="e">
        <f t="shared" si="118"/>
        <v>#VALUE!</v>
      </c>
      <c r="AR97" t="e">
        <f t="shared" si="119"/>
        <v>#VALUE!</v>
      </c>
      <c r="AS97">
        <v>0</v>
      </c>
      <c r="AT97" s="8" t="e">
        <f t="shared" si="120"/>
        <v>#VALUE!</v>
      </c>
      <c r="AU97" s="8" t="e">
        <f t="shared" si="121"/>
        <v>#VALUE!</v>
      </c>
      <c r="AV97" s="9">
        <f t="shared" si="122"/>
        <v>1.5759424160826513E-2</v>
      </c>
      <c r="AX97">
        <f t="shared" si="123"/>
        <v>78.812974192989046</v>
      </c>
      <c r="AY97">
        <f t="shared" si="124"/>
        <v>15.215219993965079</v>
      </c>
      <c r="AZ97" t="e">
        <f t="shared" si="125"/>
        <v>#VALUE!</v>
      </c>
    </row>
    <row r="98" spans="1:52">
      <c r="A98" s="62">
        <v>44663.599305555559</v>
      </c>
      <c r="B98" s="42">
        <v>50</v>
      </c>
      <c r="C98" s="43">
        <v>0.1</v>
      </c>
      <c r="D98" t="s">
        <v>235</v>
      </c>
      <c r="E98" s="29">
        <v>1</v>
      </c>
      <c r="F98" s="2">
        <v>44664.712280092594</v>
      </c>
      <c r="G98">
        <v>195</v>
      </c>
      <c r="I98" s="3">
        <v>20.6</v>
      </c>
      <c r="J98" s="39">
        <v>30.0043273</v>
      </c>
      <c r="K98" s="38">
        <v>24.880307279379139</v>
      </c>
      <c r="L98" s="38">
        <v>570.69691767808001</v>
      </c>
      <c r="M98" s="3" t="s">
        <v>40</v>
      </c>
      <c r="N98" s="4">
        <f>1000000*(AG98-AE98)/Y98</f>
        <v>0.12845824394562785</v>
      </c>
      <c r="O98" s="4">
        <f>1000000*(AN98-AL98)/Y98</f>
        <v>15.262695815513297</v>
      </c>
      <c r="P98" s="4" t="e">
        <f>1000000*(AU98-AS98)/Y98</f>
        <v>#VALUE!</v>
      </c>
      <c r="Q98">
        <f>(N98*16)</f>
        <v>2.0553319031300457</v>
      </c>
      <c r="R98">
        <f>(O98*44)</f>
        <v>671.55861588258506</v>
      </c>
      <c r="S98">
        <f>1000000*(((AG98-AE98)*0.082057*X98)/(W98-AA98))/Y98</f>
        <v>3.5708252567909309</v>
      </c>
      <c r="T98">
        <f>1000000*(((AN98-AL98)*0.082057*X98)/(W98-AA98))/Y98</f>
        <v>424.26564485670821</v>
      </c>
      <c r="U98">
        <f>O98*((1*0.082057*X98)/(W98-AA98))</f>
        <v>424.26564485670821</v>
      </c>
      <c r="W98">
        <f t="shared" si="105"/>
        <v>0.9971686844558787</v>
      </c>
      <c r="X98">
        <v>313.14999999999998</v>
      </c>
      <c r="Y98">
        <f t="shared" si="106"/>
        <v>1.9073334166666699E-2</v>
      </c>
      <c r="Z98">
        <v>2E-3</v>
      </c>
      <c r="AA98">
        <f t="shared" si="107"/>
        <v>7.2765497523200454E-2</v>
      </c>
      <c r="AC98">
        <f t="shared" si="108"/>
        <v>2.4809863278636519E-5</v>
      </c>
      <c r="AD98">
        <f t="shared" si="109"/>
        <v>1.9310179706388358E-9</v>
      </c>
      <c r="AE98">
        <v>0</v>
      </c>
      <c r="AF98" s="8">
        <f t="shared" si="110"/>
        <v>5.1910904259931327E-10</v>
      </c>
      <c r="AG98" s="8">
        <f t="shared" si="111"/>
        <v>2.4501270132381493E-9</v>
      </c>
      <c r="AH98" s="9">
        <f t="shared" si="112"/>
        <v>1.097002469958351E-3</v>
      </c>
      <c r="AJ98">
        <f t="shared" si="113"/>
        <v>5.6908109462407597E-4</v>
      </c>
      <c r="AK98">
        <f t="shared" si="114"/>
        <v>4.429310263132991E-8</v>
      </c>
      <c r="AL98">
        <v>0</v>
      </c>
      <c r="AM98" s="8">
        <f t="shared" si="115"/>
        <v>2.4681739494214067E-7</v>
      </c>
      <c r="AN98" s="8">
        <f t="shared" si="116"/>
        <v>2.911104975734706E-7</v>
      </c>
      <c r="AO98" s="9">
        <f t="shared" si="117"/>
        <v>2.2739189884214046E-2</v>
      </c>
      <c r="AP98" s="9"/>
      <c r="AQ98" t="e">
        <f t="shared" si="118"/>
        <v>#VALUE!</v>
      </c>
      <c r="AR98" t="e">
        <f t="shared" si="119"/>
        <v>#VALUE!</v>
      </c>
      <c r="AS98">
        <v>0</v>
      </c>
      <c r="AT98" s="8" t="e">
        <f t="shared" si="120"/>
        <v>#VALUE!</v>
      </c>
      <c r="AU98" s="8" t="e">
        <f t="shared" si="121"/>
        <v>#VALUE!</v>
      </c>
      <c r="AV98" s="9">
        <f t="shared" si="122"/>
        <v>1.5759424160826513E-2</v>
      </c>
      <c r="AX98">
        <f t="shared" si="123"/>
        <v>78.81297419298906</v>
      </c>
      <c r="AY98">
        <f t="shared" si="124"/>
        <v>15.215219993965082</v>
      </c>
      <c r="AZ98" t="e">
        <f t="shared" si="125"/>
        <v>#VALUE!</v>
      </c>
    </row>
    <row r="99" spans="1:52">
      <c r="A99" s="72">
        <v>44663.606944444444</v>
      </c>
      <c r="B99" s="44">
        <v>50</v>
      </c>
      <c r="C99" s="43">
        <v>3</v>
      </c>
      <c r="D99" t="s">
        <v>235</v>
      </c>
      <c r="E99" s="29">
        <v>2</v>
      </c>
      <c r="F99" s="2">
        <v>44664.733506944445</v>
      </c>
      <c r="G99">
        <v>72</v>
      </c>
      <c r="I99" s="3">
        <v>20.6</v>
      </c>
      <c r="J99" s="39">
        <v>30.0043273</v>
      </c>
      <c r="K99" s="38">
        <v>28.19756407777594</v>
      </c>
      <c r="L99" s="38">
        <v>560.16364762311991</v>
      </c>
      <c r="M99" s="3" t="s">
        <v>40</v>
      </c>
      <c r="N99" s="4">
        <f>1000000*(AG99-AE99)/Y99</f>
        <v>0.14558540311829313</v>
      </c>
      <c r="O99" s="4">
        <f>1000000*(AN99-AL99)/Y99</f>
        <v>14.980994457381559</v>
      </c>
      <c r="P99" s="4" t="e">
        <f>1000000*(AU99-AS99)/Y99</f>
        <v>#VALUE!</v>
      </c>
      <c r="Q99">
        <f>(N99*16)</f>
        <v>2.32936644989269</v>
      </c>
      <c r="R99">
        <f>(O99*44)</f>
        <v>659.16375612478862</v>
      </c>
      <c r="S99">
        <f>1000000*(((AG99-AE99)*0.082057*X99)/(W99-AA99))/Y99</f>
        <v>4.0469184266206373</v>
      </c>
      <c r="T99">
        <f>1000000*(((AN99-AL99)*0.082057*X99)/(W99-AA99))/Y99</f>
        <v>416.43503551944463</v>
      </c>
      <c r="U99">
        <f>O99*((1*0.082057*X99)/(W99-AA99))</f>
        <v>416.43503551944463</v>
      </c>
      <c r="W99">
        <f t="shared" si="105"/>
        <v>0.9971686844558787</v>
      </c>
      <c r="X99">
        <v>313.14999999999998</v>
      </c>
      <c r="Y99">
        <f t="shared" si="106"/>
        <v>1.9073334166666699E-2</v>
      </c>
      <c r="Z99">
        <v>2E-3</v>
      </c>
      <c r="AA99">
        <f t="shared" si="107"/>
        <v>7.2765497523200454E-2</v>
      </c>
      <c r="AC99">
        <f t="shared" si="108"/>
        <v>2.8117727876296178E-5</v>
      </c>
      <c r="AD99">
        <f t="shared" si="109"/>
        <v>2.1884779135165159E-9</v>
      </c>
      <c r="AE99">
        <v>0</v>
      </c>
      <c r="AF99" s="8">
        <f t="shared" si="110"/>
        <v>5.883211299475688E-10</v>
      </c>
      <c r="AG99" s="8">
        <f t="shared" si="111"/>
        <v>2.7767990434640848E-9</v>
      </c>
      <c r="AH99" s="9">
        <f t="shared" si="112"/>
        <v>1.097002469958351E-3</v>
      </c>
      <c r="AJ99">
        <f t="shared" si="113"/>
        <v>5.5857764758035283E-4</v>
      </c>
      <c r="AK99">
        <f t="shared" si="114"/>
        <v>4.3475591274362955E-8</v>
      </c>
      <c r="AL99">
        <v>0</v>
      </c>
      <c r="AM99" s="8">
        <f t="shared" si="115"/>
        <v>2.4226192216025714E-7</v>
      </c>
      <c r="AN99" s="8">
        <f t="shared" si="116"/>
        <v>2.8573751343462012E-7</v>
      </c>
      <c r="AO99" s="9">
        <f t="shared" si="117"/>
        <v>2.2739189884214046E-2</v>
      </c>
      <c r="AP99" s="9"/>
      <c r="AQ99" t="e">
        <f t="shared" si="118"/>
        <v>#VALUE!</v>
      </c>
      <c r="AR99" t="e">
        <f t="shared" si="119"/>
        <v>#VALUE!</v>
      </c>
      <c r="AS99">
        <v>0</v>
      </c>
      <c r="AT99" s="8" t="e">
        <f t="shared" si="120"/>
        <v>#VALUE!</v>
      </c>
      <c r="AU99" s="8" t="e">
        <f t="shared" si="121"/>
        <v>#VALUE!</v>
      </c>
      <c r="AV99" s="9">
        <f t="shared" si="122"/>
        <v>1.5759424160826513E-2</v>
      </c>
      <c r="AX99">
        <f t="shared" si="123"/>
        <v>78.812974192989046</v>
      </c>
      <c r="AY99">
        <f t="shared" si="124"/>
        <v>15.215219993965082</v>
      </c>
      <c r="AZ99" t="e">
        <f t="shared" si="125"/>
        <v>#VALUE!</v>
      </c>
    </row>
    <row r="100" spans="1:52">
      <c r="A100" s="62">
        <v>44663.449305555558</v>
      </c>
      <c r="B100" s="29">
        <v>50</v>
      </c>
      <c r="C100">
        <v>0.1</v>
      </c>
      <c r="D100" t="s">
        <v>234</v>
      </c>
      <c r="E100" s="29">
        <v>1</v>
      </c>
      <c r="F100" s="2">
        <v>44664.75472222222</v>
      </c>
      <c r="G100">
        <v>68</v>
      </c>
      <c r="I100" s="3">
        <v>20.6</v>
      </c>
      <c r="J100" s="39">
        <v>30.0043273</v>
      </c>
      <c r="K100" s="38">
        <v>49.020417768185361</v>
      </c>
      <c r="L100" s="38">
        <v>978.29441684511994</v>
      </c>
      <c r="M100" s="3" t="s">
        <v>40</v>
      </c>
      <c r="N100" s="4">
        <f>1000000*(AG100-AE100)/Y100</f>
        <v>0.25309481564165315</v>
      </c>
      <c r="O100" s="4">
        <f>1000000*(AN100-AL100)/Y100</f>
        <v>26.163467227178149</v>
      </c>
      <c r="P100" s="4" t="e">
        <f>1000000*(AU100-AS100)/Y100</f>
        <v>#VALUE!</v>
      </c>
      <c r="Q100">
        <f>(N100*16)</f>
        <v>4.0495170502664504</v>
      </c>
      <c r="R100">
        <f>(O100*44)</f>
        <v>1151.1925579958386</v>
      </c>
      <c r="S100">
        <f>1000000*(((AG100-AE100)*0.082057*X100)/(W100-AA100))/Y100</f>
        <v>7.0354173644051246</v>
      </c>
      <c r="T100">
        <f>1000000*(((AN100-AL100)*0.082057*X100)/(W100-AA100))/Y100</f>
        <v>727.28045091114052</v>
      </c>
      <c r="U100">
        <f>O100*((1*0.082057*X100)/(W100-AA100))</f>
        <v>727.28045091114063</v>
      </c>
      <c r="W100">
        <f t="shared" si="105"/>
        <v>0.9971686844558787</v>
      </c>
      <c r="X100">
        <v>313.14999999999998</v>
      </c>
      <c r="Y100">
        <f t="shared" si="106"/>
        <v>1.9073334166666699E-2</v>
      </c>
      <c r="Z100">
        <v>2E-3</v>
      </c>
      <c r="AA100">
        <f t="shared" si="107"/>
        <v>7.2765497523200454E-2</v>
      </c>
      <c r="AC100">
        <f t="shared" si="108"/>
        <v>4.8881625497378978E-5</v>
      </c>
      <c r="AD100">
        <f t="shared" si="109"/>
        <v>3.80458756299377E-9</v>
      </c>
      <c r="AE100">
        <v>0</v>
      </c>
      <c r="AF100" s="8">
        <f t="shared" si="110"/>
        <v>1.022774431590383E-9</v>
      </c>
      <c r="AG100" s="8">
        <f t="shared" si="111"/>
        <v>4.8273619945841528E-9</v>
      </c>
      <c r="AH100" s="9">
        <f t="shared" si="112"/>
        <v>1.097002469958351E-3</v>
      </c>
      <c r="AJ100">
        <f t="shared" si="113"/>
        <v>9.7552455665597942E-4</v>
      </c>
      <c r="AK100">
        <f t="shared" si="114"/>
        <v>7.5927683621064507E-8</v>
      </c>
      <c r="AL100">
        <v>0</v>
      </c>
      <c r="AM100" s="8">
        <f t="shared" si="115"/>
        <v>4.2309686976153693E-7</v>
      </c>
      <c r="AN100" s="8">
        <f t="shared" si="116"/>
        <v>4.9902455338260142E-7</v>
      </c>
      <c r="AO100" s="9">
        <f t="shared" si="117"/>
        <v>2.2739189884214046E-2</v>
      </c>
      <c r="AP100" s="9"/>
      <c r="AQ100" t="e">
        <f t="shared" si="118"/>
        <v>#VALUE!</v>
      </c>
      <c r="AR100" t="e">
        <f t="shared" si="119"/>
        <v>#VALUE!</v>
      </c>
      <c r="AS100">
        <v>0</v>
      </c>
      <c r="AT100" s="8" t="e">
        <f t="shared" si="120"/>
        <v>#VALUE!</v>
      </c>
      <c r="AU100" s="8" t="e">
        <f t="shared" si="121"/>
        <v>#VALUE!</v>
      </c>
      <c r="AV100" s="9">
        <f t="shared" si="122"/>
        <v>1.5759424160826513E-2</v>
      </c>
      <c r="AX100">
        <f t="shared" si="123"/>
        <v>78.81297419298906</v>
      </c>
      <c r="AY100">
        <f t="shared" si="124"/>
        <v>15.215219993965077</v>
      </c>
      <c r="AZ100" t="e">
        <f t="shared" si="125"/>
        <v>#VALUE!</v>
      </c>
    </row>
    <row r="101" spans="1:52">
      <c r="A101" s="62">
        <v>44663.476388888892</v>
      </c>
      <c r="B101" s="42">
        <v>50</v>
      </c>
      <c r="C101" s="43">
        <v>5</v>
      </c>
      <c r="D101" t="s">
        <v>234</v>
      </c>
      <c r="E101" s="29">
        <v>2</v>
      </c>
      <c r="F101" s="2">
        <v>44664.775949074072</v>
      </c>
      <c r="G101">
        <v>73</v>
      </c>
      <c r="I101" s="3">
        <v>20.6</v>
      </c>
      <c r="J101" s="39">
        <v>30.0043273</v>
      </c>
      <c r="K101" s="38">
        <v>36.388447893260256</v>
      </c>
      <c r="L101" s="38">
        <v>2967.78708693512</v>
      </c>
      <c r="M101" s="3" t="s">
        <v>40</v>
      </c>
      <c r="N101" s="4">
        <f>1000000*(AG101-AE101)/Y101</f>
        <v>0.18787533706021972</v>
      </c>
      <c r="O101" s="4">
        <f>1000000*(AN101-AL101)/Y101</f>
        <v>79.370380582027167</v>
      </c>
      <c r="P101" s="4" t="e">
        <f>1000000*(AU101-AS101)/Y101</f>
        <v>#VALUE!</v>
      </c>
      <c r="Q101">
        <f>(N101*16)</f>
        <v>3.0060053929635155</v>
      </c>
      <c r="R101">
        <f>(O101*44)</f>
        <v>3492.2967456091956</v>
      </c>
      <c r="S101">
        <f>1000000*(((AG101-AE101)*0.082057*X101)/(W101-AA101))/Y101</f>
        <v>5.2224752425130374</v>
      </c>
      <c r="T101">
        <f>1000000*(((AN101-AL101)*0.082057*X101)/(W101-AA101))/Y101</f>
        <v>2206.3026156839924</v>
      </c>
      <c r="U101">
        <f>O101*((1*0.082057*X101)/(W101-AA101))</f>
        <v>2206.3026156839919</v>
      </c>
      <c r="W101">
        <f t="shared" si="105"/>
        <v>0.9971686844558787</v>
      </c>
      <c r="X101">
        <v>313.14999999999998</v>
      </c>
      <c r="Y101">
        <f t="shared" si="106"/>
        <v>1.9073334166666699E-2</v>
      </c>
      <c r="Z101">
        <v>2E-3</v>
      </c>
      <c r="AA101">
        <f t="shared" si="107"/>
        <v>7.2765497523200454E-2</v>
      </c>
      <c r="AC101">
        <f t="shared" si="108"/>
        <v>3.6285420715113622E-5</v>
      </c>
      <c r="AD101">
        <f t="shared" si="109"/>
        <v>2.8241912777250021E-9</v>
      </c>
      <c r="AE101">
        <v>0</v>
      </c>
      <c r="AF101" s="8">
        <f t="shared" si="110"/>
        <v>7.5921780769970859E-10</v>
      </c>
      <c r="AG101" s="8">
        <f t="shared" si="111"/>
        <v>3.5834090854247106E-9</v>
      </c>
      <c r="AH101" s="9">
        <f t="shared" si="112"/>
        <v>1.097002469958351E-3</v>
      </c>
      <c r="AJ101">
        <f t="shared" si="113"/>
        <v>2.9593843452242383E-3</v>
      </c>
      <c r="AK101">
        <f t="shared" si="114"/>
        <v>2.3033679341457898E-7</v>
      </c>
      <c r="AL101">
        <v>0</v>
      </c>
      <c r="AM101" s="8">
        <f t="shared" si="115"/>
        <v>1.2835209983619391E-6</v>
      </c>
      <c r="AN101" s="8">
        <f t="shared" si="116"/>
        <v>1.513857791776518E-6</v>
      </c>
      <c r="AO101" s="9">
        <f t="shared" si="117"/>
        <v>2.2739189884214046E-2</v>
      </c>
      <c r="AP101" s="9"/>
      <c r="AQ101" t="e">
        <f t="shared" si="118"/>
        <v>#VALUE!</v>
      </c>
      <c r="AR101" t="e">
        <f t="shared" si="119"/>
        <v>#VALUE!</v>
      </c>
      <c r="AS101">
        <v>0</v>
      </c>
      <c r="AT101" s="8" t="e">
        <f t="shared" si="120"/>
        <v>#VALUE!</v>
      </c>
      <c r="AU101" s="8" t="e">
        <f t="shared" si="121"/>
        <v>#VALUE!</v>
      </c>
      <c r="AV101" s="9">
        <f t="shared" si="122"/>
        <v>1.5759424160826513E-2</v>
      </c>
      <c r="AX101">
        <f t="shared" si="123"/>
        <v>78.812974192989046</v>
      </c>
      <c r="AY101">
        <f t="shared" si="124"/>
        <v>15.215219993965071</v>
      </c>
      <c r="AZ101" t="e">
        <f t="shared" si="125"/>
        <v>#VALUE!</v>
      </c>
    </row>
    <row r="102" spans="1:52">
      <c r="A102" s="62">
        <v>44663.465277777781</v>
      </c>
      <c r="B102" s="29">
        <v>50</v>
      </c>
      <c r="C102">
        <v>3.8</v>
      </c>
      <c r="D102" t="s">
        <v>234</v>
      </c>
      <c r="E102" s="29">
        <v>2</v>
      </c>
      <c r="F102" s="2">
        <v>44664.797152777777</v>
      </c>
      <c r="G102">
        <v>22</v>
      </c>
      <c r="I102" s="3">
        <v>20.6</v>
      </c>
      <c r="J102" s="39">
        <v>30.0043273</v>
      </c>
      <c r="K102" s="38">
        <v>55.181115385922958</v>
      </c>
      <c r="L102" s="38">
        <v>1557.7560832796798</v>
      </c>
      <c r="M102" s="3" t="s">
        <v>40</v>
      </c>
      <c r="N102" s="4">
        <f>1000000*(AG102-AE102)/Y102</f>
        <v>0.28490279890199227</v>
      </c>
      <c r="O102" s="4">
        <f>1000000*(AN102-AL102)/Y102</f>
        <v>41.660567137099065</v>
      </c>
      <c r="P102" s="4" t="e">
        <f>1000000*(AU102-AS102)/Y102</f>
        <v>#VALUE!</v>
      </c>
      <c r="Q102">
        <f>(N102*16)</f>
        <v>4.5584447824318763</v>
      </c>
      <c r="R102">
        <f>(O102*44)</f>
        <v>1833.0649540323589</v>
      </c>
      <c r="S102">
        <f>1000000*(((AG102-AE102)*0.082057*X102)/(W102-AA102))/Y102</f>
        <v>7.9196015670295727</v>
      </c>
      <c r="T102">
        <f>1000000*(((AN102-AL102)*0.082057*X102)/(W102-AA102))/Y102</f>
        <v>1158.0619567581343</v>
      </c>
      <c r="U102">
        <f>O102*((1*0.082057*X102)/(W102-AA102))</f>
        <v>1158.0619567581346</v>
      </c>
      <c r="W102">
        <f t="shared" ref="W102:W126" si="126">((0.001316*((J102*25.4)-(2.5*2053/100)))*(273.15+40))/(273.15+I102)</f>
        <v>0.9971686844558787</v>
      </c>
      <c r="X102">
        <v>313.14999999999998</v>
      </c>
      <c r="Y102">
        <f t="shared" ref="Y102:Y126" si="127">(21.0733341666667/1000)-Z102</f>
        <v>1.9073334166666699E-2</v>
      </c>
      <c r="Z102">
        <v>2E-3</v>
      </c>
      <c r="AA102">
        <f t="shared" ref="AA102:AA126" si="128">(0.001316*10^(8.07131-(1730.63/(233.46+(X102-273.15)))))</f>
        <v>7.2765497523200454E-2</v>
      </c>
      <c r="AC102">
        <f t="shared" ref="AC102:AC126" si="129">W102*(K102/10^6)</f>
        <v>5.5024880236188843E-5</v>
      </c>
      <c r="AD102">
        <f t="shared" ref="AD102:AD126" si="130">(AC102*Z102)/(0.082057*X102)</f>
        <v>4.2827334989719374E-9</v>
      </c>
      <c r="AE102">
        <v>0</v>
      </c>
      <c r="AF102" s="8">
        <f t="shared" ref="AF102:AF126" si="131">AC102*AH102*Y102</f>
        <v>1.1513127895044031E-9</v>
      </c>
      <c r="AG102" s="8">
        <f t="shared" ref="AG102:AG126" si="132">AD102+AF102</f>
        <v>5.4340462884763408E-9</v>
      </c>
      <c r="AH102" s="9">
        <f t="shared" ref="AH102:AH126" si="133">101.325*(0.000014*EXP(1600*((1/X102)-(1/298.15))))</f>
        <v>1.097002469958351E-3</v>
      </c>
      <c r="AJ102">
        <f t="shared" ref="AJ102:AJ126" si="134">W102*(L102/10^6)</f>
        <v>1.5533455842671406E-3</v>
      </c>
      <c r="AK102">
        <f t="shared" ref="AK102:AK126" si="135">(AJ102*Z102)/(0.082057*X102)</f>
        <v>1.2090103859682281E-7</v>
      </c>
      <c r="AL102">
        <v>0</v>
      </c>
      <c r="AM102" s="8">
        <f t="shared" ref="AM102:AM126" si="136">AJ102*AO102*Y102</f>
        <v>6.7370487998192053E-7</v>
      </c>
      <c r="AN102" s="8">
        <f t="shared" ref="AN102:AN126" si="137">AK102+AM102</f>
        <v>7.9460591857874337E-7</v>
      </c>
      <c r="AO102" s="9">
        <f t="shared" ref="AO102:AO126" si="138">101.325*(0.00033*EXP(2400*((1/X102)-(1/298.15))))</f>
        <v>2.2739189884214046E-2</v>
      </c>
      <c r="AP102" s="9"/>
      <c r="AQ102" t="e">
        <f t="shared" ref="AQ102:AQ126" si="139">W102*(M102/10^6)</f>
        <v>#VALUE!</v>
      </c>
      <c r="AR102" t="e">
        <f t="shared" ref="AR102:AR126" si="140">(AQ102*Z102)/(0.082057*X102)</f>
        <v>#VALUE!</v>
      </c>
      <c r="AS102">
        <v>0</v>
      </c>
      <c r="AT102" s="8" t="e">
        <f t="shared" ref="AT102:AT126" si="141">AQ102*AV102*Y102</f>
        <v>#VALUE!</v>
      </c>
      <c r="AU102" s="8" t="e">
        <f t="shared" ref="AU102:AU126" si="142">AR102+AT102</f>
        <v>#VALUE!</v>
      </c>
      <c r="AV102" s="9">
        <f t="shared" ref="AV102:AV126" si="143">101.325*((2.4*10^-4)*EXP(2700*((1/X102)-(1/298.15))))</f>
        <v>1.5759424160826513E-2</v>
      </c>
      <c r="AX102">
        <f t="shared" ref="AX102:AX126" si="144">100*(AG102-AF102)/AG102</f>
        <v>78.812974192989046</v>
      </c>
      <c r="AY102">
        <f t="shared" ref="AY102:AY126" si="145">100*(AN102-AM102)/AN102</f>
        <v>15.21521999396508</v>
      </c>
      <c r="AZ102" t="e">
        <f t="shared" ref="AZ102:AZ126" si="146">100*(AU102-AT102)/AU102</f>
        <v>#VALUE!</v>
      </c>
    </row>
    <row r="103" spans="1:52">
      <c r="A103" s="72">
        <v>44663.599305555559</v>
      </c>
      <c r="B103" s="44">
        <v>50</v>
      </c>
      <c r="C103" s="43">
        <v>0.1</v>
      </c>
      <c r="D103" t="s">
        <v>235</v>
      </c>
      <c r="E103" s="29">
        <v>2</v>
      </c>
      <c r="F103" s="2">
        <v>44664.818391203706</v>
      </c>
      <c r="G103">
        <v>69</v>
      </c>
      <c r="I103" s="3">
        <v>20.6</v>
      </c>
      <c r="J103" s="39">
        <v>30.0043273</v>
      </c>
      <c r="K103" s="38">
        <v>25.206416811197439</v>
      </c>
      <c r="L103" s="38">
        <v>512.8655633868799</v>
      </c>
      <c r="M103" s="3" t="s">
        <v>40</v>
      </c>
      <c r="N103" s="4">
        <f>1000000*(AG103-AE103)/Y103</f>
        <v>0.13014196341584636</v>
      </c>
      <c r="O103" s="4">
        <f>1000000*(AN103-AL103)/Y103</f>
        <v>13.71605636153317</v>
      </c>
      <c r="P103" s="4" t="e">
        <f>1000000*(AU103-AS103)/Y103</f>
        <v>#VALUE!</v>
      </c>
      <c r="Q103">
        <f>(N103*16)</f>
        <v>2.0822714146535417</v>
      </c>
      <c r="R103">
        <f>(O103*44)</f>
        <v>603.50647990745949</v>
      </c>
      <c r="S103">
        <f>1000000*(((AG103-AE103)*0.082057*X103)/(W103-AA103))/Y103</f>
        <v>3.617628543407176</v>
      </c>
      <c r="T103">
        <f>1000000*(((AN103-AL103)*0.082057*X103)/(W103-AA103))/Y103</f>
        <v>381.27284769719552</v>
      </c>
      <c r="U103">
        <f>O103*((1*0.082057*X103)/(W103-AA103))</f>
        <v>381.27284769719557</v>
      </c>
      <c r="W103">
        <f t="shared" si="126"/>
        <v>0.9971686844558787</v>
      </c>
      <c r="X103">
        <v>313.14999999999998</v>
      </c>
      <c r="Y103">
        <f t="shared" si="127"/>
        <v>1.9073334166666699E-2</v>
      </c>
      <c r="Z103">
        <v>2E-3</v>
      </c>
      <c r="AA103">
        <f t="shared" si="128"/>
        <v>7.2765497523200454E-2</v>
      </c>
      <c r="AC103">
        <f t="shared" si="129"/>
        <v>2.5135049491468296E-5</v>
      </c>
      <c r="AD103">
        <f t="shared" si="130"/>
        <v>1.9563280827394077E-9</v>
      </c>
      <c r="AE103">
        <v>0</v>
      </c>
      <c r="AF103" s="8">
        <f t="shared" si="131"/>
        <v>5.2591307459714199E-10</v>
      </c>
      <c r="AG103" s="8">
        <f t="shared" si="132"/>
        <v>2.4822411573365497E-9</v>
      </c>
      <c r="AH103" s="9">
        <f t="shared" si="133"/>
        <v>1.097002469958351E-3</v>
      </c>
      <c r="AJ103">
        <f t="shared" si="134"/>
        <v>5.1141347914521814E-4</v>
      </c>
      <c r="AK103">
        <f t="shared" si="135"/>
        <v>3.9804677984933204E-8</v>
      </c>
      <c r="AL103">
        <v>0</v>
      </c>
      <c r="AM103" s="8">
        <f t="shared" si="136"/>
        <v>2.2180624844742352E-7</v>
      </c>
      <c r="AN103" s="8">
        <f t="shared" si="137"/>
        <v>2.6161092643235674E-7</v>
      </c>
      <c r="AO103" s="9">
        <f t="shared" si="138"/>
        <v>2.2739189884214046E-2</v>
      </c>
      <c r="AP103" s="9"/>
      <c r="AQ103" t="e">
        <f t="shared" si="139"/>
        <v>#VALUE!</v>
      </c>
      <c r="AR103" t="e">
        <f t="shared" si="140"/>
        <v>#VALUE!</v>
      </c>
      <c r="AS103">
        <v>0</v>
      </c>
      <c r="AT103" s="8" t="e">
        <f t="shared" si="141"/>
        <v>#VALUE!</v>
      </c>
      <c r="AU103" s="8" t="e">
        <f t="shared" si="142"/>
        <v>#VALUE!</v>
      </c>
      <c r="AV103" s="9">
        <f t="shared" si="143"/>
        <v>1.5759424160826513E-2</v>
      </c>
      <c r="AX103">
        <f t="shared" si="144"/>
        <v>78.812974192989046</v>
      </c>
      <c r="AY103">
        <f t="shared" si="145"/>
        <v>15.21521999396508</v>
      </c>
      <c r="AZ103" t="e">
        <f t="shared" si="146"/>
        <v>#VALUE!</v>
      </c>
    </row>
    <row r="104" spans="1:52">
      <c r="A104" s="62">
        <v>44663.491666666669</v>
      </c>
      <c r="B104" s="42">
        <v>50</v>
      </c>
      <c r="C104" s="43">
        <v>8</v>
      </c>
      <c r="D104" t="s">
        <v>234</v>
      </c>
      <c r="E104" s="29">
        <v>2</v>
      </c>
      <c r="F104" s="2">
        <v>44664.839618055557</v>
      </c>
      <c r="G104">
        <v>108</v>
      </c>
      <c r="I104" s="3">
        <v>20.6</v>
      </c>
      <c r="J104" s="39">
        <v>30.0043273</v>
      </c>
      <c r="K104" s="38">
        <v>3.3595366325000002</v>
      </c>
      <c r="L104" s="38">
        <v>6735.9409602204796</v>
      </c>
      <c r="M104" s="3" t="s">
        <v>40</v>
      </c>
      <c r="N104" s="4">
        <f>1000000*(AG104-AE104)/Y104</f>
        <v>1.7345452025009204E-2</v>
      </c>
      <c r="O104" s="4">
        <f>1000000*(AN104-AL104)/Y104</f>
        <v>180.14573887201931</v>
      </c>
      <c r="P104" s="4" t="e">
        <f>1000000*(AU104-AS104)/Y104</f>
        <v>#VALUE!</v>
      </c>
      <c r="Q104">
        <f>(N104*16)</f>
        <v>0.27752723240014726</v>
      </c>
      <c r="R104">
        <f>(O104*44)</f>
        <v>7926.4125103688493</v>
      </c>
      <c r="S104">
        <f>1000000*(((AG104-AE104)*0.082057*X104)/(W104-AA104))/Y104</f>
        <v>0.48216117766310429</v>
      </c>
      <c r="T104">
        <f>1000000*(((AN104-AL104)*0.082057*X104)/(W104-AA104))/Y104</f>
        <v>5007.6113023913431</v>
      </c>
      <c r="U104">
        <f>O104*((1*0.082057*X104)/(W104-AA104))</f>
        <v>5007.6113023913431</v>
      </c>
      <c r="W104">
        <f t="shared" si="126"/>
        <v>0.9971686844558787</v>
      </c>
      <c r="X104">
        <v>313.14999999999998</v>
      </c>
      <c r="Y104">
        <f t="shared" si="127"/>
        <v>1.9073334166666699E-2</v>
      </c>
      <c r="Z104">
        <v>2E-3</v>
      </c>
      <c r="AA104">
        <f t="shared" si="128"/>
        <v>7.2765497523200454E-2</v>
      </c>
      <c r="AC104">
        <f t="shared" si="129"/>
        <v>3.350024724211358E-6</v>
      </c>
      <c r="AD104">
        <f t="shared" si="130"/>
        <v>2.6074137821254688E-10</v>
      </c>
      <c r="AE104">
        <v>0</v>
      </c>
      <c r="AF104" s="8">
        <f t="shared" si="131"/>
        <v>7.0094224532339252E-11</v>
      </c>
      <c r="AG104" s="8">
        <f t="shared" si="132"/>
        <v>3.3083560274488612E-10</v>
      </c>
      <c r="AH104" s="9">
        <f t="shared" si="133"/>
        <v>1.097002469958351E-3</v>
      </c>
      <c r="AJ104">
        <f t="shared" si="134"/>
        <v>6.7168693858755237E-3</v>
      </c>
      <c r="AK104">
        <f t="shared" si="135"/>
        <v>5.2279189711327968E-7</v>
      </c>
      <c r="AL104">
        <v>0</v>
      </c>
      <c r="AM104" s="8">
        <f t="shared" si="136"/>
        <v>2.9131879790938233E-6</v>
      </c>
      <c r="AN104" s="8">
        <f t="shared" si="137"/>
        <v>3.435979876207103E-6</v>
      </c>
      <c r="AO104" s="9">
        <f t="shared" si="138"/>
        <v>2.2739189884214046E-2</v>
      </c>
      <c r="AP104" s="9"/>
      <c r="AQ104" t="e">
        <f t="shared" si="139"/>
        <v>#VALUE!</v>
      </c>
      <c r="AR104" t="e">
        <f t="shared" si="140"/>
        <v>#VALUE!</v>
      </c>
      <c r="AS104">
        <v>0</v>
      </c>
      <c r="AT104" s="8" t="e">
        <f t="shared" si="141"/>
        <v>#VALUE!</v>
      </c>
      <c r="AU104" s="8" t="e">
        <f t="shared" si="142"/>
        <v>#VALUE!</v>
      </c>
      <c r="AV104" s="9">
        <f t="shared" si="143"/>
        <v>1.5759424160826513E-2</v>
      </c>
      <c r="AX104">
        <f t="shared" si="144"/>
        <v>78.812974192989046</v>
      </c>
      <c r="AY104">
        <f t="shared" si="145"/>
        <v>15.215219993965077</v>
      </c>
      <c r="AZ104" t="e">
        <f t="shared" si="146"/>
        <v>#VALUE!</v>
      </c>
    </row>
    <row r="105" spans="1:52">
      <c r="A105" s="62">
        <v>44663.481944444444</v>
      </c>
      <c r="B105" s="42">
        <v>50</v>
      </c>
      <c r="C105" s="43">
        <v>6.2</v>
      </c>
      <c r="D105" t="s">
        <v>234</v>
      </c>
      <c r="E105" s="29">
        <v>2</v>
      </c>
      <c r="F105" s="2">
        <v>44664.860844907409</v>
      </c>
      <c r="G105">
        <v>132</v>
      </c>
      <c r="I105" s="3">
        <v>20.6</v>
      </c>
      <c r="J105" s="39">
        <v>30.0043273</v>
      </c>
      <c r="K105" s="38">
        <v>16.328798253199999</v>
      </c>
      <c r="L105" s="38">
        <v>5536.2039593603195</v>
      </c>
      <c r="M105" s="3" t="s">
        <v>40</v>
      </c>
      <c r="N105" s="4">
        <f>1000000*(AG105-AE105)/Y105</f>
        <v>8.4306384394495684E-2</v>
      </c>
      <c r="O105" s="4">
        <f>1000000*(AN105-AL105)/Y105</f>
        <v>148.06001992816152</v>
      </c>
      <c r="P105" s="4" t="e">
        <f>1000000*(AU105-AS105)/Y105</f>
        <v>#VALUE!</v>
      </c>
      <c r="Q105">
        <f>(N105*16)</f>
        <v>1.3489021503119309</v>
      </c>
      <c r="R105">
        <f>(O105*44)</f>
        <v>6514.6408768391066</v>
      </c>
      <c r="S105">
        <f>1000000*(((AG105-AE105)*0.082057*X105)/(W105-AA105))/Y105</f>
        <v>2.3435114591167205</v>
      </c>
      <c r="T105">
        <f>1000000*(((AN105-AL105)*0.082057*X105)/(W105-AA105))/Y105</f>
        <v>4115.706726492599</v>
      </c>
      <c r="U105">
        <f>O105*((1*0.082057*X105)/(W105-AA105))</f>
        <v>4115.706726492599</v>
      </c>
      <c r="W105">
        <f t="shared" si="126"/>
        <v>0.9971686844558787</v>
      </c>
      <c r="X105">
        <v>313.14999999999998</v>
      </c>
      <c r="Y105">
        <f t="shared" si="127"/>
        <v>1.9073334166666699E-2</v>
      </c>
      <c r="Z105">
        <v>2E-3</v>
      </c>
      <c r="AA105">
        <f t="shared" si="128"/>
        <v>7.2765497523200454E-2</v>
      </c>
      <c r="AC105">
        <f t="shared" si="129"/>
        <v>1.6282566272888892E-5</v>
      </c>
      <c r="AD105">
        <f t="shared" si="130"/>
        <v>1.2673156529701851E-9</v>
      </c>
      <c r="AE105">
        <v>0</v>
      </c>
      <c r="AF105" s="8">
        <f t="shared" si="131"/>
        <v>3.4068818896948567E-10</v>
      </c>
      <c r="AG105" s="8">
        <f t="shared" si="132"/>
        <v>1.6080038419396707E-9</v>
      </c>
      <c r="AH105" s="9">
        <f t="shared" si="133"/>
        <v>1.097002469958351E-3</v>
      </c>
      <c r="AJ105">
        <f t="shared" si="134"/>
        <v>5.5205292190347571E-3</v>
      </c>
      <c r="AK105">
        <f t="shared" si="135"/>
        <v>4.2967754435681645E-7</v>
      </c>
      <c r="AL105">
        <v>0</v>
      </c>
      <c r="AM105" s="8">
        <f t="shared" si="136"/>
        <v>2.3943206924563388E-6</v>
      </c>
      <c r="AN105" s="8">
        <f t="shared" si="137"/>
        <v>2.8239982368131554E-6</v>
      </c>
      <c r="AO105" s="9">
        <f t="shared" si="138"/>
        <v>2.2739189884214046E-2</v>
      </c>
      <c r="AP105" s="9"/>
      <c r="AQ105" t="e">
        <f t="shared" si="139"/>
        <v>#VALUE!</v>
      </c>
      <c r="AR105" t="e">
        <f t="shared" si="140"/>
        <v>#VALUE!</v>
      </c>
      <c r="AS105">
        <v>0</v>
      </c>
      <c r="AT105" s="8" t="e">
        <f t="shared" si="141"/>
        <v>#VALUE!</v>
      </c>
      <c r="AU105" s="8" t="e">
        <f t="shared" si="142"/>
        <v>#VALUE!</v>
      </c>
      <c r="AV105" s="9">
        <f t="shared" si="143"/>
        <v>1.5759424160826513E-2</v>
      </c>
      <c r="AX105">
        <f t="shared" si="144"/>
        <v>78.81297419298906</v>
      </c>
      <c r="AY105">
        <f t="shared" si="145"/>
        <v>15.215219993965082</v>
      </c>
      <c r="AZ105" t="e">
        <f t="shared" si="146"/>
        <v>#VALUE!</v>
      </c>
    </row>
    <row r="106" spans="1:52">
      <c r="A106" s="62">
        <v>44663.449305555558</v>
      </c>
      <c r="B106" s="29">
        <v>50</v>
      </c>
      <c r="C106">
        <v>0.1</v>
      </c>
      <c r="D106" t="s">
        <v>234</v>
      </c>
      <c r="E106" s="29">
        <v>2</v>
      </c>
      <c r="F106" s="2">
        <v>44664.882094907407</v>
      </c>
      <c r="G106">
        <v>66</v>
      </c>
      <c r="H106" t="s">
        <v>243</v>
      </c>
      <c r="I106" s="3">
        <v>20.6</v>
      </c>
      <c r="J106" s="39">
        <v>30.0043273</v>
      </c>
      <c r="K106" s="38">
        <v>52.218118099705997</v>
      </c>
      <c r="L106" s="38">
        <v>986.55168211232012</v>
      </c>
      <c r="M106" s="3" t="s">
        <v>40</v>
      </c>
      <c r="N106" s="4">
        <f>1000000*(AG106-AE106)/Y106</f>
        <v>0.26960469892560845</v>
      </c>
      <c r="O106" s="4">
        <f>1000000*(AN106-AL106)/Y106</f>
        <v>26.38429920320149</v>
      </c>
      <c r="P106" s="4" t="e">
        <f>1000000*(AU106-AS106)/Y106</f>
        <v>#VALUE!</v>
      </c>
      <c r="Q106">
        <f>(N106*16)</f>
        <v>4.3136751828097353</v>
      </c>
      <c r="R106">
        <f>(O106*44)</f>
        <v>1160.9091649408656</v>
      </c>
      <c r="S106">
        <f>1000000*(((AG106-AE106)*0.082057*X106)/(W106-AA106))/Y106</f>
        <v>7.494351773020977</v>
      </c>
      <c r="T106">
        <f>1000000*(((AN106-AL106)*0.082057*X106)/(W106-AA106))/Y106</f>
        <v>733.41904017774266</v>
      </c>
      <c r="U106">
        <f>O106*((1*0.082057*X106)/(W106-AA106))</f>
        <v>733.41904017774277</v>
      </c>
      <c r="W106">
        <f t="shared" si="126"/>
        <v>0.9971686844558787</v>
      </c>
      <c r="X106">
        <v>313.14999999999998</v>
      </c>
      <c r="Y106">
        <f t="shared" si="127"/>
        <v>1.9073334166666699E-2</v>
      </c>
      <c r="Z106">
        <v>2E-3</v>
      </c>
      <c r="AA106">
        <f t="shared" si="128"/>
        <v>7.2765497523200454E-2</v>
      </c>
      <c r="AC106">
        <f t="shared" si="129"/>
        <v>5.2070272130245538E-5</v>
      </c>
      <c r="AD106">
        <f t="shared" si="130"/>
        <v>4.0527684530264989E-9</v>
      </c>
      <c r="AE106">
        <v>0</v>
      </c>
      <c r="AF106" s="8">
        <f t="shared" si="131"/>
        <v>1.0894920624851976E-9</v>
      </c>
      <c r="AG106" s="8">
        <f t="shared" si="132"/>
        <v>5.1422605155116963E-9</v>
      </c>
      <c r="AH106" s="9">
        <f t="shared" si="133"/>
        <v>1.097002469958351E-3</v>
      </c>
      <c r="AJ106">
        <f t="shared" si="134"/>
        <v>9.837584429996766E-4</v>
      </c>
      <c r="AK106">
        <f t="shared" si="135"/>
        <v>7.6568549002679398E-8</v>
      </c>
      <c r="AL106">
        <v>0</v>
      </c>
      <c r="AM106" s="8">
        <f t="shared" si="136"/>
        <v>4.266680064533005E-7</v>
      </c>
      <c r="AN106" s="8">
        <f t="shared" si="137"/>
        <v>5.0323655545597991E-7</v>
      </c>
      <c r="AO106" s="9">
        <f t="shared" si="138"/>
        <v>2.2739189884214046E-2</v>
      </c>
      <c r="AP106" s="9"/>
      <c r="AQ106" t="e">
        <f t="shared" si="139"/>
        <v>#VALUE!</v>
      </c>
      <c r="AR106" t="e">
        <f t="shared" si="140"/>
        <v>#VALUE!</v>
      </c>
      <c r="AS106">
        <v>0</v>
      </c>
      <c r="AT106" s="8" t="e">
        <f t="shared" si="141"/>
        <v>#VALUE!</v>
      </c>
      <c r="AU106" s="8" t="e">
        <f t="shared" si="142"/>
        <v>#VALUE!</v>
      </c>
      <c r="AV106" s="9">
        <f t="shared" si="143"/>
        <v>1.5759424160826513E-2</v>
      </c>
      <c r="AX106">
        <f t="shared" si="144"/>
        <v>78.812974192989046</v>
      </c>
      <c r="AY106">
        <f t="shared" si="145"/>
        <v>15.215219993965079</v>
      </c>
      <c r="AZ106" t="e">
        <f t="shared" si="146"/>
        <v>#VALUE!</v>
      </c>
    </row>
    <row r="107" spans="1:52">
      <c r="A107" s="62">
        <v>44663.458333333336</v>
      </c>
      <c r="B107" s="29">
        <v>50</v>
      </c>
      <c r="C107">
        <v>1.6</v>
      </c>
      <c r="D107" t="s">
        <v>234</v>
      </c>
      <c r="E107" s="29">
        <v>2</v>
      </c>
      <c r="F107" s="2">
        <v>44664.903356481482</v>
      </c>
      <c r="G107">
        <v>208</v>
      </c>
      <c r="H107" t="s">
        <v>244</v>
      </c>
      <c r="I107" s="3">
        <v>20.6</v>
      </c>
      <c r="J107" s="39">
        <v>30.0043273</v>
      </c>
      <c r="K107" s="38">
        <v>45.902136933013757</v>
      </c>
      <c r="L107" s="38">
        <v>1019.3735040711199</v>
      </c>
      <c r="M107" s="3" t="s">
        <v>40</v>
      </c>
      <c r="N107" s="4">
        <f>1000000*(AG107-AE107)/Y107</f>
        <v>0.23699497910356337</v>
      </c>
      <c r="O107" s="4">
        <f>1000000*(AN107-AL107)/Y107</f>
        <v>27.262084712725954</v>
      </c>
      <c r="P107" s="4" t="e">
        <f>1000000*(AU107-AS107)/Y107</f>
        <v>#VALUE!</v>
      </c>
      <c r="Q107">
        <f>(N107*16)</f>
        <v>3.791919665657014</v>
      </c>
      <c r="R107">
        <f>(O107*44)</f>
        <v>1199.5317273599419</v>
      </c>
      <c r="S107">
        <f>1000000*(((AG107-AE107)*0.082057*X107)/(W107-AA107))/Y107</f>
        <v>6.5878812532564295</v>
      </c>
      <c r="T107">
        <f>1000000*(((AN107-AL107)*0.082057*X107)/(W107-AA107))/Y107</f>
        <v>757.81933221958127</v>
      </c>
      <c r="U107">
        <f>O107*((1*0.082057*X107)/(W107-AA107))</f>
        <v>757.81933221958127</v>
      </c>
      <c r="W107">
        <f t="shared" si="126"/>
        <v>0.9971686844558787</v>
      </c>
      <c r="X107">
        <v>313.14999999999998</v>
      </c>
      <c r="Y107">
        <f t="shared" si="127"/>
        <v>1.9073334166666699E-2</v>
      </c>
      <c r="Z107">
        <v>2E-3</v>
      </c>
      <c r="AA107">
        <f t="shared" si="128"/>
        <v>7.2765497523200454E-2</v>
      </c>
      <c r="AC107">
        <f t="shared" si="129"/>
        <v>4.5772173499206933E-5</v>
      </c>
      <c r="AD107">
        <f t="shared" si="130"/>
        <v>3.5625706030502871E-9</v>
      </c>
      <c r="AE107">
        <v>0</v>
      </c>
      <c r="AF107" s="8">
        <f t="shared" si="131"/>
        <v>9.577138292141688E-10</v>
      </c>
      <c r="AG107" s="8">
        <f t="shared" si="132"/>
        <v>4.5202844322644558E-9</v>
      </c>
      <c r="AH107" s="9">
        <f t="shared" si="133"/>
        <v>1.097002469958351E-3</v>
      </c>
      <c r="AJ107">
        <f t="shared" si="134"/>
        <v>1.016487336023778E-3</v>
      </c>
      <c r="AK107">
        <f t="shared" si="135"/>
        <v>7.9115926224345783E-8</v>
      </c>
      <c r="AL107">
        <v>0</v>
      </c>
      <c r="AM107" s="8">
        <f t="shared" si="136"/>
        <v>4.4086292558145203E-7</v>
      </c>
      <c r="AN107" s="8">
        <f t="shared" si="137"/>
        <v>5.1997885180579784E-7</v>
      </c>
      <c r="AO107" s="9">
        <f t="shared" si="138"/>
        <v>2.2739189884214046E-2</v>
      </c>
      <c r="AP107" s="9"/>
      <c r="AQ107" t="e">
        <f t="shared" si="139"/>
        <v>#VALUE!</v>
      </c>
      <c r="AR107" t="e">
        <f t="shared" si="140"/>
        <v>#VALUE!</v>
      </c>
      <c r="AS107">
        <v>0</v>
      </c>
      <c r="AT107" s="8" t="e">
        <f t="shared" si="141"/>
        <v>#VALUE!</v>
      </c>
      <c r="AU107" s="8" t="e">
        <f t="shared" si="142"/>
        <v>#VALUE!</v>
      </c>
      <c r="AV107" s="9">
        <f t="shared" si="143"/>
        <v>1.5759424160826513E-2</v>
      </c>
      <c r="AX107">
        <f t="shared" si="144"/>
        <v>78.812974192989046</v>
      </c>
      <c r="AY107">
        <f t="shared" si="145"/>
        <v>15.21521999396508</v>
      </c>
      <c r="AZ107" t="e">
        <f t="shared" si="146"/>
        <v>#VALUE!</v>
      </c>
    </row>
    <row r="108" spans="1:52">
      <c r="A108" s="62">
        <v>44670.53125</v>
      </c>
      <c r="B108" s="29">
        <v>100</v>
      </c>
      <c r="C108" s="41">
        <v>0.1</v>
      </c>
      <c r="D108" t="s">
        <v>234</v>
      </c>
      <c r="E108">
        <v>1</v>
      </c>
      <c r="F108" s="2">
        <v>44671.505694444444</v>
      </c>
      <c r="G108">
        <v>88</v>
      </c>
      <c r="I108" s="35">
        <v>21.2</v>
      </c>
      <c r="J108" s="35">
        <v>30.443000000000001</v>
      </c>
      <c r="K108" s="40">
        <v>0.43</v>
      </c>
      <c r="L108" s="40">
        <v>1289</v>
      </c>
      <c r="M108" s="35" t="s">
        <v>40</v>
      </c>
      <c r="N108" s="36">
        <f>1000000*(AG108-AE108)/Y108</f>
        <v>2.2503171788150977E-3</v>
      </c>
      <c r="O108" s="36">
        <f>1000000*(AN108-AL108)/Y108</f>
        <v>34.941993466200842</v>
      </c>
      <c r="P108" s="36" t="e">
        <f>1000000*(AU108-AS108)/Y108</f>
        <v>#VALUE!</v>
      </c>
      <c r="Q108">
        <f>(N108*16)</f>
        <v>3.6005074861041562E-2</v>
      </c>
      <c r="R108">
        <f>(O108*44)</f>
        <v>1537.4477125128369</v>
      </c>
      <c r="S108">
        <f>1000000*(((AG108-AE108)*0.082057*X108)/(W108-AA108))/Y108</f>
        <v>6.1648522890356286E-2</v>
      </c>
      <c r="T108">
        <f>1000000*(((AN108-AL108)*0.082057*X108)/(W108-AA108))/Y108</f>
        <v>957.25273944271873</v>
      </c>
      <c r="U108">
        <f>O108*((1*0.082057*X108)/(W108-AA108))</f>
        <v>957.25273944271885</v>
      </c>
      <c r="W108">
        <f t="shared" si="126"/>
        <v>1.0107358502696788</v>
      </c>
      <c r="X108">
        <v>313.14999999999998</v>
      </c>
      <c r="Y108">
        <f t="shared" si="127"/>
        <v>1.9073334166666699E-2</v>
      </c>
      <c r="Z108">
        <v>2E-3</v>
      </c>
      <c r="AA108">
        <f t="shared" si="128"/>
        <v>7.2765497523200454E-2</v>
      </c>
      <c r="AC108">
        <f t="shared" si="129"/>
        <v>4.3461641561596191E-7</v>
      </c>
      <c r="AD108">
        <f t="shared" si="130"/>
        <v>3.3827357267693198E-11</v>
      </c>
      <c r="AE108">
        <v>0</v>
      </c>
      <c r="AF108">
        <f t="shared" si="131"/>
        <v>9.093694264837815E-12</v>
      </c>
      <c r="AG108">
        <f t="shared" si="132"/>
        <v>4.2921051532531012E-11</v>
      </c>
      <c r="AH108">
        <f t="shared" si="133"/>
        <v>1.097002469958351E-3</v>
      </c>
      <c r="AJ108">
        <f t="shared" si="134"/>
        <v>1.3028385109976159E-3</v>
      </c>
      <c r="AK108">
        <f t="shared" si="135"/>
        <v>1.0140340353036402E-7</v>
      </c>
      <c r="AL108">
        <v>0</v>
      </c>
      <c r="AM108">
        <f t="shared" si="136"/>
        <v>5.6505691429996897E-7</v>
      </c>
      <c r="AN108">
        <f t="shared" si="137"/>
        <v>6.6646031783033299E-7</v>
      </c>
      <c r="AO108">
        <f t="shared" si="138"/>
        <v>2.2739189884214046E-2</v>
      </c>
      <c r="AQ108" t="e">
        <f t="shared" si="139"/>
        <v>#VALUE!</v>
      </c>
      <c r="AR108" t="e">
        <f t="shared" si="140"/>
        <v>#VALUE!</v>
      </c>
      <c r="AS108">
        <v>0</v>
      </c>
      <c r="AT108" t="e">
        <f t="shared" si="141"/>
        <v>#VALUE!</v>
      </c>
      <c r="AU108" t="e">
        <f t="shared" si="142"/>
        <v>#VALUE!</v>
      </c>
      <c r="AV108">
        <f t="shared" si="143"/>
        <v>1.5759424160826513E-2</v>
      </c>
      <c r="AX108">
        <f t="shared" si="144"/>
        <v>78.81297419298906</v>
      </c>
      <c r="AY108">
        <f t="shared" si="145"/>
        <v>15.215219993965075</v>
      </c>
      <c r="AZ108" t="e">
        <f t="shared" si="146"/>
        <v>#VALUE!</v>
      </c>
    </row>
    <row r="109" spans="1:52">
      <c r="A109" s="62">
        <v>44670.45</v>
      </c>
      <c r="B109" s="29">
        <v>50</v>
      </c>
      <c r="C109" s="41">
        <v>8</v>
      </c>
      <c r="D109" t="s">
        <v>234</v>
      </c>
      <c r="E109">
        <v>1</v>
      </c>
      <c r="F109" s="2">
        <v>44671.526898148149</v>
      </c>
      <c r="G109">
        <v>174</v>
      </c>
      <c r="I109" s="35">
        <v>21.2</v>
      </c>
      <c r="J109" s="35">
        <v>30.443000000000001</v>
      </c>
      <c r="K109" s="40">
        <v>9.6199999999999992</v>
      </c>
      <c r="L109" s="40">
        <v>7606</v>
      </c>
      <c r="M109" s="35" t="s">
        <v>40</v>
      </c>
      <c r="N109" s="36">
        <f>1000000*(AG109-AE109)/Y109</f>
        <v>5.0344305256281946E-2</v>
      </c>
      <c r="O109" s="36">
        <f>1000000*(AN109-AL109)/Y109</f>
        <v>206.18215849800126</v>
      </c>
      <c r="P109" s="36" t="e">
        <f>1000000*(AU109-AS109)/Y109</f>
        <v>#VALUE!</v>
      </c>
      <c r="Q109">
        <f>(N109*16)</f>
        <v>0.80550888410051114</v>
      </c>
      <c r="R109">
        <f>(O109*44)</f>
        <v>9072.0149739120552</v>
      </c>
      <c r="S109">
        <f>1000000*(((AG109-AE109)*0.082057*X109)/(W109-AA109))/Y109</f>
        <v>1.3792064888493663</v>
      </c>
      <c r="T109">
        <f>1000000*(((AN109-AL109)*0.082057*X109)/(W109-AA109))/Y109</f>
        <v>5648.4595315758879</v>
      </c>
      <c r="U109">
        <f>O109*((1*0.082057*X109)/(W109-AA109))</f>
        <v>5648.4595315758879</v>
      </c>
      <c r="W109">
        <f t="shared" si="126"/>
        <v>1.0107358502696788</v>
      </c>
      <c r="X109">
        <v>313.14999999999998</v>
      </c>
      <c r="Y109">
        <f t="shared" si="127"/>
        <v>1.9073334166666699E-2</v>
      </c>
      <c r="Z109">
        <v>2E-3</v>
      </c>
      <c r="AA109">
        <f t="shared" si="128"/>
        <v>7.2765497523200454E-2</v>
      </c>
      <c r="AC109">
        <f t="shared" si="129"/>
        <v>9.7232788795943104E-6</v>
      </c>
      <c r="AD109">
        <f t="shared" si="130"/>
        <v>7.5678878352374089E-10</v>
      </c>
      <c r="AE109">
        <v>0</v>
      </c>
      <c r="AF109">
        <f t="shared" si="131"/>
        <v>2.0344497401799949E-10</v>
      </c>
      <c r="AG109">
        <f t="shared" si="132"/>
        <v>9.602337575417403E-10</v>
      </c>
      <c r="AH109">
        <f t="shared" si="133"/>
        <v>1.097002469958351E-3</v>
      </c>
      <c r="AJ109">
        <f t="shared" si="134"/>
        <v>7.6876568771511774E-3</v>
      </c>
      <c r="AK109">
        <f t="shared" si="135"/>
        <v>5.9835088227459175E-7</v>
      </c>
      <c r="AL109">
        <v>0</v>
      </c>
      <c r="AM109">
        <f t="shared" si="136"/>
        <v>3.3342303259624238E-6</v>
      </c>
      <c r="AN109">
        <f t="shared" si="137"/>
        <v>3.9325812082370158E-6</v>
      </c>
      <c r="AO109">
        <f t="shared" si="138"/>
        <v>2.2739189884214046E-2</v>
      </c>
      <c r="AQ109" t="e">
        <f t="shared" si="139"/>
        <v>#VALUE!</v>
      </c>
      <c r="AR109" t="e">
        <f t="shared" si="140"/>
        <v>#VALUE!</v>
      </c>
      <c r="AS109">
        <v>0</v>
      </c>
      <c r="AT109" t="e">
        <f t="shared" si="141"/>
        <v>#VALUE!</v>
      </c>
      <c r="AU109" t="e">
        <f t="shared" si="142"/>
        <v>#VALUE!</v>
      </c>
      <c r="AV109">
        <f t="shared" si="143"/>
        <v>1.5759424160826513E-2</v>
      </c>
      <c r="AX109">
        <f t="shared" si="144"/>
        <v>78.812974192989046</v>
      </c>
      <c r="AY109">
        <f t="shared" si="145"/>
        <v>15.21521999396508</v>
      </c>
      <c r="AZ109" t="e">
        <f t="shared" si="146"/>
        <v>#VALUE!</v>
      </c>
    </row>
    <row r="110" spans="1:52">
      <c r="A110" s="62">
        <v>44670.417361111111</v>
      </c>
      <c r="B110" s="42">
        <v>50</v>
      </c>
      <c r="C110" s="43">
        <v>0.1</v>
      </c>
      <c r="D110" t="s">
        <v>234</v>
      </c>
      <c r="E110">
        <v>1</v>
      </c>
      <c r="F110" s="2">
        <v>44671.548125000001</v>
      </c>
      <c r="G110">
        <v>141</v>
      </c>
      <c r="I110" s="35">
        <v>21.2</v>
      </c>
      <c r="J110" s="35">
        <v>30.443000000000001</v>
      </c>
      <c r="K110" s="40">
        <v>51.22</v>
      </c>
      <c r="L110" s="40">
        <v>840</v>
      </c>
      <c r="M110" s="35" t="s">
        <v>40</v>
      </c>
      <c r="N110" s="36">
        <f>1000000*(AG110-AE110)/Y110</f>
        <v>0.2680494090672309</v>
      </c>
      <c r="O110" s="36">
        <f>1000000*(AN110-AL110)/Y110</f>
        <v>22.77057758852499</v>
      </c>
      <c r="P110" s="36" t="e">
        <f>1000000*(AU110-AS110)/Y110</f>
        <v>#VALUE!</v>
      </c>
      <c r="Q110">
        <f>(N110*16)</f>
        <v>4.2887905450756945</v>
      </c>
      <c r="R110">
        <f>(O110*44)</f>
        <v>1001.9054138950995</v>
      </c>
      <c r="S110">
        <f>1000000*(((AG110-AE110)*0.082057*X110)/(W110-AA110))/Y110</f>
        <v>7.3433426568466249</v>
      </c>
      <c r="T110">
        <f>1000000*(((AN110-AL110)*0.082057*X110)/(W110-AA110))/Y110</f>
        <v>623.81093959028999</v>
      </c>
      <c r="U110">
        <f>O110*((1*0.082057*X110)/(W110-AA110))</f>
        <v>623.8109395902901</v>
      </c>
      <c r="W110">
        <f t="shared" si="126"/>
        <v>1.0107358502696788</v>
      </c>
      <c r="X110">
        <v>313.14999999999998</v>
      </c>
      <c r="Y110">
        <f t="shared" si="127"/>
        <v>1.9073334166666699E-2</v>
      </c>
      <c r="Z110">
        <v>2E-3</v>
      </c>
      <c r="AA110">
        <f t="shared" si="128"/>
        <v>7.2765497523200454E-2</v>
      </c>
      <c r="AC110">
        <f t="shared" si="129"/>
        <v>5.1769890250812947E-5</v>
      </c>
      <c r="AD110">
        <f t="shared" si="130"/>
        <v>4.0293889284912683E-9</v>
      </c>
      <c r="AE110">
        <v>0</v>
      </c>
      <c r="AF110" s="8">
        <f t="shared" si="131"/>
        <v>1.0832070238255647E-9</v>
      </c>
      <c r="AG110" s="8">
        <f t="shared" si="132"/>
        <v>5.1125959523168331E-9</v>
      </c>
      <c r="AH110" s="9">
        <f t="shared" si="133"/>
        <v>1.097002469958351E-3</v>
      </c>
      <c r="AJ110">
        <f t="shared" si="134"/>
        <v>8.4901811422653025E-4</v>
      </c>
      <c r="AK110">
        <f t="shared" si="135"/>
        <v>6.6081349081075085E-8</v>
      </c>
      <c r="AL110">
        <v>0</v>
      </c>
      <c r="AM110" s="8">
        <f t="shared" si="136"/>
        <v>3.6822948643287359E-7</v>
      </c>
      <c r="AN110" s="8">
        <f t="shared" si="137"/>
        <v>4.3431083551394866E-7</v>
      </c>
      <c r="AO110" s="9">
        <f t="shared" si="138"/>
        <v>2.2739189884214046E-2</v>
      </c>
      <c r="AP110" s="9"/>
      <c r="AQ110" t="e">
        <f t="shared" si="139"/>
        <v>#VALUE!</v>
      </c>
      <c r="AR110" t="e">
        <f t="shared" si="140"/>
        <v>#VALUE!</v>
      </c>
      <c r="AS110">
        <v>0</v>
      </c>
      <c r="AT110" s="8" t="e">
        <f t="shared" si="141"/>
        <v>#VALUE!</v>
      </c>
      <c r="AU110" s="8" t="e">
        <f t="shared" si="142"/>
        <v>#VALUE!</v>
      </c>
      <c r="AV110" s="9">
        <f t="shared" si="143"/>
        <v>1.5759424160826513E-2</v>
      </c>
      <c r="AX110">
        <f t="shared" si="144"/>
        <v>78.812974192989046</v>
      </c>
      <c r="AY110">
        <f t="shared" si="145"/>
        <v>15.215219993965071</v>
      </c>
      <c r="AZ110" t="e">
        <f t="shared" si="146"/>
        <v>#VALUE!</v>
      </c>
    </row>
    <row r="111" spans="1:52">
      <c r="A111" s="62">
        <v>44670.566666666666</v>
      </c>
      <c r="B111" s="29">
        <v>200</v>
      </c>
      <c r="C111" s="41">
        <v>0.1</v>
      </c>
      <c r="D111" t="s">
        <v>234</v>
      </c>
      <c r="E111">
        <v>1</v>
      </c>
      <c r="F111" s="2">
        <v>44671.569340277776</v>
      </c>
      <c r="G111">
        <v>134</v>
      </c>
      <c r="I111" s="35">
        <v>21.2</v>
      </c>
      <c r="J111" s="35">
        <v>30.443000000000001</v>
      </c>
      <c r="K111" s="40">
        <v>357.87</v>
      </c>
      <c r="L111" s="40">
        <v>3188</v>
      </c>
      <c r="M111" s="35" t="s">
        <v>40</v>
      </c>
      <c r="N111" s="36">
        <f>1000000*(AG111-AE111)/Y111</f>
        <v>1.8728395553082764</v>
      </c>
      <c r="O111" s="36">
        <f>1000000*(AN111-AL111)/Y111</f>
        <v>86.419763514544826</v>
      </c>
      <c r="P111" s="36" t="e">
        <f>1000000*(AU111-AS111)/Y111</f>
        <v>#VALUE!</v>
      </c>
      <c r="Q111">
        <f>(N111*16)</f>
        <v>29.965432884932422</v>
      </c>
      <c r="R111">
        <f>(O111*44)</f>
        <v>3802.4695946399725</v>
      </c>
      <c r="S111">
        <f>1000000*(((AG111-AE111)*0.082057*X111)/(W111-AA111))/Y111</f>
        <v>51.307341597143733</v>
      </c>
      <c r="T111">
        <f>1000000*(((AN111-AL111)*0.082057*X111)/(W111-AA111))/Y111</f>
        <v>2367.5110421593386</v>
      </c>
      <c r="U111">
        <f>O111*((1*0.082057*X111)/(W111-AA111))</f>
        <v>2367.5110421593386</v>
      </c>
      <c r="W111">
        <f t="shared" si="126"/>
        <v>1.0107358502696788</v>
      </c>
      <c r="X111">
        <v>313.14999999999998</v>
      </c>
      <c r="Y111">
        <f t="shared" si="127"/>
        <v>1.9073334166666699E-2</v>
      </c>
      <c r="Z111">
        <v>2E-3</v>
      </c>
      <c r="AA111">
        <f t="shared" si="128"/>
        <v>7.2765497523200454E-2</v>
      </c>
      <c r="AC111">
        <f t="shared" si="129"/>
        <v>3.6171203873600993E-4</v>
      </c>
      <c r="AD111">
        <f t="shared" si="130"/>
        <v>2.8153014756719451E-8</v>
      </c>
      <c r="AE111">
        <v>0</v>
      </c>
      <c r="AF111" s="8">
        <f t="shared" si="131"/>
        <v>7.5682799222267635E-9</v>
      </c>
      <c r="AG111" s="8">
        <f t="shared" si="132"/>
        <v>3.5721294678946214E-8</v>
      </c>
      <c r="AH111" s="9">
        <f t="shared" si="133"/>
        <v>1.097002469958351E-3</v>
      </c>
      <c r="AJ111">
        <f t="shared" si="134"/>
        <v>3.2222258906597361E-3</v>
      </c>
      <c r="AK111">
        <f t="shared" si="135"/>
        <v>2.5079445341722306E-7</v>
      </c>
      <c r="AL111">
        <v>0</v>
      </c>
      <c r="AM111" s="8">
        <f t="shared" si="136"/>
        <v>1.3975185747000009E-6</v>
      </c>
      <c r="AN111" s="8">
        <f t="shared" si="137"/>
        <v>1.6483130281172241E-6</v>
      </c>
      <c r="AO111" s="9">
        <f t="shared" si="138"/>
        <v>2.2739189884214046E-2</v>
      </c>
      <c r="AP111" s="9"/>
      <c r="AQ111" t="e">
        <f t="shared" si="139"/>
        <v>#VALUE!</v>
      </c>
      <c r="AR111" t="e">
        <f t="shared" si="140"/>
        <v>#VALUE!</v>
      </c>
      <c r="AS111">
        <v>0</v>
      </c>
      <c r="AT111" s="8" t="e">
        <f t="shared" si="141"/>
        <v>#VALUE!</v>
      </c>
      <c r="AU111" s="8" t="e">
        <f t="shared" si="142"/>
        <v>#VALUE!</v>
      </c>
      <c r="AV111" s="9">
        <f t="shared" si="143"/>
        <v>1.5759424160826513E-2</v>
      </c>
      <c r="AX111">
        <f t="shared" si="144"/>
        <v>78.81297419298906</v>
      </c>
      <c r="AY111">
        <f t="shared" si="145"/>
        <v>15.21521999396508</v>
      </c>
      <c r="AZ111" t="e">
        <f t="shared" si="146"/>
        <v>#VALUE!</v>
      </c>
    </row>
    <row r="112" spans="1:52">
      <c r="A112" s="62">
        <v>44670.436111111114</v>
      </c>
      <c r="B112" s="29">
        <v>50</v>
      </c>
      <c r="C112" s="41">
        <v>5</v>
      </c>
      <c r="D112" t="s">
        <v>234</v>
      </c>
      <c r="E112">
        <v>1</v>
      </c>
      <c r="F112" s="2">
        <v>44671.590567129628</v>
      </c>
      <c r="G112">
        <v>46</v>
      </c>
      <c r="I112" s="35">
        <v>21.2</v>
      </c>
      <c r="J112" s="35">
        <v>30.443000000000001</v>
      </c>
      <c r="K112" s="40">
        <v>26.13</v>
      </c>
      <c r="L112" s="40">
        <v>3244</v>
      </c>
      <c r="M112" s="35" t="s">
        <v>40</v>
      </c>
      <c r="N112" s="36">
        <f>1000000*(AG112-AE112)/Y112</f>
        <v>0.13674601833125233</v>
      </c>
      <c r="O112" s="36">
        <f>1000000*(AN112-AL112)/Y112</f>
        <v>87.937802020446483</v>
      </c>
      <c r="P112" s="36" t="e">
        <f>1000000*(AU112-AS112)/Y112</f>
        <v>#VALUE!</v>
      </c>
      <c r="Q112">
        <f>(N112*16)</f>
        <v>2.1879362933000372</v>
      </c>
      <c r="R112">
        <f>(O112*44)</f>
        <v>3869.2632888996454</v>
      </c>
      <c r="S112">
        <f>1000000*(((AG112-AE112)*0.082057*X112)/(W112-AA112))/Y112</f>
        <v>3.7462230305232787</v>
      </c>
      <c r="T112">
        <f>1000000*(((AN112-AL112)*0.082057*X112)/(W112-AA112))/Y112</f>
        <v>2409.0984381320245</v>
      </c>
      <c r="U112">
        <f>O112*((1*0.082057*X112)/(W112-AA112))</f>
        <v>2409.0984381320245</v>
      </c>
      <c r="W112">
        <f t="shared" si="126"/>
        <v>1.0107358502696788</v>
      </c>
      <c r="X112">
        <v>313.14999999999998</v>
      </c>
      <c r="Y112">
        <f t="shared" si="127"/>
        <v>1.9073334166666699E-2</v>
      </c>
      <c r="Z112">
        <v>2E-3</v>
      </c>
      <c r="AA112">
        <f t="shared" si="128"/>
        <v>7.2765497523200454E-2</v>
      </c>
      <c r="AC112">
        <f t="shared" si="129"/>
        <v>2.6410527767546706E-5</v>
      </c>
      <c r="AD112">
        <f t="shared" si="130"/>
        <v>2.0556019660577284E-9</v>
      </c>
      <c r="AE112">
        <v>0</v>
      </c>
      <c r="AF112" s="8">
        <f t="shared" si="131"/>
        <v>5.5260053753537696E-10</v>
      </c>
      <c r="AG112" s="8">
        <f t="shared" si="132"/>
        <v>2.6082025035931056E-9</v>
      </c>
      <c r="AH112" s="9">
        <f t="shared" si="133"/>
        <v>1.097002469958351E-3</v>
      </c>
      <c r="AJ112">
        <f t="shared" si="134"/>
        <v>3.2788270982748381E-3</v>
      </c>
      <c r="AK112">
        <f t="shared" si="135"/>
        <v>2.551998766892947E-7</v>
      </c>
      <c r="AL112">
        <v>0</v>
      </c>
      <c r="AM112" s="8">
        <f t="shared" si="136"/>
        <v>1.422067207128859E-6</v>
      </c>
      <c r="AN112" s="8">
        <f t="shared" si="137"/>
        <v>1.6772670838181537E-6</v>
      </c>
      <c r="AO112" s="9">
        <f t="shared" si="138"/>
        <v>2.2739189884214046E-2</v>
      </c>
      <c r="AP112" s="9"/>
      <c r="AQ112" t="e">
        <f t="shared" si="139"/>
        <v>#VALUE!</v>
      </c>
      <c r="AR112" t="e">
        <f t="shared" si="140"/>
        <v>#VALUE!</v>
      </c>
      <c r="AS112">
        <v>0</v>
      </c>
      <c r="AT112" s="8" t="e">
        <f t="shared" si="141"/>
        <v>#VALUE!</v>
      </c>
      <c r="AU112" s="8" t="e">
        <f t="shared" si="142"/>
        <v>#VALUE!</v>
      </c>
      <c r="AV112" s="9">
        <f t="shared" si="143"/>
        <v>1.5759424160826513E-2</v>
      </c>
      <c r="AX112">
        <f t="shared" si="144"/>
        <v>78.81297419298906</v>
      </c>
      <c r="AY112">
        <f t="shared" si="145"/>
        <v>15.215219993965079</v>
      </c>
      <c r="AZ112" t="e">
        <f t="shared" si="146"/>
        <v>#VALUE!</v>
      </c>
    </row>
    <row r="113" spans="1:52">
      <c r="A113" s="62">
        <v>44670.44027777778</v>
      </c>
      <c r="B113" s="29">
        <v>50</v>
      </c>
      <c r="C113" s="41">
        <v>6.2</v>
      </c>
      <c r="D113" t="s">
        <v>234</v>
      </c>
      <c r="E113">
        <v>1</v>
      </c>
      <c r="F113" s="2">
        <v>44671.611770833333</v>
      </c>
      <c r="G113">
        <v>118</v>
      </c>
      <c r="I113" s="35">
        <v>21.2</v>
      </c>
      <c r="J113" s="35">
        <v>30.443000000000001</v>
      </c>
      <c r="K113" s="40">
        <v>13.18</v>
      </c>
      <c r="L113" s="40">
        <v>5426</v>
      </c>
      <c r="M113" s="35" t="s">
        <v>40</v>
      </c>
      <c r="N113" s="36">
        <f>1000000*(AG113-AE113)/Y113</f>
        <v>6.8974838178565076E-2</v>
      </c>
      <c r="O113" s="36">
        <f>1000000*(AN113-AL113)/Y113</f>
        <v>147.08708808968643</v>
      </c>
      <c r="P113" s="36" t="e">
        <f>1000000*(AU113-AS113)/Y113</f>
        <v>#VALUE!</v>
      </c>
      <c r="Q113">
        <f>(N113*16)</f>
        <v>1.1035974108570412</v>
      </c>
      <c r="R113">
        <f>(O113*44)</f>
        <v>6471.8318759462027</v>
      </c>
      <c r="S113">
        <f>1000000*(((AG113-AE113)*0.082057*X113)/(W113-AA113))/Y113</f>
        <v>1.8895989109183626</v>
      </c>
      <c r="T113">
        <f>1000000*(((AN113-AL113)*0.082057*X113)/(W113-AA113))/Y113</f>
        <v>4029.5216169248974</v>
      </c>
      <c r="U113">
        <f>O113*((1*0.082057*X113)/(W113-AA113))</f>
        <v>4029.5216169248979</v>
      </c>
      <c r="W113">
        <f t="shared" si="126"/>
        <v>1.0107358502696788</v>
      </c>
      <c r="X113">
        <v>313.14999999999998</v>
      </c>
      <c r="Y113">
        <f t="shared" si="127"/>
        <v>1.9073334166666699E-2</v>
      </c>
      <c r="Z113">
        <v>2E-3</v>
      </c>
      <c r="AA113">
        <f t="shared" si="128"/>
        <v>7.2765497523200454E-2</v>
      </c>
      <c r="AC113">
        <f t="shared" si="129"/>
        <v>1.3321498506554367E-5</v>
      </c>
      <c r="AD113">
        <f t="shared" si="130"/>
        <v>1.0368478343911543E-9</v>
      </c>
      <c r="AE113">
        <v>0</v>
      </c>
      <c r="AF113" s="8">
        <f t="shared" si="131"/>
        <v>2.7873230328037765E-10</v>
      </c>
      <c r="AG113" s="8">
        <f t="shared" si="132"/>
        <v>1.315580137671532E-9</v>
      </c>
      <c r="AH113" s="9">
        <f t="shared" si="133"/>
        <v>1.097002469958351E-3</v>
      </c>
      <c r="AJ113">
        <f t="shared" si="134"/>
        <v>5.4842527235632772E-3</v>
      </c>
      <c r="AK113">
        <f t="shared" si="135"/>
        <v>4.2685404775465882E-7</v>
      </c>
      <c r="AL113">
        <v>0</v>
      </c>
      <c r="AM113" s="8">
        <f t="shared" si="136"/>
        <v>2.3785871349818714E-6</v>
      </c>
      <c r="AN113" s="8">
        <f t="shared" si="137"/>
        <v>2.8054411827365303E-6</v>
      </c>
      <c r="AO113" s="9">
        <f t="shared" si="138"/>
        <v>2.2739189884214046E-2</v>
      </c>
      <c r="AP113" s="9"/>
      <c r="AQ113" t="e">
        <f t="shared" si="139"/>
        <v>#VALUE!</v>
      </c>
      <c r="AR113" t="e">
        <f t="shared" si="140"/>
        <v>#VALUE!</v>
      </c>
      <c r="AS113">
        <v>0</v>
      </c>
      <c r="AT113" s="8" t="e">
        <f t="shared" si="141"/>
        <v>#VALUE!</v>
      </c>
      <c r="AU113" s="8" t="e">
        <f t="shared" si="142"/>
        <v>#VALUE!</v>
      </c>
      <c r="AV113" s="9">
        <f t="shared" si="143"/>
        <v>1.5759424160826513E-2</v>
      </c>
      <c r="AX113">
        <f t="shared" si="144"/>
        <v>78.812974192989046</v>
      </c>
      <c r="AY113">
        <f t="shared" si="145"/>
        <v>15.215219993965077</v>
      </c>
      <c r="AZ113" t="e">
        <f t="shared" si="146"/>
        <v>#VALUE!</v>
      </c>
    </row>
    <row r="114" spans="1:52">
      <c r="A114" s="62">
        <v>44670.429861111108</v>
      </c>
      <c r="B114" s="42">
        <v>50</v>
      </c>
      <c r="C114" s="43">
        <v>3.8</v>
      </c>
      <c r="D114" t="s">
        <v>234</v>
      </c>
      <c r="E114">
        <v>1</v>
      </c>
      <c r="F114" s="2">
        <v>44671.632974537039</v>
      </c>
      <c r="G114">
        <v>122</v>
      </c>
      <c r="I114" s="35">
        <v>21.2</v>
      </c>
      <c r="J114" s="35">
        <v>30.443000000000001</v>
      </c>
      <c r="K114" s="40">
        <v>41.4</v>
      </c>
      <c r="L114" s="40">
        <v>1908</v>
      </c>
      <c r="M114" s="35" t="s">
        <v>40</v>
      </c>
      <c r="N114" s="36">
        <f>1000000*(AG114-AE114)/Y114</f>
        <v>0.21665844465801165</v>
      </c>
      <c r="O114" s="36">
        <f>1000000*(AN114-AL114)/Y114</f>
        <v>51.721740522506749</v>
      </c>
      <c r="P114" s="36" t="e">
        <f>1000000*(AU114-AS114)/Y114</f>
        <v>#VALUE!</v>
      </c>
      <c r="Q114">
        <f>(N114*16)</f>
        <v>3.4665351145281864</v>
      </c>
      <c r="R114">
        <f>(O114*44)</f>
        <v>2275.7565829902969</v>
      </c>
      <c r="S114">
        <f>1000000*(((AG114-AE114)*0.082057*X114)/(W114-AA114))/Y114</f>
        <v>5.9354624364203481</v>
      </c>
      <c r="T114">
        <f>1000000*(((AN114-AL114)*0.082057*X114)/(W114-AA114))/Y114</f>
        <v>1416.9419913550871</v>
      </c>
      <c r="U114">
        <f>O114*((1*0.082057*X114)/(W114-AA114))</f>
        <v>1416.9419913550871</v>
      </c>
      <c r="W114">
        <f t="shared" si="126"/>
        <v>1.0107358502696788</v>
      </c>
      <c r="X114">
        <v>313.14999999999998</v>
      </c>
      <c r="Y114">
        <f t="shared" si="127"/>
        <v>1.9073334166666699E-2</v>
      </c>
      <c r="Z114">
        <v>2E-3</v>
      </c>
      <c r="AA114">
        <f t="shared" si="128"/>
        <v>7.2765497523200454E-2</v>
      </c>
      <c r="AC114">
        <f t="shared" si="129"/>
        <v>4.1844464201164698E-5</v>
      </c>
      <c r="AD114">
        <f t="shared" si="130"/>
        <v>3.256866490424414E-9</v>
      </c>
      <c r="AE114">
        <v>0</v>
      </c>
      <c r="AF114" s="8">
        <f t="shared" si="131"/>
        <v>8.7553242456810576E-10</v>
      </c>
      <c r="AG114" s="8">
        <f t="shared" si="132"/>
        <v>4.1323989149925195E-9</v>
      </c>
      <c r="AH114" s="9">
        <f t="shared" si="133"/>
        <v>1.097002469958351E-3</v>
      </c>
      <c r="AJ114">
        <f t="shared" si="134"/>
        <v>1.9284840023145473E-3</v>
      </c>
      <c r="AK114">
        <f t="shared" si="135"/>
        <v>1.5009906434129913E-7</v>
      </c>
      <c r="AL114">
        <v>0</v>
      </c>
      <c r="AM114" s="8">
        <f t="shared" si="136"/>
        <v>8.3640697632609842E-7</v>
      </c>
      <c r="AN114" s="8">
        <f t="shared" si="137"/>
        <v>9.8650604066739747E-7</v>
      </c>
      <c r="AO114" s="9">
        <f t="shared" si="138"/>
        <v>2.2739189884214046E-2</v>
      </c>
      <c r="AP114" s="9"/>
      <c r="AQ114" t="e">
        <f t="shared" si="139"/>
        <v>#VALUE!</v>
      </c>
      <c r="AR114" t="e">
        <f t="shared" si="140"/>
        <v>#VALUE!</v>
      </c>
      <c r="AS114">
        <v>0</v>
      </c>
      <c r="AT114" s="8" t="e">
        <f t="shared" si="141"/>
        <v>#VALUE!</v>
      </c>
      <c r="AU114" s="8" t="e">
        <f t="shared" si="142"/>
        <v>#VALUE!</v>
      </c>
      <c r="AV114" s="9">
        <f t="shared" si="143"/>
        <v>1.5759424160826513E-2</v>
      </c>
      <c r="AX114">
        <f t="shared" si="144"/>
        <v>78.812974192989046</v>
      </c>
      <c r="AY114">
        <f t="shared" si="145"/>
        <v>15.21521999396507</v>
      </c>
      <c r="AZ114" t="e">
        <f t="shared" si="146"/>
        <v>#VALUE!</v>
      </c>
    </row>
    <row r="115" spans="1:52">
      <c r="A115" s="62">
        <v>44670.436111111114</v>
      </c>
      <c r="B115" s="29">
        <v>50</v>
      </c>
      <c r="C115" s="41">
        <v>5</v>
      </c>
      <c r="D115" t="s">
        <v>234</v>
      </c>
      <c r="E115">
        <v>2</v>
      </c>
      <c r="F115" s="2">
        <v>44671.654178240744</v>
      </c>
      <c r="G115">
        <v>68</v>
      </c>
      <c r="I115" s="35">
        <v>21.2</v>
      </c>
      <c r="J115" s="35">
        <v>30.443000000000001</v>
      </c>
      <c r="K115" s="40">
        <v>28.1</v>
      </c>
      <c r="L115" s="40">
        <v>3949</v>
      </c>
      <c r="M115" s="35" t="s">
        <v>40</v>
      </c>
      <c r="N115" s="36">
        <f>1000000*(AG115-AE115)/Y115</f>
        <v>0.1470556109876843</v>
      </c>
      <c r="O115" s="36">
        <f>1000000*(AN115-AL115)/Y115</f>
        <v>107.04882249652998</v>
      </c>
      <c r="P115" s="36" t="e">
        <f>1000000*(AU115-AS115)/Y115</f>
        <v>#VALUE!</v>
      </c>
      <c r="Q115">
        <f>(N115*16)</f>
        <v>2.3528897758029488</v>
      </c>
      <c r="R115">
        <f>(O115*44)</f>
        <v>4710.1481898473194</v>
      </c>
      <c r="S115">
        <f>1000000*(((AG115-AE115)*0.082057*X115)/(W115-AA115))/Y115</f>
        <v>4.0286592865558424</v>
      </c>
      <c r="T115">
        <f>1000000*(((AN115-AL115)*0.082057*X115)/(W115-AA115))/Y115</f>
        <v>2932.6540481453039</v>
      </c>
      <c r="U115">
        <f>O115*((1*0.082057*X115)/(W115-AA115))</f>
        <v>2932.6540481453044</v>
      </c>
      <c r="W115">
        <f t="shared" si="126"/>
        <v>1.0107358502696788</v>
      </c>
      <c r="X115">
        <v>313.14999999999998</v>
      </c>
      <c r="Y115">
        <f t="shared" si="127"/>
        <v>1.9073334166666699E-2</v>
      </c>
      <c r="Z115">
        <v>2E-3</v>
      </c>
      <c r="AA115">
        <f t="shared" si="128"/>
        <v>7.2765497523200454E-2</v>
      </c>
      <c r="AC115">
        <f t="shared" si="129"/>
        <v>2.8401677392577978E-5</v>
      </c>
      <c r="AD115">
        <f t="shared" si="130"/>
        <v>2.210578463307393E-9</v>
      </c>
      <c r="AE115">
        <v>0</v>
      </c>
      <c r="AF115" s="8">
        <f t="shared" si="131"/>
        <v>5.9426234614405259E-10</v>
      </c>
      <c r="AG115" s="8">
        <f t="shared" si="132"/>
        <v>2.8048408094514458E-9</v>
      </c>
      <c r="AH115" s="9">
        <f t="shared" si="133"/>
        <v>1.097002469958351E-3</v>
      </c>
      <c r="AJ115">
        <f t="shared" si="134"/>
        <v>3.9913958727149619E-3</v>
      </c>
      <c r="AK115">
        <f t="shared" si="135"/>
        <v>3.1066100895376842E-7</v>
      </c>
      <c r="AL115">
        <v>0</v>
      </c>
      <c r="AM115" s="8">
        <f t="shared" si="136"/>
        <v>1.7311169546707352E-6</v>
      </c>
      <c r="AN115" s="8">
        <f t="shared" si="137"/>
        <v>2.0417779636245037E-6</v>
      </c>
      <c r="AO115" s="9">
        <f t="shared" si="138"/>
        <v>2.2739189884214046E-2</v>
      </c>
      <c r="AP115" s="9"/>
      <c r="AQ115" t="e">
        <f t="shared" si="139"/>
        <v>#VALUE!</v>
      </c>
      <c r="AR115" t="e">
        <f t="shared" si="140"/>
        <v>#VALUE!</v>
      </c>
      <c r="AS115">
        <v>0</v>
      </c>
      <c r="AT115" s="8" t="e">
        <f t="shared" si="141"/>
        <v>#VALUE!</v>
      </c>
      <c r="AU115" s="8" t="e">
        <f t="shared" si="142"/>
        <v>#VALUE!</v>
      </c>
      <c r="AV115" s="9">
        <f t="shared" si="143"/>
        <v>1.5759424160826513E-2</v>
      </c>
      <c r="AX115">
        <f t="shared" si="144"/>
        <v>78.81297419298906</v>
      </c>
      <c r="AY115">
        <f t="shared" si="145"/>
        <v>15.215219993965077</v>
      </c>
      <c r="AZ115" t="e">
        <f t="shared" si="146"/>
        <v>#VALUE!</v>
      </c>
    </row>
    <row r="116" spans="1:52">
      <c r="A116" s="62">
        <v>44670.417361111111</v>
      </c>
      <c r="B116" s="42">
        <v>50</v>
      </c>
      <c r="C116" s="43">
        <v>0.1</v>
      </c>
      <c r="D116" t="s">
        <v>234</v>
      </c>
      <c r="E116">
        <v>2</v>
      </c>
      <c r="F116" s="2">
        <v>44671.675416666665</v>
      </c>
      <c r="G116">
        <v>76</v>
      </c>
      <c r="I116" s="35">
        <v>21.2</v>
      </c>
      <c r="J116" s="35">
        <v>30.443000000000001</v>
      </c>
      <c r="K116" s="40">
        <v>51.12</v>
      </c>
      <c r="L116" s="40">
        <v>894</v>
      </c>
      <c r="M116" s="35" t="s">
        <v>40</v>
      </c>
      <c r="N116" s="36">
        <f>1000000*(AG116-AE116)/Y116</f>
        <v>0.26752607949076229</v>
      </c>
      <c r="O116" s="36">
        <f>1000000*(AN116-AL116)/Y116</f>
        <v>24.234400433501591</v>
      </c>
      <c r="P116" s="36" t="e">
        <f>1000000*(AU116-AS116)/Y116</f>
        <v>#VALUE!</v>
      </c>
      <c r="Q116">
        <f>(N116*16)</f>
        <v>4.2804172718521967</v>
      </c>
      <c r="R116">
        <f>(O116*44)</f>
        <v>1066.3136190740699</v>
      </c>
      <c r="S116">
        <f>1000000*(((AG116-AE116)*0.082057*X116)/(W116-AA116))/Y116</f>
        <v>7.3290057910581714</v>
      </c>
      <c r="T116">
        <f>1000000*(((AN116-AL116)*0.082057*X116)/(W116-AA116))/Y116</f>
        <v>663.91307142109429</v>
      </c>
      <c r="U116">
        <f>O116*((1*0.082057*X116)/(W116-AA116))</f>
        <v>663.91307142109429</v>
      </c>
      <c r="W116">
        <f t="shared" si="126"/>
        <v>1.0107358502696788</v>
      </c>
      <c r="X116">
        <v>313.14999999999998</v>
      </c>
      <c r="Y116">
        <f t="shared" si="127"/>
        <v>1.9073334166666699E-2</v>
      </c>
      <c r="Z116">
        <v>2E-3</v>
      </c>
      <c r="AA116">
        <f t="shared" si="128"/>
        <v>7.2765497523200454E-2</v>
      </c>
      <c r="AC116">
        <f t="shared" si="129"/>
        <v>5.1668816665785982E-5</v>
      </c>
      <c r="AD116">
        <f t="shared" si="130"/>
        <v>4.021522101219712E-9</v>
      </c>
      <c r="AE116">
        <v>0</v>
      </c>
      <c r="AF116">
        <f t="shared" si="131"/>
        <v>1.0810922112058351E-9</v>
      </c>
      <c r="AG116">
        <f t="shared" si="132"/>
        <v>5.1026143124255471E-9</v>
      </c>
      <c r="AH116">
        <f t="shared" si="133"/>
        <v>1.097002469958351E-3</v>
      </c>
      <c r="AJ116">
        <f t="shared" si="134"/>
        <v>9.0359785014109296E-4</v>
      </c>
      <c r="AK116">
        <f t="shared" si="135"/>
        <v>7.0329435807715634E-8</v>
      </c>
      <c r="AL116">
        <v>0</v>
      </c>
      <c r="AM116">
        <f t="shared" si="136"/>
        <v>3.9190138198927253E-7</v>
      </c>
      <c r="AN116">
        <f t="shared" si="137"/>
        <v>4.6223081779698815E-7</v>
      </c>
      <c r="AO116">
        <f t="shared" si="138"/>
        <v>2.2739189884214046E-2</v>
      </c>
      <c r="AQ116" t="e">
        <f t="shared" si="139"/>
        <v>#VALUE!</v>
      </c>
      <c r="AR116" t="e">
        <f t="shared" si="140"/>
        <v>#VALUE!</v>
      </c>
      <c r="AS116">
        <v>0</v>
      </c>
      <c r="AT116" t="e">
        <f t="shared" si="141"/>
        <v>#VALUE!</v>
      </c>
      <c r="AU116" t="e">
        <f t="shared" si="142"/>
        <v>#VALUE!</v>
      </c>
      <c r="AV116">
        <f t="shared" si="143"/>
        <v>1.5759424160826513E-2</v>
      </c>
      <c r="AX116">
        <f t="shared" si="144"/>
        <v>78.812974192989046</v>
      </c>
      <c r="AY116">
        <f t="shared" si="145"/>
        <v>15.215219993965075</v>
      </c>
      <c r="AZ116" t="e">
        <f t="shared" si="146"/>
        <v>#VALUE!</v>
      </c>
    </row>
    <row r="117" spans="1:52">
      <c r="A117" s="62">
        <v>44670.566666666666</v>
      </c>
      <c r="B117" s="29">
        <v>200</v>
      </c>
      <c r="C117" s="41">
        <v>0.1</v>
      </c>
      <c r="D117" t="s">
        <v>234</v>
      </c>
      <c r="E117" s="29">
        <v>2</v>
      </c>
      <c r="F117" s="2">
        <v>44671.696643518517</v>
      </c>
      <c r="G117">
        <v>7</v>
      </c>
      <c r="I117" s="35">
        <v>21.2</v>
      </c>
      <c r="J117" s="35">
        <v>30.443000000000001</v>
      </c>
      <c r="K117" s="38">
        <v>390.36</v>
      </c>
      <c r="L117" s="38">
        <v>3414</v>
      </c>
      <c r="M117" s="3" t="s">
        <v>40</v>
      </c>
      <c r="N117" s="4">
        <f>1000000*(AG117-AE117)/Y117</f>
        <v>2.0428693347029334</v>
      </c>
      <c r="O117" s="4">
        <f>1000000*(AN117-AL117)/Y117</f>
        <v>92.546133199076536</v>
      </c>
      <c r="P117" s="4" t="e">
        <f>1000000*(AU117-AS117)/Y117</f>
        <v>#VALUE!</v>
      </c>
      <c r="Q117">
        <f>(N117*16)</f>
        <v>32.685909355246935</v>
      </c>
      <c r="R117">
        <f>(O117*44)</f>
        <v>4072.0298607593677</v>
      </c>
      <c r="S117">
        <f>1000000*(((AG117-AE117)*0.082057*X117)/(W117-AA117))/Y117</f>
        <v>55.965389291812762</v>
      </c>
      <c r="T117">
        <f>1000000*(((AN117-AL117)*0.082057*X117)/(W117-AA117))/Y117</f>
        <v>2535.3458901919644</v>
      </c>
      <c r="U117">
        <f>O117*((1*0.082057*X117)/(W117-AA117))</f>
        <v>2535.3458901919639</v>
      </c>
      <c r="W117">
        <f t="shared" si="126"/>
        <v>1.0107358502696788</v>
      </c>
      <c r="X117">
        <v>313.14999999999998</v>
      </c>
      <c r="Y117">
        <f t="shared" si="127"/>
        <v>1.9073334166666699E-2</v>
      </c>
      <c r="Z117">
        <v>2E-3</v>
      </c>
      <c r="AA117">
        <f t="shared" si="128"/>
        <v>7.2765497523200454E-2</v>
      </c>
      <c r="AC117">
        <f t="shared" si="129"/>
        <v>3.9455084651127185E-4</v>
      </c>
      <c r="AD117">
        <f t="shared" si="130"/>
        <v>3.070894693724818E-8</v>
      </c>
      <c r="AE117">
        <v>0</v>
      </c>
      <c r="AF117" s="8">
        <f t="shared" si="131"/>
        <v>8.2553825423769521E-9</v>
      </c>
      <c r="AG117" s="8">
        <f t="shared" si="132"/>
        <v>3.8964329479625133E-8</v>
      </c>
      <c r="AH117" s="9">
        <f t="shared" si="133"/>
        <v>1.097002469958351E-3</v>
      </c>
      <c r="AJ117">
        <f t="shared" si="134"/>
        <v>3.4506521928206833E-3</v>
      </c>
      <c r="AK117">
        <f t="shared" si="135"/>
        <v>2.6857348305094084E-7</v>
      </c>
      <c r="AL117">
        <v>0</v>
      </c>
      <c r="AM117" s="8">
        <f t="shared" si="136"/>
        <v>1.496589841287893E-6</v>
      </c>
      <c r="AN117" s="8">
        <f t="shared" si="137"/>
        <v>1.7651633243388339E-6</v>
      </c>
      <c r="AO117" s="9">
        <f t="shared" si="138"/>
        <v>2.2739189884214046E-2</v>
      </c>
      <c r="AP117" s="9"/>
      <c r="AQ117" t="e">
        <f t="shared" si="139"/>
        <v>#VALUE!</v>
      </c>
      <c r="AR117" t="e">
        <f t="shared" si="140"/>
        <v>#VALUE!</v>
      </c>
      <c r="AS117">
        <v>0</v>
      </c>
      <c r="AT117" s="8" t="e">
        <f t="shared" si="141"/>
        <v>#VALUE!</v>
      </c>
      <c r="AU117" s="8" t="e">
        <f t="shared" si="142"/>
        <v>#VALUE!</v>
      </c>
      <c r="AV117" s="9">
        <f t="shared" si="143"/>
        <v>1.5759424160826513E-2</v>
      </c>
      <c r="AX117">
        <f t="shared" si="144"/>
        <v>78.812974192989046</v>
      </c>
      <c r="AY117">
        <f t="shared" si="145"/>
        <v>15.215219993965077</v>
      </c>
      <c r="AZ117" t="e">
        <f t="shared" si="146"/>
        <v>#VALUE!</v>
      </c>
    </row>
    <row r="118" spans="1:52">
      <c r="A118" s="62">
        <v>44670.429861111108</v>
      </c>
      <c r="B118" s="42">
        <v>50</v>
      </c>
      <c r="C118" s="43">
        <v>3.8</v>
      </c>
      <c r="D118" t="s">
        <v>234</v>
      </c>
      <c r="E118" s="29">
        <v>2</v>
      </c>
      <c r="F118" s="2">
        <v>44671.717893518522</v>
      </c>
      <c r="G118">
        <v>112</v>
      </c>
      <c r="I118" s="35">
        <v>21.2</v>
      </c>
      <c r="J118" s="35">
        <v>30.443000000000001</v>
      </c>
      <c r="K118" s="38">
        <v>40.08</v>
      </c>
      <c r="L118" s="38">
        <v>2132</v>
      </c>
      <c r="M118" s="3" t="s">
        <v>40</v>
      </c>
      <c r="N118" s="4">
        <f>1000000*(AG118-AE118)/Y118</f>
        <v>0.20975049424862585</v>
      </c>
      <c r="O118" s="4">
        <f>1000000*(AN118-AL118)/Y118</f>
        <v>57.793894546113428</v>
      </c>
      <c r="P118" s="4" t="e">
        <f>1000000*(AU118-AS118)/Y118</f>
        <v>#VALUE!</v>
      </c>
      <c r="Q118">
        <f>(N118*16)</f>
        <v>3.3560079079780136</v>
      </c>
      <c r="R118">
        <f>(O118*44)</f>
        <v>2542.9313600289906</v>
      </c>
      <c r="S118">
        <f>1000000*(((AG118-AE118)*0.082057*X118)/(W118-AA118))/Y118</f>
        <v>5.746215808012745</v>
      </c>
      <c r="T118">
        <f>1000000*(((AN118-AL118)*0.082057*X118)/(W118-AA118))/Y118</f>
        <v>1583.2915752458316</v>
      </c>
      <c r="U118">
        <f>O118*((1*0.082057*X118)/(W118-AA118))</f>
        <v>1583.2915752458316</v>
      </c>
      <c r="W118">
        <f t="shared" si="126"/>
        <v>1.0107358502696788</v>
      </c>
      <c r="X118">
        <v>313.14999999999998</v>
      </c>
      <c r="Y118">
        <f t="shared" si="127"/>
        <v>1.9073334166666699E-2</v>
      </c>
      <c r="Z118">
        <v>2E-3</v>
      </c>
      <c r="AA118">
        <f t="shared" si="128"/>
        <v>7.2765497523200454E-2</v>
      </c>
      <c r="AC118">
        <f t="shared" si="129"/>
        <v>4.0510292878808726E-5</v>
      </c>
      <c r="AD118">
        <f t="shared" si="130"/>
        <v>3.1530243704398683E-9</v>
      </c>
      <c r="AE118">
        <v>0</v>
      </c>
      <c r="AF118">
        <f t="shared" si="131"/>
        <v>8.4761689798767353E-10</v>
      </c>
      <c r="AG118">
        <f t="shared" si="132"/>
        <v>4.0006412684275421E-9</v>
      </c>
      <c r="AH118">
        <f t="shared" si="133"/>
        <v>1.097002469958351E-3</v>
      </c>
      <c r="AJ118">
        <f t="shared" si="134"/>
        <v>2.1548888327749555E-3</v>
      </c>
      <c r="AK118">
        <f t="shared" si="135"/>
        <v>1.6772075742958582E-7</v>
      </c>
      <c r="AL118">
        <v>0</v>
      </c>
      <c r="AM118">
        <f t="shared" si="136"/>
        <v>9.3460150604153148E-7</v>
      </c>
      <c r="AN118">
        <f t="shared" si="137"/>
        <v>1.1023222634711174E-6</v>
      </c>
      <c r="AO118">
        <f t="shared" si="138"/>
        <v>2.2739189884214046E-2</v>
      </c>
      <c r="AQ118" t="e">
        <f t="shared" si="139"/>
        <v>#VALUE!</v>
      </c>
      <c r="AR118" t="e">
        <f t="shared" si="140"/>
        <v>#VALUE!</v>
      </c>
      <c r="AS118">
        <v>0</v>
      </c>
      <c r="AT118" t="e">
        <f t="shared" si="141"/>
        <v>#VALUE!</v>
      </c>
      <c r="AU118" t="e">
        <f t="shared" si="142"/>
        <v>#VALUE!</v>
      </c>
      <c r="AV118">
        <f t="shared" si="143"/>
        <v>1.5759424160826513E-2</v>
      </c>
      <c r="AX118">
        <f t="shared" si="144"/>
        <v>78.812974192989046</v>
      </c>
      <c r="AY118">
        <f t="shared" si="145"/>
        <v>15.215219993965084</v>
      </c>
      <c r="AZ118" t="e">
        <f t="shared" si="146"/>
        <v>#VALUE!</v>
      </c>
    </row>
    <row r="119" spans="1:52">
      <c r="A119" s="62">
        <v>44670.53125</v>
      </c>
      <c r="B119" s="29">
        <v>100</v>
      </c>
      <c r="C119" s="41">
        <v>0.1</v>
      </c>
      <c r="D119" t="s">
        <v>234</v>
      </c>
      <c r="E119" s="29">
        <v>2</v>
      </c>
      <c r="F119" s="2">
        <v>44671.73909722222</v>
      </c>
      <c r="G119">
        <v>138</v>
      </c>
      <c r="I119" s="35">
        <v>21.2</v>
      </c>
      <c r="J119" s="35">
        <v>30.443000000000001</v>
      </c>
      <c r="K119" s="38">
        <v>0.28000000000000003</v>
      </c>
      <c r="L119" s="38">
        <v>1709</v>
      </c>
      <c r="M119" s="3" t="s">
        <v>40</v>
      </c>
      <c r="N119" s="4">
        <f>1000000*(AG119-AE119)/Y119</f>
        <v>1.4653228141121564E-3</v>
      </c>
      <c r="O119" s="4">
        <v>0</v>
      </c>
      <c r="P119" s="4" t="e">
        <f>1000000*(AU119-AS119)/Y119</f>
        <v>#VALUE!</v>
      </c>
      <c r="Q119">
        <f>(N119*16)</f>
        <v>2.3445165025794502E-2</v>
      </c>
      <c r="R119">
        <f>(O119*44)</f>
        <v>0</v>
      </c>
      <c r="S119">
        <f>1000000*(((AG119-AE119)*0.082057*X119)/(W119-AA119))/Y119</f>
        <v>4.0143224207673862E-2</v>
      </c>
      <c r="T119">
        <f>1000000*(((AN119-AL119)*0.082057*X119)/(W119-AA119))/Y119</f>
        <v>1269.1582092378642</v>
      </c>
      <c r="U119">
        <f>O119*((1*0.082057*X119)/(W119-AA119))</f>
        <v>0</v>
      </c>
      <c r="W119">
        <f t="shared" si="126"/>
        <v>1.0107358502696788</v>
      </c>
      <c r="X119">
        <v>313.14999999999998</v>
      </c>
      <c r="Y119">
        <f t="shared" si="127"/>
        <v>1.9073334166666699E-2</v>
      </c>
      <c r="Z119">
        <v>2E-3</v>
      </c>
      <c r="AA119">
        <f t="shared" si="128"/>
        <v>7.2765497523200454E-2</v>
      </c>
      <c r="AC119">
        <f t="shared" si="129"/>
        <v>2.8300603807551009E-7</v>
      </c>
      <c r="AD119">
        <f t="shared" si="130"/>
        <v>2.2027116360358361E-11</v>
      </c>
      <c r="AE119">
        <v>0</v>
      </c>
      <c r="AF119" s="8">
        <f t="shared" si="131"/>
        <v>5.921475335243228E-12</v>
      </c>
      <c r="AG119" s="8">
        <f t="shared" si="132"/>
        <v>2.7948591695601589E-11</v>
      </c>
      <c r="AH119" s="9">
        <f t="shared" si="133"/>
        <v>1.097002469958351E-3</v>
      </c>
      <c r="AJ119">
        <f t="shared" si="134"/>
        <v>1.7273475681108812E-3</v>
      </c>
      <c r="AK119">
        <f t="shared" si="135"/>
        <v>1.3444407807090158E-7</v>
      </c>
      <c r="AL119">
        <v>0</v>
      </c>
      <c r="AM119" s="8">
        <f t="shared" si="136"/>
        <v>7.4917165751640587E-7</v>
      </c>
      <c r="AN119" s="8">
        <f t="shared" si="137"/>
        <v>8.8361573558730745E-7</v>
      </c>
      <c r="AO119" s="9">
        <f t="shared" si="138"/>
        <v>2.2739189884214046E-2</v>
      </c>
      <c r="AP119" s="9"/>
      <c r="AQ119" t="e">
        <f t="shared" si="139"/>
        <v>#VALUE!</v>
      </c>
      <c r="AR119" t="e">
        <f t="shared" si="140"/>
        <v>#VALUE!</v>
      </c>
      <c r="AS119">
        <v>0</v>
      </c>
      <c r="AT119" s="8" t="e">
        <f t="shared" si="141"/>
        <v>#VALUE!</v>
      </c>
      <c r="AU119" s="8" t="e">
        <f t="shared" si="142"/>
        <v>#VALUE!</v>
      </c>
      <c r="AV119" s="9">
        <f t="shared" si="143"/>
        <v>1.5759424160826513E-2</v>
      </c>
      <c r="AX119">
        <f t="shared" si="144"/>
        <v>78.812974192989046</v>
      </c>
      <c r="AY119">
        <f t="shared" si="145"/>
        <v>15.215219993965077</v>
      </c>
      <c r="AZ119" t="e">
        <f t="shared" si="146"/>
        <v>#VALUE!</v>
      </c>
    </row>
    <row r="120" spans="1:52">
      <c r="A120" s="62">
        <v>44670.45</v>
      </c>
      <c r="B120" s="29">
        <v>50</v>
      </c>
      <c r="C120" s="41">
        <v>8</v>
      </c>
      <c r="D120" t="s">
        <v>234</v>
      </c>
      <c r="E120" s="29">
        <v>2</v>
      </c>
      <c r="F120" s="2">
        <v>44671.760312500002</v>
      </c>
      <c r="G120">
        <v>98</v>
      </c>
      <c r="I120" s="35">
        <v>21.2</v>
      </c>
      <c r="J120" s="35">
        <v>30.443000000000001</v>
      </c>
      <c r="K120" s="38">
        <v>7.44</v>
      </c>
      <c r="L120" s="38">
        <v>7305</v>
      </c>
      <c r="M120" s="3" t="s">
        <v>40</v>
      </c>
      <c r="N120" s="4">
        <f>1000000*(AG120-AE120)/Y120</f>
        <v>3.8935720489265878E-2</v>
      </c>
      <c r="O120" s="4">
        <v>0</v>
      </c>
      <c r="P120" s="4" t="e">
        <f>1000000*(AU120-AS120)/Y120</f>
        <v>#VALUE!</v>
      </c>
      <c r="Q120">
        <f>(N120*16)</f>
        <v>0.62297152782825405</v>
      </c>
      <c r="R120">
        <f>(O120*44)</f>
        <v>0</v>
      </c>
      <c r="S120">
        <f>1000000*(((AG120-AE120)*0.082057*X120)/(W120-AA120))/Y120</f>
        <v>1.0666628146610484</v>
      </c>
      <c r="T120">
        <f>1000000*(((AN120-AL120)*0.082057*X120)/(W120-AA120))/Y120</f>
        <v>5424.9272782226999</v>
      </c>
      <c r="U120">
        <f>O120*((1*0.082057*X120)/(W120-AA120))</f>
        <v>0</v>
      </c>
      <c r="W120">
        <f t="shared" si="126"/>
        <v>1.0107358502696788</v>
      </c>
      <c r="X120">
        <v>313.14999999999998</v>
      </c>
      <c r="Y120">
        <f t="shared" si="127"/>
        <v>1.9073334166666699E-2</v>
      </c>
      <c r="Z120">
        <v>2E-3</v>
      </c>
      <c r="AA120">
        <f t="shared" si="128"/>
        <v>7.2765497523200454E-2</v>
      </c>
      <c r="AC120">
        <f t="shared" si="129"/>
        <v>7.519874726006411E-6</v>
      </c>
      <c r="AD120">
        <f t="shared" si="130"/>
        <v>5.8529194900380794E-10</v>
      </c>
      <c r="AE120">
        <v>0</v>
      </c>
      <c r="AF120" s="8">
        <f t="shared" si="131"/>
        <v>1.573420589078915E-10</v>
      </c>
      <c r="AG120" s="8">
        <f t="shared" si="132"/>
        <v>7.4263400791169944E-10</v>
      </c>
      <c r="AH120" s="9">
        <f t="shared" si="133"/>
        <v>1.097002469958351E-3</v>
      </c>
      <c r="AJ120">
        <f t="shared" si="134"/>
        <v>7.3834253862200038E-3</v>
      </c>
      <c r="AK120">
        <f t="shared" si="135"/>
        <v>5.7467173218720649E-7</v>
      </c>
      <c r="AL120">
        <v>0</v>
      </c>
      <c r="AM120" s="8">
        <f t="shared" si="136"/>
        <v>3.2022814266573107E-6</v>
      </c>
      <c r="AN120" s="8">
        <f t="shared" si="137"/>
        <v>3.7769531588445174E-6</v>
      </c>
      <c r="AO120" s="9">
        <f t="shared" si="138"/>
        <v>2.2739189884214046E-2</v>
      </c>
      <c r="AP120" s="9"/>
      <c r="AQ120" t="e">
        <f t="shared" si="139"/>
        <v>#VALUE!</v>
      </c>
      <c r="AR120" t="e">
        <f t="shared" si="140"/>
        <v>#VALUE!</v>
      </c>
      <c r="AS120">
        <v>0</v>
      </c>
      <c r="AT120" s="8" t="e">
        <f t="shared" si="141"/>
        <v>#VALUE!</v>
      </c>
      <c r="AU120" s="8" t="e">
        <f t="shared" si="142"/>
        <v>#VALUE!</v>
      </c>
      <c r="AV120" s="9">
        <f t="shared" si="143"/>
        <v>1.5759424160826513E-2</v>
      </c>
      <c r="AX120">
        <f t="shared" si="144"/>
        <v>78.812974192989046</v>
      </c>
      <c r="AY120">
        <f t="shared" si="145"/>
        <v>15.21521999396508</v>
      </c>
      <c r="AZ120" t="e">
        <f t="shared" si="146"/>
        <v>#VALUE!</v>
      </c>
    </row>
    <row r="121" spans="1:52">
      <c r="A121" s="62">
        <v>44670.424305555556</v>
      </c>
      <c r="B121" s="42">
        <v>50</v>
      </c>
      <c r="C121" s="43">
        <v>1.6</v>
      </c>
      <c r="D121" t="s">
        <v>234</v>
      </c>
      <c r="E121" s="29">
        <v>1</v>
      </c>
      <c r="F121" s="2">
        <v>44671.781527777777</v>
      </c>
      <c r="G121">
        <v>71</v>
      </c>
      <c r="I121" s="35">
        <v>21.2</v>
      </c>
      <c r="J121" s="35">
        <v>30.443000000000001</v>
      </c>
      <c r="K121" s="38">
        <v>46.18</v>
      </c>
      <c r="L121" s="38">
        <v>775</v>
      </c>
      <c r="M121" s="3" t="s">
        <v>40</v>
      </c>
      <c r="N121" s="4">
        <f>1000000*(AG121-AE121)/Y121</f>
        <v>0.24167359841321209</v>
      </c>
      <c r="O121" s="4">
        <v>0</v>
      </c>
      <c r="P121" s="4" t="e">
        <f>1000000*(AU121-AS121)/Y121</f>
        <v>#VALUE!</v>
      </c>
      <c r="Q121">
        <f>(N121*16)</f>
        <v>3.8667775746113935</v>
      </c>
      <c r="R121">
        <f>(O121*44)</f>
        <v>0</v>
      </c>
      <c r="S121">
        <f>1000000*(((AG121-AE121)*0.082057*X121)/(W121-AA121))/Y121</f>
        <v>6.6207646211084965</v>
      </c>
      <c r="T121">
        <f>1000000*(((AN121-AL121)*0.082057*X121)/(W121-AA121))/Y121</f>
        <v>575.53985497913663</v>
      </c>
      <c r="U121">
        <f>O121*((1*0.082057*X121)/(W121-AA121))</f>
        <v>0</v>
      </c>
      <c r="W121">
        <f t="shared" si="126"/>
        <v>1.0107358502696788</v>
      </c>
      <c r="X121">
        <v>313.14999999999998</v>
      </c>
      <c r="Y121">
        <f t="shared" si="127"/>
        <v>1.9073334166666699E-2</v>
      </c>
      <c r="Z121">
        <v>2E-3</v>
      </c>
      <c r="AA121">
        <f t="shared" si="128"/>
        <v>7.2765497523200454E-2</v>
      </c>
      <c r="AC121">
        <f t="shared" si="129"/>
        <v>4.667578156545377E-5</v>
      </c>
      <c r="AD121">
        <f t="shared" si="130"/>
        <v>3.6329008340048184E-9</v>
      </c>
      <c r="AE121">
        <v>0</v>
      </c>
      <c r="AF121" s="8">
        <f t="shared" si="131"/>
        <v>9.7662046779118675E-10</v>
      </c>
      <c r="AG121" s="8">
        <f t="shared" si="132"/>
        <v>4.6095213017960052E-9</v>
      </c>
      <c r="AH121" s="9">
        <f t="shared" si="133"/>
        <v>1.097002469958351E-3</v>
      </c>
      <c r="AJ121">
        <f t="shared" si="134"/>
        <v>7.8332028395900106E-4</v>
      </c>
      <c r="AK121">
        <f t="shared" si="135"/>
        <v>6.0967911354563308E-8</v>
      </c>
      <c r="AL121">
        <v>0</v>
      </c>
      <c r="AM121" s="8">
        <f t="shared" si="136"/>
        <v>3.397355380779488E-7</v>
      </c>
      <c r="AN121" s="8">
        <f t="shared" si="137"/>
        <v>4.0070344943251212E-7</v>
      </c>
      <c r="AO121" s="9">
        <f t="shared" si="138"/>
        <v>2.2739189884214046E-2</v>
      </c>
      <c r="AP121" s="9"/>
      <c r="AQ121" t="e">
        <f t="shared" si="139"/>
        <v>#VALUE!</v>
      </c>
      <c r="AR121" t="e">
        <f t="shared" si="140"/>
        <v>#VALUE!</v>
      </c>
      <c r="AS121">
        <v>0</v>
      </c>
      <c r="AT121" s="8" t="e">
        <f t="shared" si="141"/>
        <v>#VALUE!</v>
      </c>
      <c r="AU121" s="8" t="e">
        <f t="shared" si="142"/>
        <v>#VALUE!</v>
      </c>
      <c r="AV121" s="9">
        <f t="shared" si="143"/>
        <v>1.5759424160826513E-2</v>
      </c>
      <c r="AX121">
        <f t="shared" si="144"/>
        <v>78.812974192989046</v>
      </c>
      <c r="AY121">
        <f t="shared" si="145"/>
        <v>15.215219993965077</v>
      </c>
      <c r="AZ121" t="e">
        <f t="shared" si="146"/>
        <v>#VALUE!</v>
      </c>
    </row>
    <row r="122" spans="1:52">
      <c r="A122" s="62">
        <v>44670.424305555556</v>
      </c>
      <c r="B122" s="42">
        <v>50</v>
      </c>
      <c r="C122" s="43">
        <v>1.6</v>
      </c>
      <c r="D122" t="s">
        <v>234</v>
      </c>
      <c r="E122" s="29">
        <v>2</v>
      </c>
      <c r="F122" s="2">
        <v>44671.802754629629</v>
      </c>
      <c r="G122">
        <v>193</v>
      </c>
      <c r="I122" s="35">
        <v>21.2</v>
      </c>
      <c r="J122" s="35">
        <v>30.443000000000001</v>
      </c>
      <c r="K122" s="38">
        <v>46.56</v>
      </c>
      <c r="L122" s="38">
        <v>883</v>
      </c>
      <c r="M122" s="3" t="s">
        <v>40</v>
      </c>
      <c r="N122" s="4">
        <f>1000000*(AG122-AE122)/Y122</f>
        <v>0.24366225080379286</v>
      </c>
      <c r="O122" s="4">
        <v>0</v>
      </c>
      <c r="P122" s="4" t="e">
        <f>1000000*(AU122-AS122)/Y122</f>
        <v>#VALUE!</v>
      </c>
      <c r="Q122">
        <f>(N122*16)</f>
        <v>3.8985960128606858</v>
      </c>
      <c r="R122">
        <f>(O122*44)</f>
        <v>0</v>
      </c>
      <c r="S122">
        <f>1000000*(((AG122-AE122)*0.082057*X122)/(W122-AA122))/Y122</f>
        <v>6.6752447111046243</v>
      </c>
      <c r="T122">
        <f>1000000*(((AN122-AL122)*0.082057*X122)/(W122-AA122))/Y122</f>
        <v>655.74411864074534</v>
      </c>
      <c r="U122">
        <f>O122*((1*0.082057*X122)/(W122-AA122))</f>
        <v>0</v>
      </c>
      <c r="W122">
        <f t="shared" si="126"/>
        <v>1.0107358502696788</v>
      </c>
      <c r="X122">
        <v>313.14999999999998</v>
      </c>
      <c r="Y122">
        <f t="shared" si="127"/>
        <v>1.9073334166666699E-2</v>
      </c>
      <c r="Z122">
        <v>2E-3</v>
      </c>
      <c r="AA122">
        <f t="shared" si="128"/>
        <v>7.2765497523200454E-2</v>
      </c>
      <c r="AC122">
        <f t="shared" si="129"/>
        <v>4.7059861188556249E-5</v>
      </c>
      <c r="AD122">
        <f t="shared" si="130"/>
        <v>3.6627947776367331E-9</v>
      </c>
      <c r="AE122">
        <v>0</v>
      </c>
      <c r="AF122" s="8">
        <f t="shared" si="131"/>
        <v>9.8465675574615983E-10</v>
      </c>
      <c r="AG122" s="8">
        <f t="shared" si="132"/>
        <v>4.6474515333828929E-9</v>
      </c>
      <c r="AH122" s="9">
        <f t="shared" si="133"/>
        <v>1.097002469958351E-3</v>
      </c>
      <c r="AJ122">
        <f t="shared" si="134"/>
        <v>8.9247975578812637E-4</v>
      </c>
      <c r="AK122">
        <f t="shared" si="135"/>
        <v>6.9464084807844405E-8</v>
      </c>
      <c r="AL122">
        <v>0</v>
      </c>
      <c r="AM122" s="8">
        <f t="shared" si="136"/>
        <v>3.8707932919074679E-7</v>
      </c>
      <c r="AN122" s="8">
        <f t="shared" si="137"/>
        <v>4.5654341399859121E-7</v>
      </c>
      <c r="AO122" s="9">
        <f t="shared" si="138"/>
        <v>2.2739189884214046E-2</v>
      </c>
      <c r="AP122" s="9"/>
      <c r="AQ122" t="e">
        <f t="shared" si="139"/>
        <v>#VALUE!</v>
      </c>
      <c r="AR122" t="e">
        <f t="shared" si="140"/>
        <v>#VALUE!</v>
      </c>
      <c r="AS122">
        <v>0</v>
      </c>
      <c r="AT122" s="8" t="e">
        <f t="shared" si="141"/>
        <v>#VALUE!</v>
      </c>
      <c r="AU122" s="8" t="e">
        <f t="shared" si="142"/>
        <v>#VALUE!</v>
      </c>
      <c r="AV122" s="9">
        <f t="shared" si="143"/>
        <v>1.5759424160826513E-2</v>
      </c>
      <c r="AX122">
        <f t="shared" si="144"/>
        <v>78.812974192989046</v>
      </c>
      <c r="AY122">
        <f t="shared" si="145"/>
        <v>15.21521999396508</v>
      </c>
      <c r="AZ122" t="e">
        <f t="shared" si="146"/>
        <v>#VALUE!</v>
      </c>
    </row>
    <row r="123" spans="1:52">
      <c r="A123" s="62">
        <v>44670.459027777775</v>
      </c>
      <c r="B123" s="29">
        <v>50</v>
      </c>
      <c r="C123" s="41">
        <v>9</v>
      </c>
      <c r="D123" t="s">
        <v>234</v>
      </c>
      <c r="E123" s="29">
        <v>1</v>
      </c>
      <c r="F123" s="2">
        <v>44671.823969907404</v>
      </c>
      <c r="G123">
        <v>140</v>
      </c>
      <c r="I123" s="35">
        <v>21.2</v>
      </c>
      <c r="J123" s="35">
        <v>30.443000000000001</v>
      </c>
      <c r="K123" s="38">
        <v>4.47</v>
      </c>
      <c r="L123" s="38">
        <v>9461</v>
      </c>
      <c r="M123" s="3" t="s">
        <v>40</v>
      </c>
      <c r="N123" s="4">
        <f>1000000*(AG123-AE123)/Y123</f>
        <v>2.3392832068147639E-2</v>
      </c>
      <c r="O123" s="4">
        <f>1000000*(AN123-AL123)/Y123</f>
        <v>256.46718400599389</v>
      </c>
      <c r="P123" s="4" t="e">
        <f>1000000*(AU123-AS123)/Y123</f>
        <v>#VALUE!</v>
      </c>
      <c r="Q123">
        <f>(N123*16)</f>
        <v>0.37428531309036223</v>
      </c>
      <c r="R123">
        <f>(O123*44)</f>
        <v>11284.556096263732</v>
      </c>
      <c r="S123">
        <f>1000000*(((AG123-AE123)*0.082057*X123)/(W123-AA123))/Y123</f>
        <v>0.64085790074393634</v>
      </c>
      <c r="T123">
        <f>1000000*(((AN123-AL123)*0.082057*X123)/(W123-AA123))/Y123</f>
        <v>7026.0420231711114</v>
      </c>
      <c r="U123">
        <f>O123*((1*0.082057*X123)/(W123-AA123))</f>
        <v>7026.0420231711105</v>
      </c>
      <c r="W123">
        <f t="shared" si="126"/>
        <v>1.0107358502696788</v>
      </c>
      <c r="X123">
        <v>313.14999999999998</v>
      </c>
      <c r="Y123">
        <f t="shared" si="127"/>
        <v>1.9073334166666699E-2</v>
      </c>
      <c r="Z123">
        <v>2E-3</v>
      </c>
      <c r="AA123">
        <f t="shared" si="128"/>
        <v>7.2765497523200454E-2</v>
      </c>
      <c r="AC123">
        <f t="shared" si="129"/>
        <v>4.5179892507054636E-6</v>
      </c>
      <c r="AD123">
        <f t="shared" si="130"/>
        <v>3.5164717903857808E-10</v>
      </c>
      <c r="AE123">
        <v>0</v>
      </c>
      <c r="AF123" s="8">
        <f t="shared" si="131"/>
        <v>9.4532124101918662E-11</v>
      </c>
      <c r="AG123" s="8">
        <f t="shared" si="132"/>
        <v>4.4617930314049675E-10</v>
      </c>
      <c r="AH123" s="9">
        <f t="shared" si="133"/>
        <v>1.097002469958351E-3</v>
      </c>
      <c r="AJ123">
        <f t="shared" si="134"/>
        <v>9.5625718794014325E-3</v>
      </c>
      <c r="AK123">
        <f t="shared" si="135"/>
        <v>7.4428052816196604E-7</v>
      </c>
      <c r="AL123">
        <v>0</v>
      </c>
      <c r="AM123" s="8">
        <f t="shared" si="136"/>
        <v>4.147403775168353E-6</v>
      </c>
      <c r="AN123" s="8">
        <f t="shared" si="137"/>
        <v>4.8916843033303187E-6</v>
      </c>
      <c r="AO123" s="9">
        <f t="shared" si="138"/>
        <v>2.2739189884214046E-2</v>
      </c>
      <c r="AP123" s="9"/>
      <c r="AQ123" t="e">
        <f t="shared" si="139"/>
        <v>#VALUE!</v>
      </c>
      <c r="AR123" t="e">
        <f t="shared" si="140"/>
        <v>#VALUE!</v>
      </c>
      <c r="AS123">
        <v>0</v>
      </c>
      <c r="AT123" s="8" t="e">
        <f t="shared" si="141"/>
        <v>#VALUE!</v>
      </c>
      <c r="AU123" s="8" t="e">
        <f t="shared" si="142"/>
        <v>#VALUE!</v>
      </c>
      <c r="AV123" s="9">
        <f t="shared" si="143"/>
        <v>1.5759424160826513E-2</v>
      </c>
      <c r="AX123">
        <f t="shared" si="144"/>
        <v>78.81297419298906</v>
      </c>
      <c r="AY123">
        <f t="shared" si="145"/>
        <v>15.215219993965071</v>
      </c>
      <c r="AZ123" t="e">
        <f t="shared" si="146"/>
        <v>#VALUE!</v>
      </c>
    </row>
    <row r="124" spans="1:52">
      <c r="A124" s="62">
        <v>44670.459027777775</v>
      </c>
      <c r="B124" s="29">
        <v>50</v>
      </c>
      <c r="C124" s="41">
        <v>9</v>
      </c>
      <c r="D124" t="s">
        <v>234</v>
      </c>
      <c r="E124" s="29">
        <v>2</v>
      </c>
      <c r="F124" s="2">
        <v>44671.845185185186</v>
      </c>
      <c r="G124">
        <v>62</v>
      </c>
      <c r="I124" s="35">
        <v>21.2</v>
      </c>
      <c r="J124" s="35">
        <v>30.443000000000001</v>
      </c>
      <c r="K124" s="38">
        <v>4.53</v>
      </c>
      <c r="L124" s="38">
        <v>8839</v>
      </c>
      <c r="M124" s="3" t="s">
        <v>40</v>
      </c>
      <c r="N124" s="4">
        <f>1000000*(AG124-AE124)/Y124</f>
        <v>2.3706829814028815E-2</v>
      </c>
      <c r="O124" s="4">
        <f>1000000*(AN124-AL124)/Y124</f>
        <v>239.60611345830037</v>
      </c>
      <c r="P124" s="4" t="e">
        <f>1000000*(AU124-AS124)/Y124</f>
        <v>#VALUE!</v>
      </c>
      <c r="Q124">
        <f>(N124*16)</f>
        <v>0.37930927702446104</v>
      </c>
      <c r="R124">
        <f>(O124*44)</f>
        <v>10542.668992165216</v>
      </c>
      <c r="S124">
        <f>1000000*(((AG124-AE124)*0.082057*X124)/(W124-AA124))/Y124</f>
        <v>0.64946002021700922</v>
      </c>
      <c r="T124">
        <f>1000000*(((AN124-AL124)*0.082057*X124)/(W124-AA124))/Y124</f>
        <v>6564.1248750459199</v>
      </c>
      <c r="U124">
        <f>O124*((1*0.082057*X124)/(W124-AA124))</f>
        <v>6564.124875045919</v>
      </c>
      <c r="W124">
        <f t="shared" si="126"/>
        <v>1.0107358502696788</v>
      </c>
      <c r="X124">
        <v>313.14999999999998</v>
      </c>
      <c r="Y124">
        <f t="shared" si="127"/>
        <v>1.9073334166666699E-2</v>
      </c>
      <c r="Z124">
        <v>2E-3</v>
      </c>
      <c r="AA124">
        <f t="shared" si="128"/>
        <v>7.2765497523200454E-2</v>
      </c>
      <c r="AC124">
        <f t="shared" si="129"/>
        <v>4.578633401721645E-6</v>
      </c>
      <c r="AD124">
        <f t="shared" si="130"/>
        <v>3.5636727540151201E-10</v>
      </c>
      <c r="AE124">
        <v>0</v>
      </c>
      <c r="AF124">
        <f t="shared" si="131"/>
        <v>9.58010116737565E-11</v>
      </c>
      <c r="AG124">
        <f t="shared" si="132"/>
        <v>4.5216828707526853E-10</v>
      </c>
      <c r="AH124">
        <f t="shared" si="133"/>
        <v>1.097002469958351E-3</v>
      </c>
      <c r="AJ124">
        <f t="shared" si="134"/>
        <v>8.9338941805336899E-3</v>
      </c>
      <c r="AK124">
        <f t="shared" si="135"/>
        <v>6.9534886253288404E-7</v>
      </c>
      <c r="AL124">
        <v>0</v>
      </c>
      <c r="AM124">
        <f t="shared" si="136"/>
        <v>3.8747386078335341E-6</v>
      </c>
      <c r="AN124">
        <f t="shared" si="137"/>
        <v>4.5700874703664181E-6</v>
      </c>
      <c r="AO124">
        <f t="shared" si="138"/>
        <v>2.2739189884214046E-2</v>
      </c>
      <c r="AQ124" t="e">
        <f t="shared" si="139"/>
        <v>#VALUE!</v>
      </c>
      <c r="AR124" t="e">
        <f t="shared" si="140"/>
        <v>#VALUE!</v>
      </c>
      <c r="AS124">
        <v>0</v>
      </c>
      <c r="AT124" t="e">
        <f t="shared" si="141"/>
        <v>#VALUE!</v>
      </c>
      <c r="AU124" t="e">
        <f t="shared" si="142"/>
        <v>#VALUE!</v>
      </c>
      <c r="AV124">
        <f t="shared" si="143"/>
        <v>1.5759424160826513E-2</v>
      </c>
      <c r="AX124">
        <f t="shared" si="144"/>
        <v>78.812974192989046</v>
      </c>
      <c r="AY124">
        <f t="shared" si="145"/>
        <v>15.215219993965075</v>
      </c>
      <c r="AZ124" t="e">
        <f t="shared" si="146"/>
        <v>#VALUE!</v>
      </c>
    </row>
    <row r="125" spans="1:52">
      <c r="A125" s="62">
        <v>44670.44027777778</v>
      </c>
      <c r="B125" s="29">
        <v>50</v>
      </c>
      <c r="C125" s="41">
        <v>6.2</v>
      </c>
      <c r="D125" t="s">
        <v>234</v>
      </c>
      <c r="E125" s="29">
        <v>2</v>
      </c>
      <c r="F125" s="2">
        <v>44671.866377314815</v>
      </c>
      <c r="G125">
        <v>217</v>
      </c>
      <c r="I125" s="35">
        <v>21.2</v>
      </c>
      <c r="J125" s="35">
        <v>30.443000000000001</v>
      </c>
      <c r="K125" s="38">
        <v>15.6</v>
      </c>
      <c r="L125" s="38">
        <v>4980</v>
      </c>
      <c r="M125" s="3" t="s">
        <v>40</v>
      </c>
      <c r="N125" s="4">
        <f>1000000*(AG125-AE125)/Y125</f>
        <v>8.1639413929105856E-2</v>
      </c>
      <c r="O125" s="4">
        <f>1000000*(AN125-AL125)/Y125</f>
        <v>134.99699570339814</v>
      </c>
      <c r="P125" s="4" t="e">
        <f>1000000*(AU125-AS125)/Y125</f>
        <v>#VALUE!</v>
      </c>
      <c r="Q125">
        <f>(N125*16)</f>
        <v>1.3062306228656937</v>
      </c>
      <c r="R125">
        <f>(O125*44)</f>
        <v>5939.8678109495186</v>
      </c>
      <c r="S125">
        <f>1000000*(((AG125-AE125)*0.082057*X125)/(W125-AA125))/Y125</f>
        <v>2.2365510629989722</v>
      </c>
      <c r="T125">
        <f>1000000*(((AN125-AL125)*0.082057*X125)/(W125-AA125))/Y125</f>
        <v>3698.3077132852904</v>
      </c>
      <c r="U125">
        <f>O125*((1*0.082057*X125)/(W125-AA125))</f>
        <v>3698.3077132852909</v>
      </c>
      <c r="W125">
        <f t="shared" si="126"/>
        <v>1.0107358502696788</v>
      </c>
      <c r="X125">
        <v>313.14999999999998</v>
      </c>
      <c r="Y125">
        <f t="shared" si="127"/>
        <v>1.9073334166666699E-2</v>
      </c>
      <c r="Z125">
        <v>2E-3</v>
      </c>
      <c r="AA125">
        <f t="shared" si="128"/>
        <v>7.2765497523200454E-2</v>
      </c>
      <c r="AC125">
        <f t="shared" si="129"/>
        <v>1.5767479264206988E-5</v>
      </c>
      <c r="AD125">
        <f t="shared" si="130"/>
        <v>1.2272250543628229E-9</v>
      </c>
      <c r="AE125">
        <v>0</v>
      </c>
      <c r="AF125" s="8">
        <f t="shared" si="131"/>
        <v>3.2991076867783696E-10</v>
      </c>
      <c r="AG125" s="8">
        <f t="shared" si="132"/>
        <v>1.5571358230406599E-9</v>
      </c>
      <c r="AH125" s="9">
        <f t="shared" si="133"/>
        <v>1.097002469958351E-3</v>
      </c>
      <c r="AJ125">
        <f t="shared" si="134"/>
        <v>5.0334645343430009E-3</v>
      </c>
      <c r="AK125">
        <f t="shared" si="135"/>
        <v>3.9176799812351663E-7</v>
      </c>
      <c r="AL125">
        <v>0</v>
      </c>
      <c r="AM125" s="8">
        <f t="shared" si="136"/>
        <v>2.1830748124234644E-6</v>
      </c>
      <c r="AN125" s="8">
        <f t="shared" si="137"/>
        <v>2.5748428105469812E-6</v>
      </c>
      <c r="AO125" s="9">
        <f t="shared" si="138"/>
        <v>2.2739189884214046E-2</v>
      </c>
      <c r="AP125" s="9"/>
      <c r="AQ125" t="e">
        <f t="shared" si="139"/>
        <v>#VALUE!</v>
      </c>
      <c r="AR125" t="e">
        <f t="shared" si="140"/>
        <v>#VALUE!</v>
      </c>
      <c r="AS125">
        <v>0</v>
      </c>
      <c r="AT125" s="8" t="e">
        <f t="shared" si="141"/>
        <v>#VALUE!</v>
      </c>
      <c r="AU125" s="8" t="e">
        <f t="shared" si="142"/>
        <v>#VALUE!</v>
      </c>
      <c r="AV125" s="9">
        <f t="shared" si="143"/>
        <v>1.5759424160826513E-2</v>
      </c>
      <c r="AX125">
        <f t="shared" si="144"/>
        <v>78.812974192989032</v>
      </c>
      <c r="AY125">
        <f t="shared" si="145"/>
        <v>15.215219993965086</v>
      </c>
      <c r="AZ125" t="e">
        <f t="shared" si="146"/>
        <v>#VALUE!</v>
      </c>
    </row>
    <row r="126" spans="1:52">
      <c r="A126" s="62">
        <v>44683.597222222219</v>
      </c>
      <c r="B126" s="29">
        <v>50</v>
      </c>
      <c r="C126" s="41">
        <v>0.1</v>
      </c>
      <c r="D126" t="s">
        <v>234</v>
      </c>
      <c r="E126" s="29">
        <v>1</v>
      </c>
      <c r="F126" s="2">
        <v>44684.485763888886</v>
      </c>
      <c r="G126">
        <v>160</v>
      </c>
      <c r="I126" s="3">
        <v>20</v>
      </c>
      <c r="J126" s="3">
        <v>30.032</v>
      </c>
      <c r="K126" s="3">
        <v>55.83</v>
      </c>
      <c r="L126" s="3">
        <v>319</v>
      </c>
      <c r="M126" s="3" t="s">
        <v>40</v>
      </c>
      <c r="N126" s="4">
        <f>1000000*(AG126-AE126)/Y126</f>
        <v>0.28912863244438458</v>
      </c>
      <c r="O126" s="4">
        <f>1000000*(AN126-AL126)/Y126</f>
        <v>8.5572385319428914</v>
      </c>
      <c r="P126" s="4" t="e">
        <f>1000000*(AU126-AS126)/Y126</f>
        <v>#VALUE!</v>
      </c>
      <c r="Q126">
        <f>(N126*16)</f>
        <v>4.6260581191101533</v>
      </c>
      <c r="R126">
        <f>(O126*44)</f>
        <v>376.51849540548722</v>
      </c>
      <c r="S126">
        <f>1000000*(((AG126-AE126)*0.082057*X126)/(W126-AA126))/Y126</f>
        <v>8.0108198982217633</v>
      </c>
      <c r="T126">
        <f>1000000*(((AN126-AL126)*0.082057*X126)/(W126-AA126))/Y126</f>
        <v>237.09342145041327</v>
      </c>
      <c r="U126">
        <f>O126*((1*0.082057*X126)/(W126-AA126))</f>
        <v>237.0934214504133</v>
      </c>
      <c r="W126">
        <f t="shared" si="126"/>
        <v>1.0001977295381883</v>
      </c>
      <c r="X126">
        <v>313.14999999999998</v>
      </c>
      <c r="Y126">
        <f t="shared" si="127"/>
        <v>1.9073334166666699E-2</v>
      </c>
      <c r="Z126">
        <v>2E-3</v>
      </c>
      <c r="AA126">
        <f t="shared" si="128"/>
        <v>7.2765497523200454E-2</v>
      </c>
      <c r="AC126">
        <f t="shared" si="129"/>
        <v>5.5841039240117052E-5</v>
      </c>
      <c r="AD126">
        <f t="shared" si="130"/>
        <v>4.3462573356728495E-9</v>
      </c>
      <c r="AE126">
        <v>0</v>
      </c>
      <c r="AF126" s="8">
        <f t="shared" si="131"/>
        <v>1.168389688090249E-9</v>
      </c>
      <c r="AG126" s="8">
        <f t="shared" si="132"/>
        <v>5.5146470237630983E-9</v>
      </c>
      <c r="AH126" s="9">
        <f t="shared" si="133"/>
        <v>1.097002469958351E-3</v>
      </c>
      <c r="AJ126">
        <f t="shared" si="134"/>
        <v>3.1906307572268205E-4</v>
      </c>
      <c r="AK126">
        <f t="shared" si="135"/>
        <v>2.4833531973484489E-8</v>
      </c>
      <c r="AL126">
        <v>0</v>
      </c>
      <c r="AM126" s="8">
        <f t="shared" si="136"/>
        <v>1.3838153809013862E-7</v>
      </c>
      <c r="AN126" s="8">
        <f t="shared" si="137"/>
        <v>1.6321507006362312E-7</v>
      </c>
      <c r="AO126" s="9">
        <f t="shared" si="138"/>
        <v>2.2739189884214046E-2</v>
      </c>
      <c r="AP126" s="9"/>
      <c r="AQ126" t="e">
        <f t="shared" si="139"/>
        <v>#VALUE!</v>
      </c>
      <c r="AR126" t="e">
        <f t="shared" si="140"/>
        <v>#VALUE!</v>
      </c>
      <c r="AS126">
        <v>0</v>
      </c>
      <c r="AT126" s="8" t="e">
        <f t="shared" si="141"/>
        <v>#VALUE!</v>
      </c>
      <c r="AU126" s="8" t="e">
        <f t="shared" si="142"/>
        <v>#VALUE!</v>
      </c>
      <c r="AV126" s="9">
        <f t="shared" si="143"/>
        <v>1.5759424160826513E-2</v>
      </c>
      <c r="AX126">
        <f t="shared" si="144"/>
        <v>78.81297419298906</v>
      </c>
      <c r="AY126">
        <f t="shared" si="145"/>
        <v>15.215219993965082</v>
      </c>
      <c r="AZ126" t="e">
        <f t="shared" si="146"/>
        <v>#VALUE!</v>
      </c>
    </row>
    <row r="127" spans="1:52">
      <c r="A127" s="62">
        <v>44683.45</v>
      </c>
      <c r="B127" s="29">
        <v>50</v>
      </c>
      <c r="C127" s="41">
        <v>9</v>
      </c>
      <c r="D127" t="s">
        <v>235</v>
      </c>
      <c r="E127" s="29">
        <v>1</v>
      </c>
      <c r="F127" s="2">
        <v>44684.506990740738</v>
      </c>
      <c r="G127">
        <v>164</v>
      </c>
      <c r="H127" t="s">
        <v>238</v>
      </c>
      <c r="I127" s="3">
        <v>20</v>
      </c>
      <c r="J127" s="3">
        <v>30.032</v>
      </c>
      <c r="K127" s="3">
        <v>5.96</v>
      </c>
      <c r="L127" s="3">
        <v>9166</v>
      </c>
      <c r="M127" s="3" t="s">
        <v>40</v>
      </c>
      <c r="N127" s="4">
        <f>1000000*(AG127-AE127)/Y127</f>
        <v>3.0865245376473796E-2</v>
      </c>
      <c r="O127" s="4">
        <f>1000000*(AN127-AL127)/Y127</f>
        <v>245.87977549776969</v>
      </c>
      <c r="P127" s="4" t="e">
        <f>1000000*(AU127-AS127)/Y127</f>
        <v>#VALUE!</v>
      </c>
      <c r="Q127">
        <f>(N127*16)</f>
        <v>0.49384392602358074</v>
      </c>
      <c r="R127">
        <f>(O127*44)</f>
        <v>10818.710121901866</v>
      </c>
      <c r="S127">
        <f>1000000*(((AG127-AE127)*0.082057*X127)/(W127-AA127))/Y127</f>
        <v>0.85517618831097464</v>
      </c>
      <c r="T127">
        <f>1000000*(((AN127-AL127)*0.082057*X127)/(W127-AA127))/Y127</f>
        <v>6812.5338589795856</v>
      </c>
      <c r="U127">
        <f>O127*((1*0.082057*X127)/(W127-AA127))</f>
        <v>6812.5338589795856</v>
      </c>
      <c r="W127">
        <f t="shared" ref="W127" si="147">((0.001316*((J127*25.4)-(2.5*2053/100)))*(273.15+40))/(273.15+I127)</f>
        <v>1.0001977295381883</v>
      </c>
      <c r="X127">
        <v>313.14999999999998</v>
      </c>
      <c r="Y127">
        <f t="shared" ref="Y127" si="148">(21.0733341666667/1000)-Z127</f>
        <v>1.9073334166666699E-2</v>
      </c>
      <c r="Z127">
        <v>2E-3</v>
      </c>
      <c r="AA127">
        <f t="shared" ref="AA127" si="149">(0.001316*10^(8.07131-(1730.63/(233.46+(X127-273.15)))))</f>
        <v>7.2765497523200454E-2</v>
      </c>
      <c r="AC127">
        <f t="shared" ref="AC127" si="150">W127*(K127/10^6)</f>
        <v>5.9611784680476016E-6</v>
      </c>
      <c r="AD127">
        <f t="shared" ref="AD127" si="151">(AC127*Z127)/(0.082057*X127)</f>
        <v>4.6397445317231202E-10</v>
      </c>
      <c r="AE127">
        <v>0</v>
      </c>
      <c r="AF127" s="8">
        <f t="shared" ref="AF127" si="152">AC127*AH127*Y127</f>
        <v>1.2472868602933699E-10</v>
      </c>
      <c r="AG127" s="8">
        <f t="shared" ref="AG127" si="153">AD127+AF127</f>
        <v>5.8870313920164898E-10</v>
      </c>
      <c r="AH127" s="9">
        <f t="shared" ref="AH127" si="154">101.325*(0.000014*EXP(1600*((1/X127)-(1/298.15))))</f>
        <v>1.097002469958351E-3</v>
      </c>
      <c r="AJ127">
        <f t="shared" ref="AJ127" si="155">W127*(L127/10^6)</f>
        <v>9.1678123889470352E-3</v>
      </c>
      <c r="AK127">
        <f t="shared" ref="AK127" si="156">(AJ127*Z127)/(0.082057*X127)</f>
        <v>7.1355534190896189E-7</v>
      </c>
      <c r="AL127">
        <v>0</v>
      </c>
      <c r="AM127" s="8">
        <f t="shared" ref="AM127" si="157">AJ127*AO127*Y127</f>
        <v>3.9761917809849862E-6</v>
      </c>
      <c r="AN127" s="8">
        <f t="shared" ref="AN127" si="158">AK127+AM127</f>
        <v>4.6897471228939482E-6</v>
      </c>
      <c r="AO127" s="9">
        <f t="shared" ref="AO127" si="159">101.325*(0.00033*EXP(2400*((1/X127)-(1/298.15))))</f>
        <v>2.2739189884214046E-2</v>
      </c>
      <c r="AP127" s="9"/>
      <c r="AQ127" t="e">
        <f t="shared" ref="AQ127" si="160">W127*(M127/10^6)</f>
        <v>#VALUE!</v>
      </c>
      <c r="AR127" t="e">
        <f t="shared" ref="AR127" si="161">(AQ127*Z127)/(0.082057*X127)</f>
        <v>#VALUE!</v>
      </c>
      <c r="AS127">
        <v>0</v>
      </c>
      <c r="AT127" s="8" t="e">
        <f t="shared" ref="AT127" si="162">AQ127*AV127*Y127</f>
        <v>#VALUE!</v>
      </c>
      <c r="AU127" s="8" t="e">
        <f t="shared" ref="AU127" si="163">AR127+AT127</f>
        <v>#VALUE!</v>
      </c>
      <c r="AV127" s="9">
        <f t="shared" ref="AV127" si="164">101.325*((2.4*10^-4)*EXP(2700*((1/X127)-(1/298.15))))</f>
        <v>1.5759424160826513E-2</v>
      </c>
      <c r="AX127">
        <f t="shared" ref="AX127" si="165">100*(AG127-AF127)/AG127</f>
        <v>78.812974192989046</v>
      </c>
      <c r="AY127">
        <f t="shared" ref="AY127" si="166">100*(AN127-AM127)/AN127</f>
        <v>15.215219993965079</v>
      </c>
      <c r="AZ127" t="e">
        <f t="shared" ref="AZ127" si="167">100*(AU127-AT127)/AU127</f>
        <v>#VALUE!</v>
      </c>
    </row>
    <row r="128" spans="1:52">
      <c r="A128" s="62">
        <v>44683.517361111109</v>
      </c>
      <c r="B128" s="29" t="s">
        <v>232</v>
      </c>
      <c r="C128" s="41">
        <v>0.1</v>
      </c>
      <c r="D128" t="s">
        <v>235</v>
      </c>
      <c r="E128" s="29">
        <v>1</v>
      </c>
      <c r="F128" s="2">
        <v>44684.52820601852</v>
      </c>
      <c r="G128">
        <v>41</v>
      </c>
      <c r="I128" s="3">
        <v>20</v>
      </c>
      <c r="J128" s="3">
        <v>30.032</v>
      </c>
      <c r="K128" s="3">
        <v>512.96</v>
      </c>
      <c r="L128" s="3">
        <v>842</v>
      </c>
      <c r="M128" s="3" t="s">
        <v>40</v>
      </c>
      <c r="N128" s="4">
        <f>1000000*(AG128-AE128)/Y128</f>
        <v>2.6564825953550337</v>
      </c>
      <c r="O128" s="4">
        <f>1000000*(AN128-AL128)/Y128</f>
        <v>22.586817692463676</v>
      </c>
      <c r="P128" s="4" t="e">
        <f>1000000*(AU128-AS128)/Y128</f>
        <v>#VALUE!</v>
      </c>
      <c r="Q128">
        <f>(N128*16)</f>
        <v>42.50372152568054</v>
      </c>
      <c r="R128">
        <f>(O128*44)</f>
        <v>993.8199784684017</v>
      </c>
      <c r="S128">
        <f>1000000*(((AG128-AE128)*0.082057*X128)/(W128-AA128))/Y128</f>
        <v>73.602546569798264</v>
      </c>
      <c r="T128">
        <f>1000000*(((AN128-AL128)*0.082057*X128)/(W128-AA128))/Y128</f>
        <v>625.80771429858294</v>
      </c>
      <c r="U128">
        <f>O128*((1*0.082057*X128)/(W128-AA128))</f>
        <v>625.80771429858282</v>
      </c>
      <c r="W128">
        <f t="shared" ref="W128:W159" si="168">((0.001316*((J128*25.4)-(2.5*2053/100)))*(273.15+40))/(273.15+I128)</f>
        <v>1.0001977295381883</v>
      </c>
      <c r="X128">
        <v>313.14999999999998</v>
      </c>
      <c r="Y128">
        <f t="shared" ref="Y128:Y159" si="169">(21.0733341666667/1000)-Z128</f>
        <v>1.9073334166666699E-2</v>
      </c>
      <c r="Z128">
        <v>2E-3</v>
      </c>
      <c r="AA128">
        <f t="shared" ref="AA128:AA159" si="170">(0.001316*10^(8.07131-(1730.63/(233.46+(X128-273.15)))))</f>
        <v>7.2765497523200454E-2</v>
      </c>
      <c r="AC128">
        <f t="shared" ref="AC128:AC159" si="171">W128*(K128/10^6)</f>
        <v>5.1306142734390905E-4</v>
      </c>
      <c r="AD128">
        <f t="shared" ref="AD128:AD159" si="172">(AC128*Z128)/(0.082057*X128)</f>
        <v>3.9932942197863964E-8</v>
      </c>
      <c r="AE128">
        <v>0</v>
      </c>
      <c r="AF128" s="8">
        <f t="shared" ref="AF128:AF159" si="173">AC128*AH128*Y128</f>
        <v>1.0735038051276629E-8</v>
      </c>
      <c r="AG128" s="8">
        <f t="shared" ref="AG128:AG159" si="174">AD128+AF128</f>
        <v>5.0667980249140594E-8</v>
      </c>
      <c r="AH128" s="9">
        <f t="shared" ref="AH128:AH159" si="175">101.325*(0.000014*EXP(1600*((1/X128)-(1/298.15))))</f>
        <v>1.097002469958351E-3</v>
      </c>
      <c r="AJ128">
        <f t="shared" ref="AJ128:AJ159" si="176">W128*(L128/10^6)</f>
        <v>8.4216648827115451E-4</v>
      </c>
      <c r="AK128">
        <f t="shared" ref="AK128:AK159" si="177">(AJ128*Z128)/(0.082057*X128)</f>
        <v>6.5548068719981004E-8</v>
      </c>
      <c r="AL128">
        <v>0</v>
      </c>
      <c r="AM128" s="8">
        <f t="shared" ref="AM128:AM159" si="178">AJ128*AO128*Y128</f>
        <v>3.6525785288995832E-7</v>
      </c>
      <c r="AN128" s="8">
        <f t="shared" ref="AN128:AN159" si="179">AK128+AM128</f>
        <v>4.3080592160993932E-7</v>
      </c>
      <c r="AO128" s="9">
        <f t="shared" ref="AO128:AO159" si="180">101.325*(0.00033*EXP(2400*((1/X128)-(1/298.15))))</f>
        <v>2.2739189884214046E-2</v>
      </c>
      <c r="AP128" s="9"/>
      <c r="AQ128" t="e">
        <f t="shared" ref="AQ128:AQ159" si="181">W128*(M128/10^6)</f>
        <v>#VALUE!</v>
      </c>
      <c r="AR128" t="e">
        <f t="shared" ref="AR128:AR159" si="182">(AQ128*Z128)/(0.082057*X128)</f>
        <v>#VALUE!</v>
      </c>
      <c r="AS128">
        <v>0</v>
      </c>
      <c r="AT128" s="8" t="e">
        <f t="shared" ref="AT128:AT159" si="183">AQ128*AV128*Y128</f>
        <v>#VALUE!</v>
      </c>
      <c r="AU128" s="8" t="e">
        <f t="shared" ref="AU128:AU159" si="184">AR128+AT128</f>
        <v>#VALUE!</v>
      </c>
      <c r="AV128" s="9">
        <f t="shared" ref="AV128:AV159" si="185">101.325*((2.4*10^-4)*EXP(2700*((1/X128)-(1/298.15))))</f>
        <v>1.5759424160826513E-2</v>
      </c>
      <c r="AX128">
        <f t="shared" ref="AX128:AX159" si="186">100*(AG128-AF128)/AG128</f>
        <v>78.812974192989046</v>
      </c>
      <c r="AY128">
        <f t="shared" ref="AY128:AY159" si="187">100*(AN128-AM128)/AN128</f>
        <v>15.215219993965077</v>
      </c>
      <c r="AZ128" t="e">
        <f t="shared" ref="AZ128:AZ159" si="188">100*(AU128-AT128)/AU128</f>
        <v>#VALUE!</v>
      </c>
    </row>
    <row r="129" spans="1:52">
      <c r="A129" s="62">
        <v>44683.515277777777</v>
      </c>
      <c r="B129" s="29" t="s">
        <v>233</v>
      </c>
      <c r="C129" s="41">
        <v>0.1</v>
      </c>
      <c r="D129" t="s">
        <v>235</v>
      </c>
      <c r="E129">
        <v>1</v>
      </c>
      <c r="F129" s="2">
        <v>44684.549432870372</v>
      </c>
      <c r="G129">
        <v>136</v>
      </c>
      <c r="I129" s="3">
        <v>20</v>
      </c>
      <c r="J129" s="3">
        <v>30.032</v>
      </c>
      <c r="K129" s="3">
        <v>36.1</v>
      </c>
      <c r="L129" s="3">
        <v>5374</v>
      </c>
      <c r="M129" s="3" t="s">
        <v>40</v>
      </c>
      <c r="N129" s="4">
        <f>1000000*(AG129-AE129)/Y129</f>
        <v>0.18695224129038668</v>
      </c>
      <c r="O129" s="4">
        <f>1000000*(AN129-AL129)/Y129</f>
        <v>144.15862028420406</v>
      </c>
      <c r="P129" s="4" t="e">
        <f>1000000*(AU129-AS129)/Y129</f>
        <v>#VALUE!</v>
      </c>
      <c r="Q129">
        <f>(N129*16)</f>
        <v>2.9912358606461869</v>
      </c>
      <c r="R129">
        <f>(O129*44)</f>
        <v>6342.9792925049787</v>
      </c>
      <c r="S129">
        <f>1000000*(((AG129-AE129)*0.082057*X129)/(W129-AA129))/Y129</f>
        <v>5.1798423486621132</v>
      </c>
      <c r="T129">
        <f>1000000*(((AN129-AL129)*0.082057*X129)/(W129-AA129))/Y129</f>
        <v>3994.1694259389374</v>
      </c>
      <c r="U129">
        <f>O129*((1*0.082057*X129)/(W129-AA129))</f>
        <v>3994.1694259389374</v>
      </c>
      <c r="W129">
        <f t="shared" si="168"/>
        <v>1.0001977295381883</v>
      </c>
      <c r="X129">
        <v>313.14999999999998</v>
      </c>
      <c r="Y129">
        <f t="shared" si="169"/>
        <v>1.9073334166666699E-2</v>
      </c>
      <c r="Z129">
        <v>2E-3</v>
      </c>
      <c r="AA129">
        <f t="shared" si="170"/>
        <v>7.2765497523200454E-2</v>
      </c>
      <c r="AC129">
        <f t="shared" si="171"/>
        <v>3.6107138036328602E-5</v>
      </c>
      <c r="AD129">
        <f t="shared" si="172"/>
        <v>2.8103150603222267E-9</v>
      </c>
      <c r="AE129">
        <v>0</v>
      </c>
      <c r="AF129" s="8">
        <f t="shared" si="173"/>
        <v>7.5548751101662184E-10</v>
      </c>
      <c r="AG129" s="8">
        <f t="shared" si="174"/>
        <v>3.5658025713388488E-9</v>
      </c>
      <c r="AH129" s="9">
        <f t="shared" si="175"/>
        <v>1.097002469958351E-3</v>
      </c>
      <c r="AJ129">
        <f t="shared" si="176"/>
        <v>5.3750625985382241E-3</v>
      </c>
      <c r="AK129">
        <f t="shared" si="177"/>
        <v>4.1835548848120893E-7</v>
      </c>
      <c r="AL129">
        <v>0</v>
      </c>
      <c r="AM129" s="8">
        <f t="shared" si="178"/>
        <v>2.3312300492050314E-6</v>
      </c>
      <c r="AN129" s="8">
        <f t="shared" si="179"/>
        <v>2.7495855376862401E-6</v>
      </c>
      <c r="AO129" s="9">
        <f t="shared" si="180"/>
        <v>2.2739189884214046E-2</v>
      </c>
      <c r="AP129" s="9"/>
      <c r="AQ129" t="e">
        <f t="shared" si="181"/>
        <v>#VALUE!</v>
      </c>
      <c r="AR129" t="e">
        <f t="shared" si="182"/>
        <v>#VALUE!</v>
      </c>
      <c r="AS129">
        <v>0</v>
      </c>
      <c r="AT129" s="8" t="e">
        <f t="shared" si="183"/>
        <v>#VALUE!</v>
      </c>
      <c r="AU129" s="8" t="e">
        <f t="shared" si="184"/>
        <v>#VALUE!</v>
      </c>
      <c r="AV129" s="9">
        <f t="shared" si="185"/>
        <v>1.5759424160826513E-2</v>
      </c>
      <c r="AX129">
        <f t="shared" si="186"/>
        <v>78.81297419298906</v>
      </c>
      <c r="AY129">
        <f t="shared" si="187"/>
        <v>15.215219993965068</v>
      </c>
      <c r="AZ129" t="e">
        <f t="shared" si="188"/>
        <v>#VALUE!</v>
      </c>
    </row>
    <row r="130" spans="1:52">
      <c r="A130" s="62">
        <v>44683.438888888886</v>
      </c>
      <c r="B130" s="29">
        <v>50</v>
      </c>
      <c r="C130" s="41">
        <v>3</v>
      </c>
      <c r="D130" t="s">
        <v>235</v>
      </c>
      <c r="E130" s="29">
        <v>1</v>
      </c>
      <c r="F130" s="2">
        <v>44684.570648148147</v>
      </c>
      <c r="G130">
        <v>104</v>
      </c>
      <c r="H130" t="s">
        <v>250</v>
      </c>
      <c r="I130" s="3">
        <v>20</v>
      </c>
      <c r="J130" s="3">
        <v>30.032</v>
      </c>
      <c r="K130" s="3">
        <v>35.590000000000003</v>
      </c>
      <c r="L130" s="3">
        <v>551</v>
      </c>
      <c r="M130" s="3" t="s">
        <v>40</v>
      </c>
      <c r="N130" s="4">
        <f>1000000*(AG130-AE130)/Y130</f>
        <v>0.18431108774307092</v>
      </c>
      <c r="O130" s="4">
        <f>1000000*(AN130-AL130)/Y130</f>
        <v>14.780684736992265</v>
      </c>
      <c r="P130" s="4" t="e">
        <f>1000000*(AU130-AS130)/Y130</f>
        <v>#VALUE!</v>
      </c>
      <c r="Q130">
        <f>(N130*16)</f>
        <v>2.9489774038891348</v>
      </c>
      <c r="R130">
        <f>(O130*44)</f>
        <v>650.35012842765968</v>
      </c>
      <c r="S130">
        <f>1000000*(((AG130-AE130)*0.082057*X130)/(W130-AA130))/Y130</f>
        <v>5.1066645204677172</v>
      </c>
      <c r="T130">
        <f>1000000*(((AN130-AL130)*0.082057*X130)/(W130-AA130))/Y130</f>
        <v>409.52500068707747</v>
      </c>
      <c r="U130">
        <f>O130*((1*0.082057*X130)/(W130-AA130))</f>
        <v>409.52500068707747</v>
      </c>
      <c r="W130">
        <f t="shared" si="168"/>
        <v>1.0001977295381883</v>
      </c>
      <c r="X130">
        <v>313.14999999999998</v>
      </c>
      <c r="Y130">
        <f t="shared" si="169"/>
        <v>1.9073334166666699E-2</v>
      </c>
      <c r="Z130">
        <v>2E-3</v>
      </c>
      <c r="AA130">
        <f t="shared" si="170"/>
        <v>7.2765497523200454E-2</v>
      </c>
      <c r="AC130">
        <f t="shared" si="171"/>
        <v>3.5597037194264126E-5</v>
      </c>
      <c r="AD130">
        <f t="shared" si="172"/>
        <v>2.7706125483896963E-9</v>
      </c>
      <c r="AE130">
        <v>0</v>
      </c>
      <c r="AF130" s="8">
        <f t="shared" si="173"/>
        <v>7.4481441875572223E-10</v>
      </c>
      <c r="AG130" s="8">
        <f t="shared" si="174"/>
        <v>3.5154269671454184E-9</v>
      </c>
      <c r="AH130" s="9">
        <f t="shared" si="175"/>
        <v>1.097002469958351E-3</v>
      </c>
      <c r="AJ130">
        <f t="shared" si="176"/>
        <v>5.5110894897554173E-4</v>
      </c>
      <c r="AK130">
        <f t="shared" si="177"/>
        <v>4.2894282499655032E-8</v>
      </c>
      <c r="AL130">
        <v>0</v>
      </c>
      <c r="AM130" s="8">
        <f t="shared" si="178"/>
        <v>2.3902265670114849E-7</v>
      </c>
      <c r="AN130" s="8">
        <f t="shared" si="179"/>
        <v>2.8191693920080355E-7</v>
      </c>
      <c r="AO130" s="9">
        <f t="shared" si="180"/>
        <v>2.2739189884214046E-2</v>
      </c>
      <c r="AP130" s="9"/>
      <c r="AQ130" t="e">
        <f t="shared" si="181"/>
        <v>#VALUE!</v>
      </c>
      <c r="AR130" t="e">
        <f t="shared" si="182"/>
        <v>#VALUE!</v>
      </c>
      <c r="AS130">
        <v>0</v>
      </c>
      <c r="AT130" s="8" t="e">
        <f t="shared" si="183"/>
        <v>#VALUE!</v>
      </c>
      <c r="AU130" s="8" t="e">
        <f t="shared" si="184"/>
        <v>#VALUE!</v>
      </c>
      <c r="AV130" s="9">
        <f t="shared" si="185"/>
        <v>1.5759424160826513E-2</v>
      </c>
      <c r="AX130">
        <f t="shared" si="186"/>
        <v>78.812974192989046</v>
      </c>
      <c r="AY130">
        <f t="shared" si="187"/>
        <v>15.215219993965084</v>
      </c>
      <c r="AZ130" t="e">
        <f t="shared" si="188"/>
        <v>#VALUE!</v>
      </c>
    </row>
    <row r="131" spans="1:52">
      <c r="A131" s="62">
        <v>44683.520833333336</v>
      </c>
      <c r="B131" s="29" t="s">
        <v>251</v>
      </c>
      <c r="C131">
        <v>0.1</v>
      </c>
      <c r="D131" t="s">
        <v>235</v>
      </c>
      <c r="E131" s="29">
        <v>1</v>
      </c>
      <c r="F131" s="2">
        <v>44684.591874999998</v>
      </c>
      <c r="G131">
        <v>130</v>
      </c>
      <c r="I131" s="3">
        <v>20</v>
      </c>
      <c r="J131" s="3">
        <v>30.032</v>
      </c>
      <c r="K131" s="3">
        <v>-0.28000000000000003</v>
      </c>
      <c r="L131" s="3">
        <v>6706</v>
      </c>
      <c r="M131" s="3" t="s">
        <v>40</v>
      </c>
      <c r="N131" s="4">
        <f>1000000*(AG131-AE131)/Y131</f>
        <v>-1.4500450848007826E-3</v>
      </c>
      <c r="O131" s="4">
        <f>1000000*(AN131-AL131)/Y131</f>
        <v>179.88978556491855</v>
      </c>
      <c r="P131" s="4" t="e">
        <f>1000000*(AU131-AS131)/Y131</f>
        <v>#VALUE!</v>
      </c>
      <c r="Q131">
        <f>(N131*16)</f>
        <v>-2.3200721356812521E-2</v>
      </c>
      <c r="R131">
        <f>(O131*44)</f>
        <v>7915.1505648564162</v>
      </c>
      <c r="S131">
        <f>1000000*(((AG131-AE131)*0.082057*X131)/(W131-AA131))/Y131</f>
        <v>-4.017606253809948E-2</v>
      </c>
      <c r="T131">
        <f>1000000*(((AN131-AL131)*0.082057*X131)/(W131-AA131))/Y131</f>
        <v>4984.1645274184048</v>
      </c>
      <c r="U131">
        <f>O131*((1*0.082057*X131)/(W131-AA131))</f>
        <v>4984.1645274184048</v>
      </c>
      <c r="W131">
        <f t="shared" si="168"/>
        <v>1.0001977295381883</v>
      </c>
      <c r="X131">
        <v>313.14999999999998</v>
      </c>
      <c r="Y131">
        <f t="shared" si="169"/>
        <v>1.9073334166666699E-2</v>
      </c>
      <c r="Z131">
        <v>2E-3</v>
      </c>
      <c r="AA131">
        <f t="shared" si="170"/>
        <v>7.2765497523200454E-2</v>
      </c>
      <c r="AC131">
        <f t="shared" si="171"/>
        <v>-2.8005536427069272E-7</v>
      </c>
      <c r="AD131">
        <f t="shared" si="172"/>
        <v>-2.1797457531585133E-11</v>
      </c>
      <c r="AE131">
        <v>0</v>
      </c>
      <c r="AF131" s="8">
        <f t="shared" si="173"/>
        <v>-5.8597369275527445E-12</v>
      </c>
      <c r="AG131" s="8">
        <f t="shared" si="174"/>
        <v>-2.7657194459137876E-11</v>
      </c>
      <c r="AH131" s="9">
        <f t="shared" si="175"/>
        <v>1.097002469958351E-3</v>
      </c>
      <c r="AJ131">
        <f t="shared" si="176"/>
        <v>6.7073259742830909E-3</v>
      </c>
      <c r="AK131">
        <f t="shared" si="177"/>
        <v>5.2204910788146397E-7</v>
      </c>
      <c r="AL131">
        <v>0</v>
      </c>
      <c r="AM131" s="8">
        <f t="shared" si="178"/>
        <v>2.9090488853682431E-6</v>
      </c>
      <c r="AN131" s="8">
        <f t="shared" si="179"/>
        <v>3.4310979932497069E-6</v>
      </c>
      <c r="AO131" s="9">
        <f t="shared" si="180"/>
        <v>2.2739189884214046E-2</v>
      </c>
      <c r="AP131" s="9"/>
      <c r="AQ131" t="e">
        <f t="shared" si="181"/>
        <v>#VALUE!</v>
      </c>
      <c r="AR131" t="e">
        <f t="shared" si="182"/>
        <v>#VALUE!</v>
      </c>
      <c r="AS131">
        <v>0</v>
      </c>
      <c r="AT131" s="8" t="e">
        <f t="shared" si="183"/>
        <v>#VALUE!</v>
      </c>
      <c r="AU131" s="8" t="e">
        <f t="shared" si="184"/>
        <v>#VALUE!</v>
      </c>
      <c r="AV131" s="9">
        <f t="shared" si="185"/>
        <v>1.5759424160826513E-2</v>
      </c>
      <c r="AX131">
        <f t="shared" si="186"/>
        <v>78.812974192989046</v>
      </c>
      <c r="AY131">
        <f t="shared" si="187"/>
        <v>15.215219993965071</v>
      </c>
      <c r="AZ131" t="e">
        <f t="shared" si="188"/>
        <v>#VALUE!</v>
      </c>
    </row>
    <row r="132" spans="1:52">
      <c r="A132" s="62">
        <v>44683.512499999997</v>
      </c>
      <c r="B132" s="29" t="s">
        <v>252</v>
      </c>
      <c r="C132">
        <v>0.1</v>
      </c>
      <c r="D132" t="s">
        <v>235</v>
      </c>
      <c r="E132" s="29">
        <v>1</v>
      </c>
      <c r="F132" s="2">
        <v>44684.61310185185</v>
      </c>
      <c r="G132">
        <v>10</v>
      </c>
      <c r="I132" s="3">
        <v>20</v>
      </c>
      <c r="J132" s="3">
        <v>30.032</v>
      </c>
      <c r="K132" s="3">
        <v>2.97</v>
      </c>
      <c r="L132" s="3">
        <v>3175</v>
      </c>
      <c r="M132" s="3" t="s">
        <v>40</v>
      </c>
      <c r="N132" s="4">
        <f>1000000*(AG132-AE132)/Y132</f>
        <v>1.5380835363779734E-2</v>
      </c>
      <c r="O132" s="4">
        <f>1000000*(AN132-AL132)/Y132</f>
        <v>85.170007332033464</v>
      </c>
      <c r="P132" s="4" t="e">
        <f>1000000*(AU132-AS132)/Y132</f>
        <v>#VALUE!</v>
      </c>
      <c r="Q132">
        <f>(N132*16)</f>
        <v>0.24609336582047575</v>
      </c>
      <c r="R132">
        <f>(O132*44)</f>
        <v>3747.4803226094723</v>
      </c>
      <c r="S132">
        <f>1000000*(((AG132-AE132)*0.082057*X132)/(W132-AA132))/Y132</f>
        <v>0.42615323477912675</v>
      </c>
      <c r="T132">
        <f>1000000*(((AN132-AL132)*0.082057*X132)/(W132-AA132))/Y132</f>
        <v>2359.7856210190039</v>
      </c>
      <c r="U132">
        <f>O132*((1*0.082057*X132)/(W132-AA132))</f>
        <v>2359.7856210190034</v>
      </c>
      <c r="W132">
        <f t="shared" si="168"/>
        <v>1.0001977295381883</v>
      </c>
      <c r="X132">
        <v>313.14999999999998</v>
      </c>
      <c r="Y132">
        <f t="shared" si="169"/>
        <v>1.9073334166666699E-2</v>
      </c>
      <c r="Z132">
        <v>2E-3</v>
      </c>
      <c r="AA132">
        <f t="shared" si="170"/>
        <v>7.2765497523200454E-2</v>
      </c>
      <c r="AC132">
        <f t="shared" si="171"/>
        <v>2.9705872567284195E-6</v>
      </c>
      <c r="AD132">
        <f t="shared" si="172"/>
        <v>2.3120874596002803E-10</v>
      </c>
      <c r="AE132">
        <v>0</v>
      </c>
      <c r="AF132" s="8">
        <f t="shared" si="173"/>
        <v>6.2155066695827333E-11</v>
      </c>
      <c r="AG132" s="8">
        <f t="shared" si="174"/>
        <v>2.9336381265585539E-10</v>
      </c>
      <c r="AH132" s="9">
        <f t="shared" si="175"/>
        <v>1.097002469958351E-3</v>
      </c>
      <c r="AJ132">
        <f t="shared" si="176"/>
        <v>3.1756277912837476E-3</v>
      </c>
      <c r="AK132">
        <f t="shared" si="177"/>
        <v>2.4716759879565286E-7</v>
      </c>
      <c r="AL132">
        <v>0</v>
      </c>
      <c r="AM132" s="8">
        <f t="shared" si="178"/>
        <v>1.3773084120256744E-6</v>
      </c>
      <c r="AN132" s="8">
        <f t="shared" si="179"/>
        <v>1.6244760108213273E-6</v>
      </c>
      <c r="AO132" s="9">
        <f t="shared" si="180"/>
        <v>2.2739189884214046E-2</v>
      </c>
      <c r="AP132" s="9"/>
      <c r="AQ132" t="e">
        <f t="shared" si="181"/>
        <v>#VALUE!</v>
      </c>
      <c r="AR132" t="e">
        <f t="shared" si="182"/>
        <v>#VALUE!</v>
      </c>
      <c r="AS132">
        <v>0</v>
      </c>
      <c r="AT132" s="8" t="e">
        <f t="shared" si="183"/>
        <v>#VALUE!</v>
      </c>
      <c r="AU132" s="8" t="e">
        <f t="shared" si="184"/>
        <v>#VALUE!</v>
      </c>
      <c r="AV132" s="9">
        <f t="shared" si="185"/>
        <v>1.5759424160826513E-2</v>
      </c>
      <c r="AX132">
        <f t="shared" si="186"/>
        <v>78.81297419298906</v>
      </c>
      <c r="AY132">
        <f t="shared" si="187"/>
        <v>15.21521999396508</v>
      </c>
      <c r="AZ132" t="e">
        <f t="shared" si="188"/>
        <v>#VALUE!</v>
      </c>
    </row>
    <row r="133" spans="1:52">
      <c r="A133" s="62">
        <v>44683.607638888891</v>
      </c>
      <c r="B133" s="29">
        <v>50</v>
      </c>
      <c r="C133" s="41">
        <v>1.6</v>
      </c>
      <c r="D133" t="s">
        <v>234</v>
      </c>
      <c r="E133" s="29">
        <v>1</v>
      </c>
      <c r="F133" s="2">
        <v>44684.634305555555</v>
      </c>
      <c r="G133">
        <v>182</v>
      </c>
      <c r="I133" s="3">
        <v>20</v>
      </c>
      <c r="J133" s="3">
        <v>30.032</v>
      </c>
      <c r="K133" s="3">
        <v>72.81</v>
      </c>
      <c r="L133" s="3">
        <v>292</v>
      </c>
      <c r="M133" s="3" t="s">
        <v>40</v>
      </c>
      <c r="N133" s="4">
        <f>1000000*(AG133-AE133)/Y133</f>
        <v>0.3770635093726607</v>
      </c>
      <c r="O133" s="4">
        <f>1000000*(AN133-AL133)/Y133</f>
        <v>7.8329581546311093</v>
      </c>
      <c r="P133" s="4" t="e">
        <f>1000000*(AU133-AS133)/Y133</f>
        <v>#VALUE!</v>
      </c>
      <c r="Q133">
        <f>(N133*16)</f>
        <v>6.0330161499625712</v>
      </c>
      <c r="R133">
        <f>(O133*44)</f>
        <v>344.65015880376882</v>
      </c>
      <c r="S133">
        <f>1000000*(((AG133-AE133)*0.082057*X133)/(W133-AA133))/Y133</f>
        <v>10.447211119282228</v>
      </c>
      <c r="T133">
        <f>1000000*(((AN133-AL133)*0.082057*X133)/(W133-AA133))/Y133</f>
        <v>217.02595317718078</v>
      </c>
      <c r="U133">
        <f>O133*((1*0.082057*X133)/(W133-AA133))</f>
        <v>217.02595317718078</v>
      </c>
      <c r="W133">
        <f t="shared" si="168"/>
        <v>1.0001977295381883</v>
      </c>
      <c r="X133">
        <v>313.14999999999998</v>
      </c>
      <c r="Y133">
        <f t="shared" si="169"/>
        <v>1.9073334166666699E-2</v>
      </c>
      <c r="Z133">
        <v>2E-3</v>
      </c>
      <c r="AA133">
        <f t="shared" si="170"/>
        <v>7.2765497523200454E-2</v>
      </c>
      <c r="AC133">
        <f t="shared" si="171"/>
        <v>7.2824396687675498E-5</v>
      </c>
      <c r="AD133">
        <f t="shared" si="172"/>
        <v>5.6681174388382631E-9</v>
      </c>
      <c r="AE133">
        <v>0</v>
      </c>
      <c r="AF133" s="8">
        <f t="shared" si="173"/>
        <v>1.523740877482555E-9</v>
      </c>
      <c r="AG133" s="8">
        <f t="shared" si="174"/>
        <v>7.1918583163208181E-9</v>
      </c>
      <c r="AH133" s="9">
        <f t="shared" si="175"/>
        <v>1.097002469958351E-3</v>
      </c>
      <c r="AJ133">
        <f t="shared" si="176"/>
        <v>2.9205773702515101E-4</v>
      </c>
      <c r="AK133">
        <f t="shared" si="177"/>
        <v>2.2731634282938787E-8</v>
      </c>
      <c r="AL133">
        <v>0</v>
      </c>
      <c r="AM133" s="8">
        <f t="shared" si="178"/>
        <v>1.2666899411385731E-7</v>
      </c>
      <c r="AN133" s="8">
        <f t="shared" si="179"/>
        <v>1.4940062839679608E-7</v>
      </c>
      <c r="AO133" s="9">
        <f t="shared" si="180"/>
        <v>2.2739189884214046E-2</v>
      </c>
      <c r="AP133" s="9"/>
      <c r="AQ133" t="e">
        <f t="shared" si="181"/>
        <v>#VALUE!</v>
      </c>
      <c r="AR133" t="e">
        <f t="shared" si="182"/>
        <v>#VALUE!</v>
      </c>
      <c r="AS133">
        <v>0</v>
      </c>
      <c r="AT133" s="8" t="e">
        <f t="shared" si="183"/>
        <v>#VALUE!</v>
      </c>
      <c r="AU133" s="8" t="e">
        <f t="shared" si="184"/>
        <v>#VALUE!</v>
      </c>
      <c r="AV133" s="9">
        <f t="shared" si="185"/>
        <v>1.5759424160826513E-2</v>
      </c>
      <c r="AX133">
        <f t="shared" si="186"/>
        <v>78.812974192989046</v>
      </c>
      <c r="AY133">
        <f t="shared" si="187"/>
        <v>15.21521999396507</v>
      </c>
      <c r="AZ133" t="e">
        <f t="shared" si="188"/>
        <v>#VALUE!</v>
      </c>
    </row>
    <row r="134" spans="1:52">
      <c r="A134" s="62">
        <v>44683.5</v>
      </c>
      <c r="B134" s="29">
        <v>200</v>
      </c>
      <c r="C134" s="41">
        <v>0.1</v>
      </c>
      <c r="D134" t="s">
        <v>234</v>
      </c>
      <c r="E134" s="29">
        <v>1</v>
      </c>
      <c r="F134" s="2">
        <v>44684.655555555553</v>
      </c>
      <c r="G134">
        <v>153</v>
      </c>
      <c r="I134" s="3">
        <v>20</v>
      </c>
      <c r="J134" s="3">
        <v>30.032</v>
      </c>
      <c r="K134" s="3">
        <v>360.44</v>
      </c>
      <c r="L134" s="3">
        <v>3908</v>
      </c>
      <c r="M134" s="3" t="s">
        <v>40</v>
      </c>
      <c r="N134" s="4">
        <f>1000000*(AG134-AE134)/Y134</f>
        <v>1.8666223227342646</v>
      </c>
      <c r="O134" s="4">
        <f>1000000*(AN134-AL134)/Y134</f>
        <v>104.83287831609032</v>
      </c>
      <c r="P134" s="4" t="e">
        <f>1000000*(AU134-AS134)/Y134</f>
        <v>#VALUE!</v>
      </c>
      <c r="Q134">
        <f>(N134*16)</f>
        <v>29.865957163748234</v>
      </c>
      <c r="R134">
        <f>(O134*44)</f>
        <v>4612.6466459079738</v>
      </c>
      <c r="S134">
        <f>1000000*(((AG134-AE134)*0.082057*X134)/(W134-AA134))/Y134</f>
        <v>51.718071361544922</v>
      </c>
      <c r="T134">
        <f>1000000*(((AN134-AL134)*0.082057*X134)/(W134-AA134))/Y134</f>
        <v>2904.5802226589808</v>
      </c>
      <c r="U134">
        <f>O134*((1*0.082057*X134)/(W134-AA134))</f>
        <v>2904.5802226589808</v>
      </c>
      <c r="W134">
        <f t="shared" si="168"/>
        <v>1.0001977295381883</v>
      </c>
      <c r="X134">
        <v>313.14999999999998</v>
      </c>
      <c r="Y134">
        <f t="shared" si="169"/>
        <v>1.9073334166666699E-2</v>
      </c>
      <c r="Z134">
        <v>2E-3</v>
      </c>
      <c r="AA134">
        <f t="shared" si="170"/>
        <v>7.2765497523200454E-2</v>
      </c>
      <c r="AC134">
        <f t="shared" si="171"/>
        <v>3.6051126963474459E-4</v>
      </c>
      <c r="AD134">
        <f t="shared" si="172"/>
        <v>2.8059555688159092E-8</v>
      </c>
      <c r="AE134">
        <v>0</v>
      </c>
      <c r="AF134" s="8">
        <f t="shared" si="173"/>
        <v>7.5431556363111114E-9</v>
      </c>
      <c r="AG134" s="8">
        <f t="shared" si="174"/>
        <v>3.56027113244702E-8</v>
      </c>
      <c r="AH134" s="9">
        <f t="shared" si="175"/>
        <v>1.097002469958351E-3</v>
      </c>
      <c r="AJ134">
        <f t="shared" si="176"/>
        <v>3.9087727270352398E-3</v>
      </c>
      <c r="AK134">
        <f t="shared" si="177"/>
        <v>3.0423022869083816E-7</v>
      </c>
      <c r="AL134">
        <v>0</v>
      </c>
      <c r="AM134" s="8">
        <f t="shared" si="178"/>
        <v>1.6952822910854598E-6</v>
      </c>
      <c r="AN134" s="8">
        <f t="shared" si="179"/>
        <v>1.9995125197762979E-6</v>
      </c>
      <c r="AO134" s="9">
        <f t="shared" si="180"/>
        <v>2.2739189884214046E-2</v>
      </c>
      <c r="AP134" s="9"/>
      <c r="AQ134" t="e">
        <f t="shared" si="181"/>
        <v>#VALUE!</v>
      </c>
      <c r="AR134" t="e">
        <f t="shared" si="182"/>
        <v>#VALUE!</v>
      </c>
      <c r="AS134">
        <v>0</v>
      </c>
      <c r="AT134" s="8" t="e">
        <f t="shared" si="183"/>
        <v>#VALUE!</v>
      </c>
      <c r="AU134" s="8" t="e">
        <f t="shared" si="184"/>
        <v>#VALUE!</v>
      </c>
      <c r="AV134" s="9">
        <f t="shared" si="185"/>
        <v>1.5759424160826513E-2</v>
      </c>
      <c r="AX134">
        <f t="shared" si="186"/>
        <v>78.812974192989046</v>
      </c>
      <c r="AY134">
        <f t="shared" si="187"/>
        <v>15.215219993965071</v>
      </c>
      <c r="AZ134" t="e">
        <f t="shared" si="188"/>
        <v>#VALUE!</v>
      </c>
    </row>
    <row r="135" spans="1:52">
      <c r="A135" s="62">
        <v>44683.520833333336</v>
      </c>
      <c r="B135" s="29" t="s">
        <v>251</v>
      </c>
      <c r="C135" s="41">
        <v>0.1</v>
      </c>
      <c r="D135" t="s">
        <v>235</v>
      </c>
      <c r="E135" s="29">
        <v>2</v>
      </c>
      <c r="F135" s="2">
        <v>44684.676793981482</v>
      </c>
      <c r="G135">
        <v>131</v>
      </c>
      <c r="I135" s="3">
        <v>20</v>
      </c>
      <c r="J135" s="3">
        <v>30.032</v>
      </c>
      <c r="K135" s="3">
        <v>7.0000000000000007E-2</v>
      </c>
      <c r="L135" s="3">
        <v>5871</v>
      </c>
      <c r="M135" s="3" t="s">
        <v>40</v>
      </c>
      <c r="N135" s="4">
        <f>1000000*(AG135-AE135)/Y135</f>
        <v>3.6251127120019564E-4</v>
      </c>
      <c r="O135" s="4">
        <f>1000000*(AN135-AL135)/Y135</f>
        <v>157.49074426657279</v>
      </c>
      <c r="P135" s="4" t="e">
        <f>1000000*(AU135-AS135)/Y135</f>
        <v>#VALUE!</v>
      </c>
      <c r="Q135">
        <f>(N135*16)</f>
        <v>5.8001803392031303E-3</v>
      </c>
      <c r="R135">
        <f>(O135*44)</f>
        <v>6929.5927477292025</v>
      </c>
      <c r="S135">
        <f>1000000*(((AG135-AE135)*0.082057*X135)/(W135-AA135))/Y135</f>
        <v>1.004401563452487E-2</v>
      </c>
      <c r="T135">
        <f>1000000*(((AN135-AL135)*0.082057*X135)/(W135-AA135))/Y135</f>
        <v>4363.5594900795495</v>
      </c>
      <c r="U135">
        <f>O135*((1*0.082057*X135)/(W135-AA135))</f>
        <v>4363.5594900795504</v>
      </c>
      <c r="W135">
        <f t="shared" si="168"/>
        <v>1.0001977295381883</v>
      </c>
      <c r="X135">
        <v>313.14999999999998</v>
      </c>
      <c r="Y135">
        <f t="shared" si="169"/>
        <v>1.9073334166666699E-2</v>
      </c>
      <c r="Z135">
        <v>2E-3</v>
      </c>
      <c r="AA135">
        <f t="shared" si="170"/>
        <v>7.2765497523200454E-2</v>
      </c>
      <c r="AC135">
        <f t="shared" si="171"/>
        <v>7.0013841067673181E-8</v>
      </c>
      <c r="AD135">
        <f t="shared" si="172"/>
        <v>5.4493643828962833E-12</v>
      </c>
      <c r="AE135">
        <v>0</v>
      </c>
      <c r="AF135" s="8">
        <f t="shared" si="173"/>
        <v>1.4649342318881861E-12</v>
      </c>
      <c r="AG135" s="8">
        <f t="shared" si="174"/>
        <v>6.914298614784469E-12</v>
      </c>
      <c r="AH135" s="9">
        <f t="shared" si="175"/>
        <v>1.097002469958351E-3</v>
      </c>
      <c r="AJ135">
        <f t="shared" si="176"/>
        <v>5.8721608701187041E-3</v>
      </c>
      <c r="AK135">
        <f t="shared" si="177"/>
        <v>4.5704597559977259E-7</v>
      </c>
      <c r="AL135">
        <v>0</v>
      </c>
      <c r="AM135" s="8">
        <f t="shared" si="178"/>
        <v>2.5468276179536173E-6</v>
      </c>
      <c r="AN135" s="8">
        <f t="shared" si="179"/>
        <v>3.0038735935533899E-6</v>
      </c>
      <c r="AO135" s="9">
        <f t="shared" si="180"/>
        <v>2.2739189884214046E-2</v>
      </c>
      <c r="AP135" s="9"/>
      <c r="AQ135" t="e">
        <f t="shared" si="181"/>
        <v>#VALUE!</v>
      </c>
      <c r="AR135" t="e">
        <f t="shared" si="182"/>
        <v>#VALUE!</v>
      </c>
      <c r="AS135">
        <v>0</v>
      </c>
      <c r="AT135" s="8" t="e">
        <f t="shared" si="183"/>
        <v>#VALUE!</v>
      </c>
      <c r="AU135" s="8" t="e">
        <f t="shared" si="184"/>
        <v>#VALUE!</v>
      </c>
      <c r="AV135" s="9">
        <f t="shared" si="185"/>
        <v>1.5759424160826513E-2</v>
      </c>
      <c r="AX135">
        <f t="shared" si="186"/>
        <v>78.812974192989046</v>
      </c>
      <c r="AY135">
        <f t="shared" si="187"/>
        <v>15.215219993965077</v>
      </c>
      <c r="AZ135" t="e">
        <f t="shared" si="188"/>
        <v>#VALUE!</v>
      </c>
    </row>
    <row r="136" spans="1:52">
      <c r="A136" s="62">
        <v>44683.43472222222</v>
      </c>
      <c r="B136" s="29">
        <v>50</v>
      </c>
      <c r="C136" s="41">
        <v>0.1</v>
      </c>
      <c r="D136" t="s">
        <v>235</v>
      </c>
      <c r="E136" s="29">
        <v>1</v>
      </c>
      <c r="F136" s="2">
        <v>44684.698020833333</v>
      </c>
      <c r="G136">
        <v>179</v>
      </c>
      <c r="I136" s="3">
        <v>20</v>
      </c>
      <c r="J136" s="3">
        <v>30.032</v>
      </c>
      <c r="K136" s="3">
        <v>41.3</v>
      </c>
      <c r="L136" s="3">
        <v>467</v>
      </c>
      <c r="M136" s="3" t="s">
        <v>40</v>
      </c>
      <c r="N136" s="4">
        <f>1000000*(AG136-AE136)/Y136</f>
        <v>0.21388165000811546</v>
      </c>
      <c r="O136" s="4">
        <f>1000000*(AN136-AL136)/Y136</f>
        <v>12.527368007577836</v>
      </c>
      <c r="P136" s="4" t="e">
        <f>1000000*(AU136-AS136)/Y136</f>
        <v>#VALUE!</v>
      </c>
      <c r="Q136">
        <f>(N136*16)</f>
        <v>3.4221064001298473</v>
      </c>
      <c r="R136">
        <f>(O136*44)</f>
        <v>551.20419233342477</v>
      </c>
      <c r="S136">
        <f>1000000*(((AG136-AE136)*0.082057*X136)/(W136-AA136))/Y136</f>
        <v>5.9259692243696742</v>
      </c>
      <c r="T136">
        <f>1000000*(((AN136-AL136)*0.082057*X136)/(W136-AA136))/Y136</f>
        <v>347.09287717035414</v>
      </c>
      <c r="U136">
        <f>O136*((1*0.082057*X136)/(W136-AA136))</f>
        <v>347.0928771703542</v>
      </c>
      <c r="W136">
        <f t="shared" si="168"/>
        <v>1.0001977295381883</v>
      </c>
      <c r="X136">
        <v>313.14999999999998</v>
      </c>
      <c r="Y136">
        <f t="shared" si="169"/>
        <v>1.9073334166666699E-2</v>
      </c>
      <c r="Z136">
        <v>2E-3</v>
      </c>
      <c r="AA136">
        <f t="shared" si="170"/>
        <v>7.2765497523200454E-2</v>
      </c>
      <c r="AC136">
        <f t="shared" si="171"/>
        <v>4.1308166229927174E-5</v>
      </c>
      <c r="AD136">
        <f t="shared" si="172"/>
        <v>3.2151249859088069E-9</v>
      </c>
      <c r="AE136">
        <v>0</v>
      </c>
      <c r="AF136" s="8">
        <f t="shared" si="173"/>
        <v>8.6431119681402976E-10</v>
      </c>
      <c r="AG136" s="8">
        <f t="shared" si="174"/>
        <v>4.0794361827228371E-9</v>
      </c>
      <c r="AH136" s="9">
        <f t="shared" si="175"/>
        <v>1.097002469958351E-3</v>
      </c>
      <c r="AJ136">
        <f t="shared" si="176"/>
        <v>4.6709233969433397E-4</v>
      </c>
      <c r="AK136">
        <f t="shared" si="177"/>
        <v>3.6355045240179489E-8</v>
      </c>
      <c r="AL136">
        <v>0</v>
      </c>
      <c r="AM136" s="8">
        <f t="shared" si="178"/>
        <v>2.025836309971622E-7</v>
      </c>
      <c r="AN136" s="8">
        <f t="shared" si="179"/>
        <v>2.3893867623734166E-7</v>
      </c>
      <c r="AO136" s="9">
        <f t="shared" si="180"/>
        <v>2.2739189884214046E-2</v>
      </c>
      <c r="AP136" s="9"/>
      <c r="AQ136" t="e">
        <f t="shared" si="181"/>
        <v>#VALUE!</v>
      </c>
      <c r="AR136" t="e">
        <f t="shared" si="182"/>
        <v>#VALUE!</v>
      </c>
      <c r="AS136">
        <v>0</v>
      </c>
      <c r="AT136" s="8" t="e">
        <f t="shared" si="183"/>
        <v>#VALUE!</v>
      </c>
      <c r="AU136" s="8" t="e">
        <f t="shared" si="184"/>
        <v>#VALUE!</v>
      </c>
      <c r="AV136" s="9">
        <f t="shared" si="185"/>
        <v>1.5759424160826513E-2</v>
      </c>
      <c r="AX136">
        <f t="shared" si="186"/>
        <v>78.81297419298906</v>
      </c>
      <c r="AY136">
        <f t="shared" si="187"/>
        <v>15.215219993965064</v>
      </c>
      <c r="AZ136" t="e">
        <f t="shared" si="188"/>
        <v>#VALUE!</v>
      </c>
    </row>
    <row r="137" spans="1:52">
      <c r="A137" s="62">
        <v>44683.5</v>
      </c>
      <c r="B137" s="29">
        <v>100</v>
      </c>
      <c r="C137" s="41">
        <v>0.1</v>
      </c>
      <c r="D137" t="s">
        <v>234</v>
      </c>
      <c r="E137" s="29">
        <v>1</v>
      </c>
      <c r="F137" s="2">
        <v>44684.719270833331</v>
      </c>
      <c r="G137">
        <v>20</v>
      </c>
      <c r="I137" s="3">
        <v>20</v>
      </c>
      <c r="J137" s="3">
        <v>30.032</v>
      </c>
      <c r="K137" s="3">
        <v>0.64</v>
      </c>
      <c r="L137" s="3">
        <v>1749</v>
      </c>
      <c r="M137" s="3" t="s">
        <v>40</v>
      </c>
      <c r="N137" s="4">
        <f>1000000*(AG137-AE137)/Y137</f>
        <v>3.3143887652589319E-3</v>
      </c>
      <c r="O137" s="4">
        <f>1000000*(AN137-AL137)/Y137</f>
        <v>46.917273330307573</v>
      </c>
      <c r="P137" s="4" t="e">
        <f>1000000*(AU137-AS137)/Y137</f>
        <v>#VALUE!</v>
      </c>
      <c r="Q137">
        <f>(N137*16)</f>
        <v>5.303022024414291E-2</v>
      </c>
      <c r="R137">
        <f>(O137*44)</f>
        <v>2064.3600265335331</v>
      </c>
      <c r="S137">
        <f>1000000*(((AG137-AE137)*0.082057*X137)/(W137-AA137))/Y137</f>
        <v>9.1831000087084544E-2</v>
      </c>
      <c r="T137">
        <f>1000000*(((AN137-AL137)*0.082057*X137)/(W137-AA137))/Y137</f>
        <v>1299.926000366059</v>
      </c>
      <c r="U137">
        <f>O137*((1*0.082057*X137)/(W137-AA137))</f>
        <v>1299.926000366059</v>
      </c>
      <c r="W137">
        <f t="shared" si="168"/>
        <v>1.0001977295381883</v>
      </c>
      <c r="X137">
        <v>313.14999999999998</v>
      </c>
      <c r="Y137">
        <f t="shared" si="169"/>
        <v>1.9073334166666699E-2</v>
      </c>
      <c r="Z137">
        <v>2E-3</v>
      </c>
      <c r="AA137">
        <f t="shared" si="170"/>
        <v>7.2765497523200454E-2</v>
      </c>
      <c r="AC137">
        <f t="shared" si="171"/>
        <v>6.4012654690444057E-7</v>
      </c>
      <c r="AD137">
        <f t="shared" si="172"/>
        <v>4.9822760072194598E-11</v>
      </c>
      <c r="AE137">
        <v>0</v>
      </c>
      <c r="AF137" s="8">
        <f t="shared" si="173"/>
        <v>1.3393684405834846E-11</v>
      </c>
      <c r="AG137" s="8">
        <f t="shared" si="174"/>
        <v>6.3216444478029438E-11</v>
      </c>
      <c r="AH137" s="9">
        <f t="shared" si="175"/>
        <v>1.097002469958351E-3</v>
      </c>
      <c r="AJ137">
        <f t="shared" si="176"/>
        <v>1.7493458289622912E-3</v>
      </c>
      <c r="AK137">
        <f t="shared" si="177"/>
        <v>1.3615626150979426E-7</v>
      </c>
      <c r="AL137">
        <v>0</v>
      </c>
      <c r="AM137" s="8">
        <f t="shared" si="178"/>
        <v>7.5871257090800143E-7</v>
      </c>
      <c r="AN137" s="8">
        <f t="shared" si="179"/>
        <v>8.9486883241779574E-7</v>
      </c>
      <c r="AO137" s="9">
        <f t="shared" si="180"/>
        <v>2.2739189884214046E-2</v>
      </c>
      <c r="AP137" s="9"/>
      <c r="AQ137" t="e">
        <f t="shared" si="181"/>
        <v>#VALUE!</v>
      </c>
      <c r="AR137" t="e">
        <f t="shared" si="182"/>
        <v>#VALUE!</v>
      </c>
      <c r="AS137">
        <v>0</v>
      </c>
      <c r="AT137" s="8" t="e">
        <f t="shared" si="183"/>
        <v>#VALUE!</v>
      </c>
      <c r="AU137" s="8" t="e">
        <f t="shared" si="184"/>
        <v>#VALUE!</v>
      </c>
      <c r="AV137" s="9">
        <f t="shared" si="185"/>
        <v>1.5759424160826513E-2</v>
      </c>
      <c r="AX137">
        <f t="shared" si="186"/>
        <v>78.812974192989046</v>
      </c>
      <c r="AY137">
        <f t="shared" si="187"/>
        <v>15.21521999396508</v>
      </c>
      <c r="AZ137" t="e">
        <f t="shared" si="188"/>
        <v>#VALUE!</v>
      </c>
    </row>
    <row r="138" spans="1:52">
      <c r="A138" s="62">
        <v>44683.443749999999</v>
      </c>
      <c r="B138" s="29">
        <v>50</v>
      </c>
      <c r="C138" s="41">
        <v>6</v>
      </c>
      <c r="D138" t="s">
        <v>235</v>
      </c>
      <c r="E138" s="29">
        <v>1</v>
      </c>
      <c r="F138" s="2">
        <v>44684.74050925926</v>
      </c>
      <c r="G138">
        <v>135</v>
      </c>
      <c r="I138" s="3">
        <v>20</v>
      </c>
      <c r="J138" s="3">
        <v>30.032</v>
      </c>
      <c r="K138" s="3">
        <v>11.93</v>
      </c>
      <c r="L138" s="3">
        <v>2943</v>
      </c>
      <c r="M138" s="3" t="s">
        <v>40</v>
      </c>
      <c r="N138" s="4">
        <f>1000000*(AG138-AE138)/Y138</f>
        <v>6.1782278077404773E-2</v>
      </c>
      <c r="O138" s="4">
        <f>1000000*(AN138-AL138)/Y138</f>
        <v>78.946561126984108</v>
      </c>
      <c r="P138" s="4" t="e">
        <f>1000000*(AU138-AS138)/Y138</f>
        <v>#VALUE!</v>
      </c>
      <c r="Q138">
        <f>(N138*16)</f>
        <v>0.98851644923847637</v>
      </c>
      <c r="R138">
        <f>(O138*44)</f>
        <v>3473.6486895873009</v>
      </c>
      <c r="S138">
        <f>1000000*(((AG138-AE138)*0.082057*X138)/(W138-AA138))/Y138</f>
        <v>1.7117872359983102</v>
      </c>
      <c r="T138">
        <f>1000000*(((AN138-AL138)*0.082057*X138)/(W138-AA138))/Y138</f>
        <v>2187.3540417823392</v>
      </c>
      <c r="U138">
        <f>O138*((1*0.082057*X138)/(W138-AA138))</f>
        <v>2187.3540417823397</v>
      </c>
      <c r="W138">
        <f t="shared" si="168"/>
        <v>1.0001977295381883</v>
      </c>
      <c r="X138">
        <v>313.14999999999998</v>
      </c>
      <c r="Y138">
        <f t="shared" si="169"/>
        <v>1.9073334166666699E-2</v>
      </c>
      <c r="Z138">
        <v>2E-3</v>
      </c>
      <c r="AA138">
        <f t="shared" si="170"/>
        <v>7.2765497523200454E-2</v>
      </c>
      <c r="AC138">
        <f t="shared" si="171"/>
        <v>1.1932358913390585E-5</v>
      </c>
      <c r="AD138">
        <f t="shared" si="172"/>
        <v>9.2872738697075222E-10</v>
      </c>
      <c r="AE138">
        <v>0</v>
      </c>
      <c r="AF138" s="8">
        <f t="shared" si="173"/>
        <v>2.4966664837751516E-10</v>
      </c>
      <c r="AG138" s="8">
        <f t="shared" si="174"/>
        <v>1.1783940353482674E-9</v>
      </c>
      <c r="AH138" s="9">
        <f t="shared" si="175"/>
        <v>1.097002469958351E-3</v>
      </c>
      <c r="AJ138">
        <f t="shared" si="176"/>
        <v>2.9435819180308881E-3</v>
      </c>
      <c r="AK138">
        <f t="shared" si="177"/>
        <v>2.2910684826948231E-7</v>
      </c>
      <c r="AL138">
        <v>0</v>
      </c>
      <c r="AM138" s="8">
        <f t="shared" si="178"/>
        <v>1.2766672934146646E-6</v>
      </c>
      <c r="AN138" s="8">
        <f t="shared" si="179"/>
        <v>1.505774141684147E-6</v>
      </c>
      <c r="AO138" s="9">
        <f t="shared" si="180"/>
        <v>2.2739189884214046E-2</v>
      </c>
      <c r="AP138" s="9"/>
      <c r="AQ138" t="e">
        <f t="shared" si="181"/>
        <v>#VALUE!</v>
      </c>
      <c r="AR138" t="e">
        <f t="shared" si="182"/>
        <v>#VALUE!</v>
      </c>
      <c r="AS138">
        <v>0</v>
      </c>
      <c r="AT138" s="8" t="e">
        <f t="shared" si="183"/>
        <v>#VALUE!</v>
      </c>
      <c r="AU138" s="8" t="e">
        <f t="shared" si="184"/>
        <v>#VALUE!</v>
      </c>
      <c r="AV138" s="9">
        <f t="shared" si="185"/>
        <v>1.5759424160826513E-2</v>
      </c>
      <c r="AX138">
        <f t="shared" si="186"/>
        <v>78.812974192989046</v>
      </c>
      <c r="AY138">
        <f t="shared" si="187"/>
        <v>15.215219993965079</v>
      </c>
      <c r="AZ138" t="e">
        <f t="shared" si="188"/>
        <v>#VALUE!</v>
      </c>
    </row>
    <row r="139" spans="1:52">
      <c r="A139" s="62">
        <v>44683.5</v>
      </c>
      <c r="B139" s="29">
        <v>100</v>
      </c>
      <c r="C139">
        <v>0.1</v>
      </c>
      <c r="D139" t="s">
        <v>234</v>
      </c>
      <c r="E139" s="29">
        <v>2</v>
      </c>
      <c r="F139" s="2">
        <v>44684.761736111112</v>
      </c>
      <c r="G139">
        <v>77</v>
      </c>
      <c r="I139" s="3">
        <v>20</v>
      </c>
      <c r="J139" s="3">
        <v>30.032</v>
      </c>
      <c r="K139" s="3">
        <v>0.3</v>
      </c>
      <c r="L139" s="3">
        <v>1830</v>
      </c>
      <c r="M139" s="3" t="s">
        <v>40</v>
      </c>
      <c r="N139" s="4">
        <f>1000000*(AG139-AE139)/Y139</f>
        <v>1.5536197337151247E-3</v>
      </c>
      <c r="O139" s="4">
        <f>1000000*(AN139-AL139)/Y139</f>
        <v>49.090114462242916</v>
      </c>
      <c r="P139" s="4" t="e">
        <f>1000000*(AU139-AS139)/Y139</f>
        <v>#VALUE!</v>
      </c>
      <c r="Q139">
        <f>(N139*16)</f>
        <v>2.4857915739441995E-2</v>
      </c>
      <c r="R139">
        <f>(O139*44)</f>
        <v>2159.9650363386882</v>
      </c>
      <c r="S139">
        <f>1000000*(((AG139-AE139)*0.082057*X139)/(W139-AA139))/Y139</f>
        <v>4.3045781290820893E-2</v>
      </c>
      <c r="T139">
        <f>1000000*(((AN139-AL139)*0.082057*X139)/(W139-AA139))/Y139</f>
        <v>1360.1284051857565</v>
      </c>
      <c r="U139">
        <f>O139*((1*0.082057*X139)/(W139-AA139))</f>
        <v>1360.1284051857565</v>
      </c>
      <c r="W139">
        <f t="shared" si="168"/>
        <v>1.0001977295381883</v>
      </c>
      <c r="X139">
        <v>313.14999999999998</v>
      </c>
      <c r="Y139">
        <f t="shared" si="169"/>
        <v>1.9073334166666699E-2</v>
      </c>
      <c r="Z139">
        <v>2E-3</v>
      </c>
      <c r="AA139">
        <f t="shared" si="170"/>
        <v>7.2765497523200454E-2</v>
      </c>
      <c r="AC139">
        <f t="shared" si="171"/>
        <v>3.000593188614565E-7</v>
      </c>
      <c r="AD139">
        <f t="shared" si="172"/>
        <v>2.3354418783841218E-11</v>
      </c>
      <c r="AE139">
        <v>0</v>
      </c>
      <c r="AF139" s="8">
        <f t="shared" si="173"/>
        <v>6.2782895652350841E-12</v>
      </c>
      <c r="AG139" s="8">
        <f t="shared" si="174"/>
        <v>2.9632708349076304E-11</v>
      </c>
      <c r="AH139" s="9">
        <f t="shared" si="175"/>
        <v>1.097002469958351E-3</v>
      </c>
      <c r="AJ139">
        <f t="shared" si="176"/>
        <v>1.8303618450548845E-3</v>
      </c>
      <c r="AK139">
        <f t="shared" si="177"/>
        <v>1.4246195458143141E-7</v>
      </c>
      <c r="AL139">
        <v>0</v>
      </c>
      <c r="AM139" s="8">
        <f t="shared" si="178"/>
        <v>7.9385020283684539E-7</v>
      </c>
      <c r="AN139" s="8">
        <f t="shared" si="179"/>
        <v>9.3631215741827682E-7</v>
      </c>
      <c r="AO139" s="9">
        <f t="shared" si="180"/>
        <v>2.2739189884214046E-2</v>
      </c>
      <c r="AP139" s="9"/>
      <c r="AQ139" t="e">
        <f t="shared" si="181"/>
        <v>#VALUE!</v>
      </c>
      <c r="AR139" t="e">
        <f t="shared" si="182"/>
        <v>#VALUE!</v>
      </c>
      <c r="AS139">
        <v>0</v>
      </c>
      <c r="AT139" s="8" t="e">
        <f t="shared" si="183"/>
        <v>#VALUE!</v>
      </c>
      <c r="AU139" s="8" t="e">
        <f t="shared" si="184"/>
        <v>#VALUE!</v>
      </c>
      <c r="AV139" s="9">
        <f t="shared" si="185"/>
        <v>1.5759424160826513E-2</v>
      </c>
      <c r="AX139">
        <f t="shared" si="186"/>
        <v>78.81297419298906</v>
      </c>
      <c r="AY139">
        <f t="shared" si="187"/>
        <v>15.215219993965079</v>
      </c>
      <c r="AZ139" t="e">
        <f t="shared" si="188"/>
        <v>#VALUE!</v>
      </c>
    </row>
    <row r="140" spans="1:52">
      <c r="A140" s="62">
        <v>44683.607638888891</v>
      </c>
      <c r="B140" s="29">
        <v>50</v>
      </c>
      <c r="C140" s="41">
        <v>1.6</v>
      </c>
      <c r="D140" t="s">
        <v>234</v>
      </c>
      <c r="E140" s="29">
        <v>2</v>
      </c>
      <c r="F140" s="2">
        <v>44684.782951388886</v>
      </c>
      <c r="G140">
        <v>194</v>
      </c>
      <c r="I140" s="3">
        <v>20</v>
      </c>
      <c r="J140" s="3">
        <v>30.032</v>
      </c>
      <c r="K140" s="3">
        <v>76.23</v>
      </c>
      <c r="L140" s="3">
        <v>335</v>
      </c>
      <c r="M140" s="3" t="s">
        <v>40</v>
      </c>
      <c r="N140" s="4">
        <f>1000000*(AG140-AE140)/Y140</f>
        <v>0.39477477433701313</v>
      </c>
      <c r="O140" s="4">
        <f>1000000*(AN140-AL140)/Y140</f>
        <v>8.9864417184980194</v>
      </c>
      <c r="P140" s="4" t="e">
        <f>1000000*(AU140-AS140)/Y140</f>
        <v>#VALUE!</v>
      </c>
      <c r="Q140">
        <f>(N140*16)</f>
        <v>6.3163963893922102</v>
      </c>
      <c r="R140">
        <f>(O140*44)</f>
        <v>395.40343561391285</v>
      </c>
      <c r="S140">
        <f>1000000*(((AG140-AE140)*0.082057*X140)/(W140-AA140))/Y140</f>
        <v>10.937933025997587</v>
      </c>
      <c r="T140">
        <f>1000000*(((AN140-AL140)*0.082057*X140)/(W140-AA140))/Y140</f>
        <v>248.9852545012177</v>
      </c>
      <c r="U140">
        <f>O140*((1*0.082057*X140)/(W140-AA140))</f>
        <v>248.9852545012177</v>
      </c>
      <c r="W140">
        <f t="shared" si="168"/>
        <v>1.0001977295381883</v>
      </c>
      <c r="X140">
        <v>313.14999999999998</v>
      </c>
      <c r="Y140">
        <f t="shared" si="169"/>
        <v>1.9073334166666699E-2</v>
      </c>
      <c r="Z140">
        <v>2E-3</v>
      </c>
      <c r="AA140">
        <f t="shared" si="170"/>
        <v>7.2765497523200454E-2</v>
      </c>
      <c r="AC140">
        <f t="shared" si="171"/>
        <v>7.6245072922696106E-5</v>
      </c>
      <c r="AD140">
        <f t="shared" si="172"/>
        <v>5.9343578129740536E-9</v>
      </c>
      <c r="AE140">
        <v>0</v>
      </c>
      <c r="AF140" s="8">
        <f t="shared" si="173"/>
        <v>1.595313378526235E-9</v>
      </c>
      <c r="AG140" s="8">
        <f t="shared" si="174"/>
        <v>7.5296711915002887E-9</v>
      </c>
      <c r="AH140" s="9">
        <f t="shared" si="175"/>
        <v>1.097002469958351E-3</v>
      </c>
      <c r="AJ140">
        <f t="shared" si="176"/>
        <v>3.3506623939529311E-4</v>
      </c>
      <c r="AK140">
        <f t="shared" si="177"/>
        <v>2.6079100975289359E-8</v>
      </c>
      <c r="AL140">
        <v>0</v>
      </c>
      <c r="AM140" s="8">
        <f t="shared" si="178"/>
        <v>1.4532230489089793E-7</v>
      </c>
      <c r="AN140" s="8">
        <f t="shared" si="179"/>
        <v>1.7140140586618727E-7</v>
      </c>
      <c r="AO140" s="9">
        <f t="shared" si="180"/>
        <v>2.2739189884214046E-2</v>
      </c>
      <c r="AP140" s="9"/>
      <c r="AQ140" t="e">
        <f t="shared" si="181"/>
        <v>#VALUE!</v>
      </c>
      <c r="AR140" t="e">
        <f t="shared" si="182"/>
        <v>#VALUE!</v>
      </c>
      <c r="AS140">
        <v>0</v>
      </c>
      <c r="AT140" s="8" t="e">
        <f t="shared" si="183"/>
        <v>#VALUE!</v>
      </c>
      <c r="AU140" s="8" t="e">
        <f t="shared" si="184"/>
        <v>#VALUE!</v>
      </c>
      <c r="AV140" s="9">
        <f t="shared" si="185"/>
        <v>1.5759424160826513E-2</v>
      </c>
      <c r="AX140">
        <f t="shared" si="186"/>
        <v>78.812974192989046</v>
      </c>
      <c r="AY140">
        <f t="shared" si="187"/>
        <v>15.215219993965073</v>
      </c>
      <c r="AZ140" t="e">
        <f t="shared" si="188"/>
        <v>#VALUE!</v>
      </c>
    </row>
    <row r="141" spans="1:52">
      <c r="A141" s="62">
        <v>44683.515277777777</v>
      </c>
      <c r="B141" s="29" t="s">
        <v>233</v>
      </c>
      <c r="C141" s="41">
        <v>0.1</v>
      </c>
      <c r="D141" t="s">
        <v>235</v>
      </c>
      <c r="E141">
        <v>2</v>
      </c>
      <c r="F141" s="2">
        <v>44684.804201388892</v>
      </c>
      <c r="G141">
        <v>90</v>
      </c>
      <c r="I141" s="3">
        <v>20</v>
      </c>
      <c r="J141" s="3">
        <v>30.032</v>
      </c>
      <c r="K141" s="3">
        <v>46.31</v>
      </c>
      <c r="L141" s="3">
        <v>5554</v>
      </c>
      <c r="M141" s="3" t="s">
        <v>40</v>
      </c>
      <c r="N141" s="4">
        <f>1000000*(AG141-AE141)/Y141</f>
        <v>0.239827099561158</v>
      </c>
      <c r="O141" s="4">
        <f>1000000*(AN141-AL141)/Y141</f>
        <v>148.98715613294925</v>
      </c>
      <c r="P141" s="4" t="e">
        <f>1000000*(AU141-AS141)/Y141</f>
        <v>#VALUE!</v>
      </c>
      <c r="Q141">
        <f>(N141*16)</f>
        <v>3.837233592978528</v>
      </c>
      <c r="R141">
        <f>(O141*44)</f>
        <v>6555.434869849767</v>
      </c>
      <c r="S141">
        <f>1000000*(((AG141-AE141)*0.082057*X141)/(W141-AA141))/Y141</f>
        <v>6.6448337719263817</v>
      </c>
      <c r="T141">
        <f>1000000*(((AN141-AL141)*0.082057*X141)/(W141-AA141))/Y141</f>
        <v>4127.9525477604866</v>
      </c>
      <c r="U141">
        <f>O141*((1*0.082057*X141)/(W141-AA141))</f>
        <v>4127.9525477604866</v>
      </c>
      <c r="W141">
        <f t="shared" si="168"/>
        <v>1.0001977295381883</v>
      </c>
      <c r="X141">
        <v>313.14999999999998</v>
      </c>
      <c r="Y141">
        <f t="shared" si="169"/>
        <v>1.9073334166666699E-2</v>
      </c>
      <c r="Z141">
        <v>2E-3</v>
      </c>
      <c r="AA141">
        <f t="shared" si="170"/>
        <v>7.2765497523200454E-2</v>
      </c>
      <c r="AC141">
        <f t="shared" si="171"/>
        <v>4.6319156854913499E-5</v>
      </c>
      <c r="AD141">
        <f t="shared" si="172"/>
        <v>3.6051437795989552E-9</v>
      </c>
      <c r="AE141">
        <v>0</v>
      </c>
      <c r="AF141" s="8">
        <f t="shared" si="173"/>
        <v>9.6915863255345577E-10</v>
      </c>
      <c r="AG141" s="8">
        <f t="shared" si="174"/>
        <v>4.5743024121524112E-9</v>
      </c>
      <c r="AH141" s="9">
        <f t="shared" si="175"/>
        <v>1.097002469958351E-3</v>
      </c>
      <c r="AJ141">
        <f t="shared" si="176"/>
        <v>5.5550981898550974E-3</v>
      </c>
      <c r="AK141">
        <f t="shared" si="177"/>
        <v>4.323681397515136E-7</v>
      </c>
      <c r="AL141">
        <v>0</v>
      </c>
      <c r="AM141" s="8">
        <f t="shared" si="178"/>
        <v>2.4093136757135733E-6</v>
      </c>
      <c r="AN141" s="8">
        <f t="shared" si="179"/>
        <v>2.8416818154650868E-6</v>
      </c>
      <c r="AO141" s="9">
        <f t="shared" si="180"/>
        <v>2.2739189884214046E-2</v>
      </c>
      <c r="AP141" s="9"/>
      <c r="AQ141" t="e">
        <f t="shared" si="181"/>
        <v>#VALUE!</v>
      </c>
      <c r="AR141" t="e">
        <f t="shared" si="182"/>
        <v>#VALUE!</v>
      </c>
      <c r="AS141">
        <v>0</v>
      </c>
      <c r="AT141" s="8" t="e">
        <f t="shared" si="183"/>
        <v>#VALUE!</v>
      </c>
      <c r="AU141" s="8" t="e">
        <f t="shared" si="184"/>
        <v>#VALUE!</v>
      </c>
      <c r="AV141" s="9">
        <f t="shared" si="185"/>
        <v>1.5759424160826513E-2</v>
      </c>
      <c r="AX141">
        <f t="shared" si="186"/>
        <v>78.812974192989046</v>
      </c>
      <c r="AY141">
        <f t="shared" si="187"/>
        <v>15.215219993965071</v>
      </c>
      <c r="AZ141" t="e">
        <f t="shared" si="188"/>
        <v>#VALUE!</v>
      </c>
    </row>
    <row r="142" spans="1:52">
      <c r="A142" s="62">
        <v>44683.638888888891</v>
      </c>
      <c r="B142" s="29">
        <v>50</v>
      </c>
      <c r="C142" s="41">
        <v>8</v>
      </c>
      <c r="D142" t="s">
        <v>234</v>
      </c>
      <c r="E142" s="29">
        <v>1</v>
      </c>
      <c r="F142" s="2">
        <v>44684.825439814813</v>
      </c>
      <c r="G142">
        <v>203</v>
      </c>
      <c r="I142" s="3">
        <v>20</v>
      </c>
      <c r="J142" s="3">
        <v>30.032</v>
      </c>
      <c r="K142" s="3">
        <v>0.71</v>
      </c>
      <c r="L142" s="3">
        <v>11728</v>
      </c>
      <c r="M142" s="3" t="s">
        <v>40</v>
      </c>
      <c r="N142" s="4">
        <f>1000000*(AG142-AE142)/Y142</f>
        <v>3.6769000364591281E-3</v>
      </c>
      <c r="O142" s="4">
        <f>1000000*(AN142-AL142)/Y142</f>
        <v>314.6059357449098</v>
      </c>
      <c r="P142" s="4" t="e">
        <f>1000000*(AU142-AS142)/Y142</f>
        <v>#VALUE!</v>
      </c>
      <c r="Q142">
        <f>(N142*16)</f>
        <v>5.883040058334605E-2</v>
      </c>
      <c r="R142">
        <f>(O142*44)</f>
        <v>13842.661172776032</v>
      </c>
      <c r="S142">
        <f>1000000*(((AG142-AE142)*0.082057*X142)/(W142-AA142))/Y142</f>
        <v>0.10187501572160942</v>
      </c>
      <c r="T142">
        <f>1000000*(((AN142-AL142)*0.082057*X142)/(W142-AA142))/Y142</f>
        <v>8716.7136262396471</v>
      </c>
      <c r="U142">
        <f>O142*((1*0.082057*X142)/(W142-AA142))</f>
        <v>8716.7136262396452</v>
      </c>
      <c r="W142">
        <f t="shared" si="168"/>
        <v>1.0001977295381883</v>
      </c>
      <c r="X142">
        <v>313.14999999999998</v>
      </c>
      <c r="Y142">
        <f t="shared" si="169"/>
        <v>1.9073334166666699E-2</v>
      </c>
      <c r="Z142">
        <v>2E-3</v>
      </c>
      <c r="AA142">
        <f t="shared" si="170"/>
        <v>7.2765497523200454E-2</v>
      </c>
      <c r="AC142">
        <f t="shared" si="171"/>
        <v>7.1014038797211373E-7</v>
      </c>
      <c r="AD142">
        <f t="shared" si="172"/>
        <v>5.527212445509088E-11</v>
      </c>
      <c r="AE142">
        <v>0</v>
      </c>
      <c r="AF142" s="8">
        <f t="shared" si="173"/>
        <v>1.4858618637723034E-11</v>
      </c>
      <c r="AG142" s="8">
        <f t="shared" si="174"/>
        <v>7.013074309281392E-11</v>
      </c>
      <c r="AH142" s="9">
        <f t="shared" si="175"/>
        <v>1.097002469958351E-3</v>
      </c>
      <c r="AJ142">
        <f t="shared" si="176"/>
        <v>1.1730318972023873E-2</v>
      </c>
      <c r="AK142">
        <f t="shared" si="177"/>
        <v>9.1300207832296583E-7</v>
      </c>
      <c r="AL142">
        <v>0</v>
      </c>
      <c r="AM142" s="8">
        <f t="shared" si="178"/>
        <v>5.0875820649565699E-6</v>
      </c>
      <c r="AN142" s="8">
        <f t="shared" si="179"/>
        <v>6.0005841432795357E-6</v>
      </c>
      <c r="AO142" s="9">
        <f t="shared" si="180"/>
        <v>2.2739189884214046E-2</v>
      </c>
      <c r="AP142" s="9"/>
      <c r="AQ142" t="e">
        <f t="shared" si="181"/>
        <v>#VALUE!</v>
      </c>
      <c r="AR142" t="e">
        <f t="shared" si="182"/>
        <v>#VALUE!</v>
      </c>
      <c r="AS142">
        <v>0</v>
      </c>
      <c r="AT142" s="8" t="e">
        <f t="shared" si="183"/>
        <v>#VALUE!</v>
      </c>
      <c r="AU142" s="8" t="e">
        <f t="shared" si="184"/>
        <v>#VALUE!</v>
      </c>
      <c r="AV142" s="9">
        <f t="shared" si="185"/>
        <v>1.5759424160826513E-2</v>
      </c>
      <c r="AX142">
        <f t="shared" si="186"/>
        <v>78.812974192989046</v>
      </c>
      <c r="AY142">
        <f t="shared" si="187"/>
        <v>15.215219993965075</v>
      </c>
      <c r="AZ142" t="e">
        <f t="shared" si="188"/>
        <v>#VALUE!</v>
      </c>
    </row>
    <row r="143" spans="1:52">
      <c r="A143" s="62">
        <v>44683.625</v>
      </c>
      <c r="B143" s="29">
        <v>50</v>
      </c>
      <c r="C143" s="41">
        <v>5</v>
      </c>
      <c r="D143" t="s">
        <v>234</v>
      </c>
      <c r="E143" s="29">
        <v>1</v>
      </c>
      <c r="F143" s="2">
        <v>44684.846655092595</v>
      </c>
      <c r="G143">
        <v>59</v>
      </c>
      <c r="I143" s="3">
        <v>20</v>
      </c>
      <c r="J143" s="3">
        <v>30.032</v>
      </c>
      <c r="K143" s="3">
        <v>26.62</v>
      </c>
      <c r="L143" s="3">
        <v>2992</v>
      </c>
      <c r="M143" s="3" t="s">
        <v>40</v>
      </c>
      <c r="N143" s="4">
        <f>1000000*(AG143-AE143)/Y143</f>
        <v>0.13785785770498871</v>
      </c>
      <c r="O143" s="4">
        <f>1000000*(AN143-AL143)/Y143</f>
        <v>80.26099588580918</v>
      </c>
      <c r="P143" s="4" t="e">
        <f>1000000*(AU143-AS143)/Y143</f>
        <v>#VALUE!</v>
      </c>
      <c r="Q143">
        <f>(N143*16)</f>
        <v>2.2057257232798193</v>
      </c>
      <c r="R143">
        <f>(O143*44)</f>
        <v>3531.4838189756038</v>
      </c>
      <c r="S143">
        <f>1000000*(((AG143-AE143)*0.082057*X143)/(W143-AA143))/Y143</f>
        <v>3.8195956598721725</v>
      </c>
      <c r="T143">
        <f>1000000*(((AN143-AL143)*0.082057*X143)/(W143-AA143))/Y143</f>
        <v>2223.7727805004279</v>
      </c>
      <c r="U143">
        <f>O143*((1*0.082057*X143)/(W143-AA143))</f>
        <v>2223.7727805004279</v>
      </c>
      <c r="W143">
        <f t="shared" si="168"/>
        <v>1.0001977295381883</v>
      </c>
      <c r="X143">
        <v>313.14999999999998</v>
      </c>
      <c r="Y143">
        <f t="shared" si="169"/>
        <v>1.9073334166666699E-2</v>
      </c>
      <c r="Z143">
        <v>2E-3</v>
      </c>
      <c r="AA143">
        <f t="shared" si="170"/>
        <v>7.2765497523200454E-2</v>
      </c>
      <c r="AC143">
        <f t="shared" si="171"/>
        <v>2.6625263560306575E-5</v>
      </c>
      <c r="AD143">
        <f t="shared" si="172"/>
        <v>2.072315426752844E-9</v>
      </c>
      <c r="AE143">
        <v>0</v>
      </c>
      <c r="AF143" s="8">
        <f t="shared" si="173"/>
        <v>5.5709356075519318E-10</v>
      </c>
      <c r="AG143" s="8">
        <f t="shared" si="174"/>
        <v>2.6294089875080371E-9</v>
      </c>
      <c r="AH143" s="9">
        <f t="shared" si="175"/>
        <v>1.097002469958351E-3</v>
      </c>
      <c r="AJ143">
        <f t="shared" si="176"/>
        <v>2.9925916067782593E-3</v>
      </c>
      <c r="AK143">
        <f t="shared" si="177"/>
        <v>2.3292140333750973E-7</v>
      </c>
      <c r="AL143">
        <v>0</v>
      </c>
      <c r="AM143" s="8">
        <f t="shared" si="178"/>
        <v>1.2979233917419898E-6</v>
      </c>
      <c r="AN143" s="8">
        <f t="shared" si="179"/>
        <v>1.5308447950794995E-6</v>
      </c>
      <c r="AO143" s="9">
        <f t="shared" si="180"/>
        <v>2.2739189884214046E-2</v>
      </c>
      <c r="AP143" s="9"/>
      <c r="AQ143" t="e">
        <f t="shared" si="181"/>
        <v>#VALUE!</v>
      </c>
      <c r="AR143" t="e">
        <f t="shared" si="182"/>
        <v>#VALUE!</v>
      </c>
      <c r="AS143">
        <v>0</v>
      </c>
      <c r="AT143" s="8" t="e">
        <f t="shared" si="183"/>
        <v>#VALUE!</v>
      </c>
      <c r="AU143" s="8" t="e">
        <f t="shared" si="184"/>
        <v>#VALUE!</v>
      </c>
      <c r="AV143" s="9">
        <f t="shared" si="185"/>
        <v>1.5759424160826513E-2</v>
      </c>
      <c r="AX143">
        <f t="shared" si="186"/>
        <v>78.81297419298906</v>
      </c>
      <c r="AY143">
        <f t="shared" si="187"/>
        <v>15.215219993965079</v>
      </c>
      <c r="AZ143" t="e">
        <f t="shared" si="188"/>
        <v>#VALUE!</v>
      </c>
    </row>
    <row r="144" spans="1:52">
      <c r="A144" s="62">
        <v>44683.618055555555</v>
      </c>
      <c r="B144" s="29">
        <v>50</v>
      </c>
      <c r="C144" s="41">
        <v>3.8</v>
      </c>
      <c r="D144" t="s">
        <v>234</v>
      </c>
      <c r="E144" s="29">
        <v>1</v>
      </c>
      <c r="F144" s="2">
        <v>44684.867881944447</v>
      </c>
      <c r="G144">
        <v>87</v>
      </c>
      <c r="H144" t="s">
        <v>239</v>
      </c>
      <c r="I144" s="3">
        <v>20</v>
      </c>
      <c r="J144" s="3">
        <v>30.032</v>
      </c>
      <c r="K144" s="3">
        <v>77.33</v>
      </c>
      <c r="L144" s="3">
        <v>310</v>
      </c>
      <c r="M144" s="3" t="s">
        <v>40</v>
      </c>
      <c r="N144" s="4">
        <f>1000000*(AG144-AE144)/Y144</f>
        <v>0.40047138002730182</v>
      </c>
      <c r="O144" s="4">
        <f>1000000*(AN144-AL144)/Y144</f>
        <v>8.3158117395056284</v>
      </c>
      <c r="P144" s="4" t="e">
        <f>1000000*(AU144-AS144)/Y144</f>
        <v>#VALUE!</v>
      </c>
      <c r="Q144">
        <f>(N144*16)</f>
        <v>6.407542080436829</v>
      </c>
      <c r="R144">
        <f>(O144*44)</f>
        <v>365.89571653824765</v>
      </c>
      <c r="S144">
        <f>1000000*(((AG144-AE144)*0.082057*X144)/(W144-AA144))/Y144</f>
        <v>11.095767557397263</v>
      </c>
      <c r="T144">
        <f>1000000*(((AN144-AL144)*0.082057*X144)/(W144-AA144))/Y144</f>
        <v>230.40426535933577</v>
      </c>
      <c r="U144">
        <f>O144*((1*0.082057*X144)/(W144-AA144))</f>
        <v>230.40426535933571</v>
      </c>
      <c r="W144">
        <f t="shared" si="168"/>
        <v>1.0001977295381883</v>
      </c>
      <c r="X144">
        <v>313.14999999999998</v>
      </c>
      <c r="Y144">
        <f t="shared" si="169"/>
        <v>1.9073334166666699E-2</v>
      </c>
      <c r="Z144">
        <v>2E-3</v>
      </c>
      <c r="AA144">
        <f t="shared" si="170"/>
        <v>7.2765497523200454E-2</v>
      </c>
      <c r="AC144">
        <f t="shared" si="171"/>
        <v>7.7345290425188089E-5</v>
      </c>
      <c r="AD144">
        <f t="shared" si="172"/>
        <v>6.0199906818481367E-9</v>
      </c>
      <c r="AE144">
        <v>0</v>
      </c>
      <c r="AF144" s="8">
        <f t="shared" si="173"/>
        <v>1.6183337735987632E-9</v>
      </c>
      <c r="AG144" s="8">
        <f t="shared" si="174"/>
        <v>7.6383244554469003E-9</v>
      </c>
      <c r="AH144" s="9">
        <f t="shared" si="175"/>
        <v>1.097002469958351E-3</v>
      </c>
      <c r="AJ144">
        <f t="shared" si="176"/>
        <v>3.1006129615683835E-4</v>
      </c>
      <c r="AK144">
        <f t="shared" si="177"/>
        <v>2.4132899409969253E-8</v>
      </c>
      <c r="AL144">
        <v>0</v>
      </c>
      <c r="AM144" s="8">
        <f t="shared" si="178"/>
        <v>1.344773567647115E-7</v>
      </c>
      <c r="AN144" s="8">
        <f t="shared" si="179"/>
        <v>1.5861025617468074E-7</v>
      </c>
      <c r="AO144" s="9">
        <f t="shared" si="180"/>
        <v>2.2739189884214046E-2</v>
      </c>
      <c r="AP144" s="9"/>
      <c r="AQ144" t="e">
        <f t="shared" si="181"/>
        <v>#VALUE!</v>
      </c>
      <c r="AR144" t="e">
        <f t="shared" si="182"/>
        <v>#VALUE!</v>
      </c>
      <c r="AS144">
        <v>0</v>
      </c>
      <c r="AT144" s="8" t="e">
        <f t="shared" si="183"/>
        <v>#VALUE!</v>
      </c>
      <c r="AU144" s="8" t="e">
        <f t="shared" si="184"/>
        <v>#VALUE!</v>
      </c>
      <c r="AV144" s="9">
        <f t="shared" si="185"/>
        <v>1.5759424160826513E-2</v>
      </c>
      <c r="AX144">
        <f t="shared" si="186"/>
        <v>78.81297419298906</v>
      </c>
      <c r="AY144">
        <f t="shared" si="187"/>
        <v>15.21521999396507</v>
      </c>
      <c r="AZ144" t="e">
        <f t="shared" si="188"/>
        <v>#VALUE!</v>
      </c>
    </row>
    <row r="145" spans="1:52">
      <c r="A145" s="62">
        <v>44683.512499999997</v>
      </c>
      <c r="B145" s="29" t="s">
        <v>252</v>
      </c>
      <c r="C145">
        <v>0.1</v>
      </c>
      <c r="D145" t="s">
        <v>235</v>
      </c>
      <c r="E145" s="29">
        <v>2</v>
      </c>
      <c r="F145" s="2">
        <v>44684.889062499999</v>
      </c>
      <c r="G145">
        <v>151</v>
      </c>
      <c r="I145" s="3">
        <v>20</v>
      </c>
      <c r="J145" s="3">
        <v>30.032</v>
      </c>
      <c r="K145" s="3">
        <v>5.04</v>
      </c>
      <c r="L145" s="3">
        <v>3062</v>
      </c>
      <c r="M145" s="3" t="s">
        <v>40</v>
      </c>
      <c r="N145" s="4">
        <f>1000000*(AG145-AE145)/Y145</f>
        <v>2.6100811526414084E-2</v>
      </c>
      <c r="O145" s="4">
        <f>1000000*(AN145-AL145)/Y145</f>
        <v>82.138759826987879</v>
      </c>
      <c r="P145" s="4" t="e">
        <f>1000000*(AU145-AS145)/Y145</f>
        <v>#VALUE!</v>
      </c>
      <c r="Q145">
        <f>(N145*16)</f>
        <v>0.41761298442262534</v>
      </c>
      <c r="R145">
        <f>(O145*44)</f>
        <v>3614.1054323874669</v>
      </c>
      <c r="S145">
        <f>1000000*(((AG145-AE145)*0.082057*X145)/(W145-AA145))/Y145</f>
        <v>0.72316912568579073</v>
      </c>
      <c r="T145">
        <f>1000000*(((AN145-AL145)*0.082057*X145)/(W145-AA145))/Y145</f>
        <v>2275.7995500976972</v>
      </c>
      <c r="U145">
        <f>O145*((1*0.082057*X145)/(W145-AA145))</f>
        <v>2275.7995500976976</v>
      </c>
      <c r="W145">
        <f t="shared" si="168"/>
        <v>1.0001977295381883</v>
      </c>
      <c r="X145">
        <v>313.14999999999998</v>
      </c>
      <c r="Y145">
        <f t="shared" si="169"/>
        <v>1.9073334166666699E-2</v>
      </c>
      <c r="Z145">
        <v>2E-3</v>
      </c>
      <c r="AA145">
        <f t="shared" si="170"/>
        <v>7.2765497523200454E-2</v>
      </c>
      <c r="AC145">
        <f t="shared" si="171"/>
        <v>5.0409965568724688E-6</v>
      </c>
      <c r="AD145">
        <f t="shared" si="172"/>
        <v>3.9235423556853239E-10</v>
      </c>
      <c r="AE145">
        <v>0</v>
      </c>
      <c r="AF145" s="8">
        <f t="shared" si="173"/>
        <v>1.054752646959494E-10</v>
      </c>
      <c r="AG145" s="8">
        <f t="shared" si="174"/>
        <v>4.9782950026448177E-10</v>
      </c>
      <c r="AH145" s="9">
        <f t="shared" si="175"/>
        <v>1.097002469958351E-3</v>
      </c>
      <c r="AJ145">
        <f t="shared" si="176"/>
        <v>3.0626054478459326E-3</v>
      </c>
      <c r="AK145">
        <f t="shared" si="177"/>
        <v>2.3837076772040601E-7</v>
      </c>
      <c r="AL145">
        <v>0</v>
      </c>
      <c r="AM145" s="8">
        <f t="shared" si="178"/>
        <v>1.3282892464953118E-6</v>
      </c>
      <c r="AN145" s="8">
        <f t="shared" si="179"/>
        <v>1.5666600142157179E-6</v>
      </c>
      <c r="AO145" s="9">
        <f t="shared" si="180"/>
        <v>2.2739189884214046E-2</v>
      </c>
      <c r="AP145" s="9"/>
      <c r="AQ145" t="e">
        <f t="shared" si="181"/>
        <v>#VALUE!</v>
      </c>
      <c r="AR145" t="e">
        <f t="shared" si="182"/>
        <v>#VALUE!</v>
      </c>
      <c r="AS145">
        <v>0</v>
      </c>
      <c r="AT145" s="8" t="e">
        <f t="shared" si="183"/>
        <v>#VALUE!</v>
      </c>
      <c r="AU145" s="8" t="e">
        <f t="shared" si="184"/>
        <v>#VALUE!</v>
      </c>
      <c r="AV145" s="9">
        <f t="shared" si="185"/>
        <v>1.5759424160826513E-2</v>
      </c>
      <c r="AX145">
        <f t="shared" si="186"/>
        <v>78.812974192989046</v>
      </c>
      <c r="AY145">
        <f t="shared" si="187"/>
        <v>15.215219993965079</v>
      </c>
      <c r="AZ145" t="e">
        <f t="shared" si="188"/>
        <v>#VALUE!</v>
      </c>
    </row>
    <row r="146" spans="1:52">
      <c r="A146" s="62">
        <v>44683.45</v>
      </c>
      <c r="B146" s="29">
        <v>50</v>
      </c>
      <c r="C146" s="41">
        <v>9</v>
      </c>
      <c r="D146" t="s">
        <v>235</v>
      </c>
      <c r="E146" s="29">
        <v>2</v>
      </c>
      <c r="F146" s="2">
        <v>44684.91028935185</v>
      </c>
      <c r="G146">
        <v>192</v>
      </c>
      <c r="I146" s="3">
        <v>20</v>
      </c>
      <c r="J146" s="3">
        <v>30.032</v>
      </c>
      <c r="K146" s="3">
        <v>4.22</v>
      </c>
      <c r="L146" s="3">
        <v>9920</v>
      </c>
      <c r="M146" s="3" t="s">
        <v>40</v>
      </c>
      <c r="N146" s="4">
        <f>1000000*(AG146-AE146)/Y146</f>
        <v>2.1854250920926081E-2</v>
      </c>
      <c r="O146" s="4">
        <f>1000000*(AN146-AL146)/Y146</f>
        <v>266.10597566418011</v>
      </c>
      <c r="P146" s="4" t="e">
        <f>1000000*(AU146-AS146)/Y146</f>
        <v>#VALUE!</v>
      </c>
      <c r="Q146">
        <f>(N146*16)</f>
        <v>0.34966801473481729</v>
      </c>
      <c r="R146">
        <f>(O146*44)</f>
        <v>11708.662929223925</v>
      </c>
      <c r="S146">
        <f>1000000*(((AG146-AE146)*0.082057*X146)/(W146-AA146))/Y146</f>
        <v>0.60551065682421368</v>
      </c>
      <c r="T146">
        <f>1000000*(((AN146-AL146)*0.082057*X146)/(W146-AA146))/Y146</f>
        <v>7372.9364914987445</v>
      </c>
      <c r="U146">
        <f>O146*((1*0.082057*X146)/(W146-AA146))</f>
        <v>7372.9364914987427</v>
      </c>
      <c r="W146">
        <f t="shared" si="168"/>
        <v>1.0001977295381883</v>
      </c>
      <c r="X146">
        <v>313.14999999999998</v>
      </c>
      <c r="Y146">
        <f t="shared" si="169"/>
        <v>1.9073334166666699E-2</v>
      </c>
      <c r="Z146">
        <v>2E-3</v>
      </c>
      <c r="AA146">
        <f t="shared" si="170"/>
        <v>7.2765497523200454E-2</v>
      </c>
      <c r="AC146">
        <f t="shared" si="171"/>
        <v>4.2208344186511545E-6</v>
      </c>
      <c r="AD146">
        <f t="shared" si="172"/>
        <v>3.2851882422603306E-10</v>
      </c>
      <c r="AE146">
        <v>0</v>
      </c>
      <c r="AF146" s="8">
        <f t="shared" si="173"/>
        <v>8.8314606550973516E-11</v>
      </c>
      <c r="AG146" s="8">
        <f t="shared" si="174"/>
        <v>4.168334307770066E-10</v>
      </c>
      <c r="AH146" s="9">
        <f t="shared" si="175"/>
        <v>1.097002469958351E-3</v>
      </c>
      <c r="AJ146">
        <f t="shared" si="176"/>
        <v>9.9219614770188272E-3</v>
      </c>
      <c r="AK146">
        <f t="shared" si="177"/>
        <v>7.722527811190161E-7</v>
      </c>
      <c r="AL146">
        <v>0</v>
      </c>
      <c r="AM146" s="8">
        <f t="shared" si="178"/>
        <v>4.3032754164707679E-6</v>
      </c>
      <c r="AN146" s="8">
        <f t="shared" si="179"/>
        <v>5.0755281975897836E-6</v>
      </c>
      <c r="AO146" s="9">
        <f t="shared" si="180"/>
        <v>2.2739189884214046E-2</v>
      </c>
      <c r="AP146" s="9"/>
      <c r="AQ146" t="e">
        <f t="shared" si="181"/>
        <v>#VALUE!</v>
      </c>
      <c r="AR146" t="e">
        <f t="shared" si="182"/>
        <v>#VALUE!</v>
      </c>
      <c r="AS146">
        <v>0</v>
      </c>
      <c r="AT146" s="8" t="e">
        <f t="shared" si="183"/>
        <v>#VALUE!</v>
      </c>
      <c r="AU146" s="8" t="e">
        <f t="shared" si="184"/>
        <v>#VALUE!</v>
      </c>
      <c r="AV146" s="9">
        <f t="shared" si="185"/>
        <v>1.5759424160826513E-2</v>
      </c>
      <c r="AX146">
        <f t="shared" si="186"/>
        <v>78.812974192989046</v>
      </c>
      <c r="AY146">
        <f t="shared" si="187"/>
        <v>15.21521999396507</v>
      </c>
      <c r="AZ146" t="e">
        <f t="shared" si="188"/>
        <v>#VALUE!</v>
      </c>
    </row>
    <row r="147" spans="1:52">
      <c r="A147" s="62">
        <v>44683.517361111109</v>
      </c>
      <c r="B147" s="29" t="s">
        <v>232</v>
      </c>
      <c r="C147">
        <v>0.1</v>
      </c>
      <c r="D147" t="s">
        <v>235</v>
      </c>
      <c r="E147" s="29">
        <v>2</v>
      </c>
      <c r="F147" s="2">
        <v>44684.931527777779</v>
      </c>
      <c r="G147">
        <v>163</v>
      </c>
      <c r="I147" s="3">
        <v>20</v>
      </c>
      <c r="J147" s="3">
        <v>30.032</v>
      </c>
      <c r="K147" s="3">
        <v>560.35</v>
      </c>
      <c r="L147" s="3">
        <v>1247</v>
      </c>
      <c r="M147" s="3" t="s">
        <v>40</v>
      </c>
      <c r="N147" s="4">
        <f>1000000*(AG147-AE147)/Y147</f>
        <v>2.9019027259575663</v>
      </c>
      <c r="O147" s="4">
        <f>1000000*(AN147-AL147)/Y147</f>
        <v>33.451023352140389</v>
      </c>
      <c r="P147" s="4" t="e">
        <f>1000000*(AU147-AS147)/Y147</f>
        <v>#VALUE!</v>
      </c>
      <c r="Q147">
        <f>(N147*16)</f>
        <v>46.43044361532106</v>
      </c>
      <c r="R147">
        <f>(O147*44)</f>
        <v>1471.8450274941772</v>
      </c>
      <c r="S147">
        <f>1000000*(((AG147-AE147)*0.082057*X147)/(W147-AA147))/Y147</f>
        <v>80.402345154371616</v>
      </c>
      <c r="T147">
        <f>1000000*(((AN147-AL147)*0.082057*X147)/(W147-AA147))/Y147</f>
        <v>926.81973839707007</v>
      </c>
      <c r="U147">
        <f>O147*((1*0.082057*X147)/(W147-AA147))</f>
        <v>926.81973839706995</v>
      </c>
      <c r="W147">
        <f t="shared" si="168"/>
        <v>1.0001977295381883</v>
      </c>
      <c r="X147">
        <v>313.14999999999998</v>
      </c>
      <c r="Y147">
        <f t="shared" si="169"/>
        <v>1.9073334166666699E-2</v>
      </c>
      <c r="Z147">
        <v>2E-3</v>
      </c>
      <c r="AA147">
        <f t="shared" si="170"/>
        <v>7.2765497523200454E-2</v>
      </c>
      <c r="AC147">
        <f t="shared" si="171"/>
        <v>5.6046079774672386E-4</v>
      </c>
      <c r="AD147">
        <f t="shared" si="172"/>
        <v>4.3622161885084751E-8</v>
      </c>
      <c r="AE147">
        <v>0</v>
      </c>
      <c r="AF147" s="8">
        <f t="shared" si="173"/>
        <v>1.1726798526264932E-8</v>
      </c>
      <c r="AG147" s="8">
        <f t="shared" si="174"/>
        <v>5.5348960411349681E-8</v>
      </c>
      <c r="AH147" s="9">
        <f t="shared" si="175"/>
        <v>1.097002469958351E-3</v>
      </c>
      <c r="AJ147">
        <f t="shared" si="176"/>
        <v>1.2472465687341208E-3</v>
      </c>
      <c r="AK147">
        <f t="shared" si="177"/>
        <v>9.7076534078166642E-8</v>
      </c>
      <c r="AL147">
        <v>0</v>
      </c>
      <c r="AM147" s="8">
        <f t="shared" si="178"/>
        <v>5.4094601253417828E-7</v>
      </c>
      <c r="AN147" s="8">
        <f t="shared" si="179"/>
        <v>6.3802254661234491E-7</v>
      </c>
      <c r="AO147" s="9">
        <f t="shared" si="180"/>
        <v>2.2739189884214046E-2</v>
      </c>
      <c r="AP147" s="9"/>
      <c r="AQ147" t="e">
        <f t="shared" si="181"/>
        <v>#VALUE!</v>
      </c>
      <c r="AR147" t="e">
        <f t="shared" si="182"/>
        <v>#VALUE!</v>
      </c>
      <c r="AS147">
        <v>0</v>
      </c>
      <c r="AT147" s="8" t="e">
        <f t="shared" si="183"/>
        <v>#VALUE!</v>
      </c>
      <c r="AU147" s="8" t="e">
        <f t="shared" si="184"/>
        <v>#VALUE!</v>
      </c>
      <c r="AV147" s="9">
        <f t="shared" si="185"/>
        <v>1.5759424160826513E-2</v>
      </c>
      <c r="AX147">
        <f t="shared" si="186"/>
        <v>78.812974192989046</v>
      </c>
      <c r="AY147">
        <f t="shared" si="187"/>
        <v>15.215219993965075</v>
      </c>
      <c r="AZ147" t="e">
        <f t="shared" si="188"/>
        <v>#VALUE!</v>
      </c>
    </row>
    <row r="148" spans="1:52">
      <c r="A148" s="62">
        <v>44683.638888888891</v>
      </c>
      <c r="B148" s="29">
        <v>50</v>
      </c>
      <c r="C148" s="41">
        <v>8</v>
      </c>
      <c r="D148" t="s">
        <v>234</v>
      </c>
      <c r="E148" s="29">
        <v>2</v>
      </c>
      <c r="F148" s="2">
        <v>44684.952731481484</v>
      </c>
      <c r="G148">
        <v>24</v>
      </c>
      <c r="I148" s="3">
        <v>20</v>
      </c>
      <c r="J148" s="3">
        <v>30.032</v>
      </c>
      <c r="K148" s="3">
        <v>1.1299999999999999</v>
      </c>
      <c r="L148" s="3">
        <v>11220</v>
      </c>
      <c r="M148" s="3" t="s">
        <v>40</v>
      </c>
      <c r="N148" s="4">
        <f>1000000*(AG148-AE148)/Y148</f>
        <v>5.8519676636603025E-3</v>
      </c>
      <c r="O148" s="4">
        <f>1000000*(AN148-AL148)/Y148</f>
        <v>300.97873457178446</v>
      </c>
      <c r="P148" s="4" t="e">
        <f>1000000*(AU148-AS148)/Y148</f>
        <v>#VALUE!</v>
      </c>
      <c r="Q148">
        <f>(N148*16)</f>
        <v>9.363148261856484E-2</v>
      </c>
      <c r="R148">
        <f>(O148*44)</f>
        <v>13243.064321158516</v>
      </c>
      <c r="S148">
        <f>1000000*(((AG148-AE148)*0.082057*X148)/(W148-AA148))/Y148</f>
        <v>0.16213910952875865</v>
      </c>
      <c r="T148">
        <f>1000000*(((AN148-AL148)*0.082057*X148)/(W148-AA148))/Y148</f>
        <v>8339.1479268766052</v>
      </c>
      <c r="U148">
        <f>O148*((1*0.082057*X148)/(W148-AA148))</f>
        <v>8339.1479268766052</v>
      </c>
      <c r="W148">
        <f t="shared" si="168"/>
        <v>1.0001977295381883</v>
      </c>
      <c r="X148">
        <v>313.14999999999998</v>
      </c>
      <c r="Y148">
        <f t="shared" si="169"/>
        <v>1.9073334166666699E-2</v>
      </c>
      <c r="Z148">
        <v>2E-3</v>
      </c>
      <c r="AA148">
        <f t="shared" si="170"/>
        <v>7.2765497523200454E-2</v>
      </c>
      <c r="AC148">
        <f t="shared" si="171"/>
        <v>1.1302234343781529E-6</v>
      </c>
      <c r="AD148">
        <f t="shared" si="172"/>
        <v>8.7968310752468575E-11</v>
      </c>
      <c r="AE148">
        <v>0</v>
      </c>
      <c r="AF148" s="8">
        <f t="shared" si="173"/>
        <v>2.3648224029052153E-11</v>
      </c>
      <c r="AG148" s="8">
        <f t="shared" si="174"/>
        <v>1.1161653478152073E-10</v>
      </c>
      <c r="AH148" s="9">
        <f t="shared" si="175"/>
        <v>1.097002469958351E-3</v>
      </c>
      <c r="AJ148">
        <f t="shared" si="176"/>
        <v>1.1222218525418473E-2</v>
      </c>
      <c r="AK148">
        <f t="shared" si="177"/>
        <v>8.7345526251566149E-7</v>
      </c>
      <c r="AL148">
        <v>0</v>
      </c>
      <c r="AM148" s="8">
        <f t="shared" si="178"/>
        <v>4.8672127190324624E-6</v>
      </c>
      <c r="AN148" s="8">
        <f t="shared" si="179"/>
        <v>5.7406679815481241E-6</v>
      </c>
      <c r="AO148" s="9">
        <f t="shared" si="180"/>
        <v>2.2739189884214046E-2</v>
      </c>
      <c r="AP148" s="9"/>
      <c r="AQ148" t="e">
        <f t="shared" si="181"/>
        <v>#VALUE!</v>
      </c>
      <c r="AR148" t="e">
        <f t="shared" si="182"/>
        <v>#VALUE!</v>
      </c>
      <c r="AS148">
        <v>0</v>
      </c>
      <c r="AT148" s="8" t="e">
        <f t="shared" si="183"/>
        <v>#VALUE!</v>
      </c>
      <c r="AU148" s="8" t="e">
        <f t="shared" si="184"/>
        <v>#VALUE!</v>
      </c>
      <c r="AV148" s="9">
        <f t="shared" si="185"/>
        <v>1.5759424160826513E-2</v>
      </c>
      <c r="AX148">
        <f t="shared" si="186"/>
        <v>78.812974192989032</v>
      </c>
      <c r="AY148">
        <f t="shared" si="187"/>
        <v>15.215219993965079</v>
      </c>
      <c r="AZ148" t="e">
        <f t="shared" si="188"/>
        <v>#VALUE!</v>
      </c>
    </row>
    <row r="149" spans="1:52">
      <c r="A149" s="62">
        <v>44683.634027777778</v>
      </c>
      <c r="B149" s="29">
        <v>50</v>
      </c>
      <c r="C149" s="41">
        <v>6.2</v>
      </c>
      <c r="D149" t="s">
        <v>234</v>
      </c>
      <c r="E149" s="29">
        <v>1</v>
      </c>
      <c r="F149" s="2">
        <v>44684.973946759259</v>
      </c>
      <c r="G149">
        <v>161</v>
      </c>
      <c r="I149" s="3">
        <v>20</v>
      </c>
      <c r="J149" s="3">
        <v>30.032</v>
      </c>
      <c r="K149" s="3">
        <v>6.62</v>
      </c>
      <c r="L149" s="3">
        <v>7732</v>
      </c>
      <c r="M149" s="3" t="s">
        <v>40</v>
      </c>
      <c r="N149" s="4">
        <f>1000000*(AG149-AE149)/Y149</f>
        <v>3.4283208790647078E-2</v>
      </c>
      <c r="O149" s="4">
        <f>1000000*(AN149-AL149)/Y149</f>
        <v>207.41243990276624</v>
      </c>
      <c r="P149" s="4" t="e">
        <f>1000000*(AU149-AS149)/Y149</f>
        <v>#VALUE!</v>
      </c>
      <c r="Q149">
        <f>(N149*16)</f>
        <v>0.54853134065035325</v>
      </c>
      <c r="R149">
        <f>(O149*44)</f>
        <v>9126.1473557217141</v>
      </c>
      <c r="S149">
        <f>1000000*(((AG149-AE149)*0.082057*X149)/(W149-AA149))/Y149</f>
        <v>0.94987690715078066</v>
      </c>
      <c r="T149">
        <f>1000000*(((AN149-AL149)*0.082057*X149)/(W149-AA149))/Y149</f>
        <v>5746.728321801239</v>
      </c>
      <c r="U149">
        <f>O149*((1*0.082057*X149)/(W149-AA149))</f>
        <v>5746.7283218012399</v>
      </c>
      <c r="W149">
        <f t="shared" si="168"/>
        <v>1.0001977295381883</v>
      </c>
      <c r="X149">
        <v>313.14999999999998</v>
      </c>
      <c r="Y149">
        <f t="shared" si="169"/>
        <v>1.9073334166666699E-2</v>
      </c>
      <c r="Z149">
        <v>2E-3</v>
      </c>
      <c r="AA149">
        <f t="shared" si="170"/>
        <v>7.2765497523200454E-2</v>
      </c>
      <c r="AC149">
        <f t="shared" si="171"/>
        <v>6.6213089695428069E-6</v>
      </c>
      <c r="AD149">
        <f t="shared" si="172"/>
        <v>5.1535417449676283E-10</v>
      </c>
      <c r="AE149">
        <v>0</v>
      </c>
      <c r="AF149" s="8">
        <f t="shared" si="173"/>
        <v>1.3854092307285418E-10</v>
      </c>
      <c r="AG149" s="8">
        <f t="shared" si="174"/>
        <v>6.5389509756961698E-10</v>
      </c>
      <c r="AH149" s="9">
        <f t="shared" si="175"/>
        <v>1.097002469958351E-3</v>
      </c>
      <c r="AJ149">
        <f t="shared" si="176"/>
        <v>7.7335288447892723E-3</v>
      </c>
      <c r="AK149">
        <f t="shared" si="177"/>
        <v>6.0192122012220092E-7</v>
      </c>
      <c r="AL149">
        <v>0</v>
      </c>
      <c r="AM149" s="8">
        <f t="shared" si="178"/>
        <v>3.3541255564669334E-6</v>
      </c>
      <c r="AN149" s="8">
        <f t="shared" si="179"/>
        <v>3.9560467765891345E-6</v>
      </c>
      <c r="AO149" s="9">
        <f t="shared" si="180"/>
        <v>2.2739189884214046E-2</v>
      </c>
      <c r="AP149" s="9"/>
      <c r="AQ149" t="e">
        <f t="shared" si="181"/>
        <v>#VALUE!</v>
      </c>
      <c r="AR149" t="e">
        <f t="shared" si="182"/>
        <v>#VALUE!</v>
      </c>
      <c r="AS149">
        <v>0</v>
      </c>
      <c r="AT149" s="8" t="e">
        <f t="shared" si="183"/>
        <v>#VALUE!</v>
      </c>
      <c r="AU149" s="8" t="e">
        <f t="shared" si="184"/>
        <v>#VALUE!</v>
      </c>
      <c r="AV149" s="9">
        <f t="shared" si="185"/>
        <v>1.5759424160826513E-2</v>
      </c>
      <c r="AX149">
        <f t="shared" si="186"/>
        <v>78.812974192989046</v>
      </c>
      <c r="AY149">
        <f t="shared" si="187"/>
        <v>15.21521999396508</v>
      </c>
      <c r="AZ149" t="e">
        <f t="shared" si="188"/>
        <v>#VALUE!</v>
      </c>
    </row>
    <row r="150" spans="1:52">
      <c r="A150" s="62">
        <v>44683.644444444442</v>
      </c>
      <c r="B150" s="29">
        <v>50</v>
      </c>
      <c r="C150" s="41">
        <v>9</v>
      </c>
      <c r="D150" t="s">
        <v>234</v>
      </c>
      <c r="E150" s="29">
        <v>1</v>
      </c>
      <c r="F150" s="2">
        <v>44684.995196759257</v>
      </c>
      <c r="G150">
        <v>169</v>
      </c>
      <c r="I150" s="3">
        <v>20</v>
      </c>
      <c r="J150" s="3">
        <v>30.032</v>
      </c>
      <c r="K150" s="3">
        <v>4.18</v>
      </c>
      <c r="L150" s="3">
        <v>10363</v>
      </c>
      <c r="M150" s="3" t="s">
        <v>40</v>
      </c>
      <c r="N150" s="4">
        <f>1000000*(AG150-AE150)/Y150</f>
        <v>2.1647101623097399E-2</v>
      </c>
      <c r="O150" s="4">
        <f>1000000*(AN150-AL150)/Y150</f>
        <v>277.98953889192541</v>
      </c>
      <c r="P150" s="4" t="e">
        <f>1000000*(AU150-AS150)/Y150</f>
        <v>#VALUE!</v>
      </c>
      <c r="Q150">
        <f>(N150*16)</f>
        <v>0.34635362596955838</v>
      </c>
      <c r="R150">
        <f>(O150*44)</f>
        <v>12231.539711244717</v>
      </c>
      <c r="S150">
        <f>1000000*(((AG150-AE150)*0.082057*X150)/(W150-AA150))/Y150</f>
        <v>0.59977121931877087</v>
      </c>
      <c r="T150">
        <f>1000000*(((AN150-AL150)*0.082057*X150)/(W150-AA150))/Y150</f>
        <v>7702.1916190928932</v>
      </c>
      <c r="U150">
        <f>O150*((1*0.082057*X150)/(W150-AA150))</f>
        <v>7702.1916190928951</v>
      </c>
      <c r="W150">
        <f t="shared" si="168"/>
        <v>1.0001977295381883</v>
      </c>
      <c r="X150">
        <v>313.14999999999998</v>
      </c>
      <c r="Y150">
        <f t="shared" si="169"/>
        <v>1.9073334166666699E-2</v>
      </c>
      <c r="Z150">
        <v>2E-3</v>
      </c>
      <c r="AA150">
        <f t="shared" si="170"/>
        <v>7.2765497523200454E-2</v>
      </c>
      <c r="AC150">
        <f t="shared" si="171"/>
        <v>4.1808265094696266E-6</v>
      </c>
      <c r="AD150">
        <f t="shared" si="172"/>
        <v>3.2540490172152089E-10</v>
      </c>
      <c r="AE150">
        <v>0</v>
      </c>
      <c r="AF150" s="8">
        <f t="shared" si="173"/>
        <v>8.7477501275608828E-11</v>
      </c>
      <c r="AG150" s="8">
        <f t="shared" si="174"/>
        <v>4.1288240299712973E-10</v>
      </c>
      <c r="AH150" s="9">
        <f t="shared" si="175"/>
        <v>1.097002469958351E-3</v>
      </c>
      <c r="AJ150">
        <f t="shared" si="176"/>
        <v>1.0365049071204247E-2</v>
      </c>
      <c r="AK150">
        <f t="shared" si="177"/>
        <v>8.0673947285648846E-7</v>
      </c>
      <c r="AL150">
        <v>0</v>
      </c>
      <c r="AM150" s="8">
        <f t="shared" si="178"/>
        <v>4.4954478972667923E-6</v>
      </c>
      <c r="AN150" s="8">
        <f t="shared" si="179"/>
        <v>5.3021873701232809E-6</v>
      </c>
      <c r="AO150" s="9">
        <f t="shared" si="180"/>
        <v>2.2739189884214046E-2</v>
      </c>
      <c r="AP150" s="9"/>
      <c r="AQ150" t="e">
        <f t="shared" si="181"/>
        <v>#VALUE!</v>
      </c>
      <c r="AR150" t="e">
        <f t="shared" si="182"/>
        <v>#VALUE!</v>
      </c>
      <c r="AS150">
        <v>0</v>
      </c>
      <c r="AT150" s="8" t="e">
        <f t="shared" si="183"/>
        <v>#VALUE!</v>
      </c>
      <c r="AU150" s="8" t="e">
        <f t="shared" si="184"/>
        <v>#VALUE!</v>
      </c>
      <c r="AV150" s="9">
        <f t="shared" si="185"/>
        <v>1.5759424160826513E-2</v>
      </c>
      <c r="AX150">
        <f t="shared" si="186"/>
        <v>78.812974192989046</v>
      </c>
      <c r="AY150">
        <f t="shared" si="187"/>
        <v>15.215219993965079</v>
      </c>
      <c r="AZ150" t="e">
        <f t="shared" si="188"/>
        <v>#VALUE!</v>
      </c>
    </row>
    <row r="151" spans="1:52">
      <c r="A151" s="62">
        <v>44683.443749999999</v>
      </c>
      <c r="B151" s="29">
        <v>50</v>
      </c>
      <c r="C151" s="41">
        <v>6</v>
      </c>
      <c r="D151" t="s">
        <v>235</v>
      </c>
      <c r="E151" s="29">
        <v>2</v>
      </c>
      <c r="F151" s="2">
        <v>44685.016400462962</v>
      </c>
      <c r="G151">
        <v>102</v>
      </c>
      <c r="I151" s="3">
        <v>20</v>
      </c>
      <c r="J151" s="3">
        <v>30.032</v>
      </c>
      <c r="K151" s="3">
        <v>10.69</v>
      </c>
      <c r="L151" s="3">
        <v>3421</v>
      </c>
      <c r="M151" s="3" t="s">
        <v>40</v>
      </c>
      <c r="N151" s="4">
        <f>1000000*(AG151-AE151)/Y151</f>
        <v>5.5360649844715594E-2</v>
      </c>
      <c r="O151" s="4">
        <f>1000000*(AN151-AL151)/Y151</f>
        <v>91.769006325318585</v>
      </c>
      <c r="P151" s="4" t="e">
        <f>1000000*(AU151-AS151)/Y151</f>
        <v>#VALUE!</v>
      </c>
      <c r="Q151">
        <f>(N151*16)</f>
        <v>0.8857703975154495</v>
      </c>
      <c r="R151">
        <f>(O151*44)</f>
        <v>4037.8362783140178</v>
      </c>
      <c r="S151">
        <f>1000000*(((AG151-AE151)*0.082057*X151)/(W151-AA151))/Y151</f>
        <v>1.533864673329584</v>
      </c>
      <c r="T151">
        <f>1000000*(((AN151-AL151)*0.082057*X151)/(W151-AA151))/Y151</f>
        <v>2542.6225541751214</v>
      </c>
      <c r="U151">
        <f>O151*((1*0.082057*X151)/(W151-AA151))</f>
        <v>2542.6225541751214</v>
      </c>
      <c r="W151">
        <f t="shared" si="168"/>
        <v>1.0001977295381883</v>
      </c>
      <c r="X151">
        <v>313.14999999999998</v>
      </c>
      <c r="Y151">
        <f t="shared" si="169"/>
        <v>1.9073334166666699E-2</v>
      </c>
      <c r="Z151">
        <v>2E-3</v>
      </c>
      <c r="AA151">
        <f t="shared" si="170"/>
        <v>7.2765497523200454E-2</v>
      </c>
      <c r="AC151">
        <f t="shared" si="171"/>
        <v>1.0692113728763232E-5</v>
      </c>
      <c r="AD151">
        <f t="shared" si="172"/>
        <v>8.3219578933087524E-10</v>
      </c>
      <c r="AE151">
        <v>0</v>
      </c>
      <c r="AF151" s="8">
        <f t="shared" si="173"/>
        <v>2.2371638484121015E-10</v>
      </c>
      <c r="AG151" s="8">
        <f t="shared" si="174"/>
        <v>1.0559121741720855E-9</v>
      </c>
      <c r="AH151" s="9">
        <f t="shared" si="175"/>
        <v>1.097002469958351E-3</v>
      </c>
      <c r="AJ151">
        <f t="shared" si="176"/>
        <v>3.4216764327501424E-3</v>
      </c>
      <c r="AK151">
        <f t="shared" si="177"/>
        <v>2.6631822219840267E-7</v>
      </c>
      <c r="AL151">
        <v>0</v>
      </c>
      <c r="AM151" s="8">
        <f t="shared" si="178"/>
        <v>1.4840227015873487E-6</v>
      </c>
      <c r="AN151" s="8">
        <f t="shared" si="179"/>
        <v>1.7503409237857513E-6</v>
      </c>
      <c r="AO151" s="9">
        <f t="shared" si="180"/>
        <v>2.2739189884214046E-2</v>
      </c>
      <c r="AP151" s="9"/>
      <c r="AQ151" t="e">
        <f t="shared" si="181"/>
        <v>#VALUE!</v>
      </c>
      <c r="AR151" t="e">
        <f t="shared" si="182"/>
        <v>#VALUE!</v>
      </c>
      <c r="AS151">
        <v>0</v>
      </c>
      <c r="AT151" s="8" t="e">
        <f t="shared" si="183"/>
        <v>#VALUE!</v>
      </c>
      <c r="AU151" s="8" t="e">
        <f t="shared" si="184"/>
        <v>#VALUE!</v>
      </c>
      <c r="AV151" s="9">
        <f t="shared" si="185"/>
        <v>1.5759424160826513E-2</v>
      </c>
      <c r="AX151">
        <f t="shared" si="186"/>
        <v>78.812974192989046</v>
      </c>
      <c r="AY151">
        <f t="shared" si="187"/>
        <v>15.215219993965071</v>
      </c>
      <c r="AZ151" t="e">
        <f t="shared" si="188"/>
        <v>#VALUE!</v>
      </c>
    </row>
    <row r="152" spans="1:52">
      <c r="A152" s="62">
        <v>44683.597222222219</v>
      </c>
      <c r="B152" s="29">
        <v>50</v>
      </c>
      <c r="C152" s="41">
        <v>0.1</v>
      </c>
      <c r="D152" t="s">
        <v>234</v>
      </c>
      <c r="E152" s="29">
        <v>2</v>
      </c>
      <c r="F152" s="2">
        <v>44685.037615740737</v>
      </c>
      <c r="G152">
        <v>81</v>
      </c>
      <c r="I152" s="3">
        <v>20</v>
      </c>
      <c r="J152" s="3">
        <v>30.032</v>
      </c>
      <c r="K152" s="3">
        <v>58.88</v>
      </c>
      <c r="L152" s="3">
        <v>595</v>
      </c>
      <c r="M152" s="3" t="s">
        <v>40</v>
      </c>
      <c r="N152" s="4">
        <f>1000000*(AG152-AE152)/Y152</f>
        <v>0.30492376640382174</v>
      </c>
      <c r="O152" s="4">
        <f>1000000*(AN152-AL152)/Y152</f>
        <v>15.960993500018871</v>
      </c>
      <c r="P152" s="4" t="e">
        <f>1000000*(AU152-AS152)/Y152</f>
        <v>#VALUE!</v>
      </c>
      <c r="Q152">
        <f>(N152*16)</f>
        <v>4.8787802624611478</v>
      </c>
      <c r="R152">
        <f>(O152*44)</f>
        <v>702.28371400083029</v>
      </c>
      <c r="S152">
        <f>1000000*(((AG152-AE152)*0.082057*X152)/(W152-AA152))/Y152</f>
        <v>8.4484520080117793</v>
      </c>
      <c r="T152">
        <f>1000000*(((AN152-AL152)*0.082057*X152)/(W152-AA152))/Y152</f>
        <v>442.22754157678963</v>
      </c>
      <c r="U152">
        <f>O152*((1*0.082057*X152)/(W152-AA152))</f>
        <v>442.22754157678963</v>
      </c>
      <c r="W152">
        <f t="shared" si="168"/>
        <v>1.0001977295381883</v>
      </c>
      <c r="X152">
        <v>313.14999999999998</v>
      </c>
      <c r="Y152">
        <f t="shared" si="169"/>
        <v>1.9073334166666699E-2</v>
      </c>
      <c r="Z152">
        <v>2E-3</v>
      </c>
      <c r="AA152">
        <f t="shared" si="170"/>
        <v>7.2765497523200454E-2</v>
      </c>
      <c r="AC152">
        <f t="shared" si="171"/>
        <v>5.8891642315208531E-5</v>
      </c>
      <c r="AD152">
        <f t="shared" si="172"/>
        <v>4.5836939266419026E-9</v>
      </c>
      <c r="AE152">
        <v>0</v>
      </c>
      <c r="AF152" s="8">
        <f t="shared" si="173"/>
        <v>1.2322189653368058E-9</v>
      </c>
      <c r="AG152" s="8">
        <f t="shared" si="174"/>
        <v>5.8159128919787081E-9</v>
      </c>
      <c r="AH152" s="9">
        <f t="shared" si="175"/>
        <v>1.097002469958351E-3</v>
      </c>
      <c r="AJ152">
        <f t="shared" si="176"/>
        <v>5.9511764907522211E-4</v>
      </c>
      <c r="AK152">
        <f t="shared" si="177"/>
        <v>4.6319597254618416E-8</v>
      </c>
      <c r="AL152">
        <v>0</v>
      </c>
      <c r="AM152" s="8">
        <f t="shared" si="178"/>
        <v>2.5810976540323662E-7</v>
      </c>
      <c r="AN152" s="8">
        <f t="shared" si="179"/>
        <v>3.0442936265785502E-7</v>
      </c>
      <c r="AO152" s="9">
        <f t="shared" si="180"/>
        <v>2.2739189884214046E-2</v>
      </c>
      <c r="AP152" s="9"/>
      <c r="AQ152" t="e">
        <f t="shared" si="181"/>
        <v>#VALUE!</v>
      </c>
      <c r="AR152" t="e">
        <f t="shared" si="182"/>
        <v>#VALUE!</v>
      </c>
      <c r="AS152">
        <v>0</v>
      </c>
      <c r="AT152" s="8" t="e">
        <f t="shared" si="183"/>
        <v>#VALUE!</v>
      </c>
      <c r="AU152" s="8" t="e">
        <f t="shared" si="184"/>
        <v>#VALUE!</v>
      </c>
      <c r="AV152" s="9">
        <f t="shared" si="185"/>
        <v>1.5759424160826513E-2</v>
      </c>
      <c r="AX152">
        <f t="shared" si="186"/>
        <v>78.81297419298906</v>
      </c>
      <c r="AY152">
        <f t="shared" si="187"/>
        <v>15.215219993965073</v>
      </c>
      <c r="AZ152" t="e">
        <f t="shared" si="188"/>
        <v>#VALUE!</v>
      </c>
    </row>
    <row r="153" spans="1:52">
      <c r="A153" s="62">
        <v>44683.5</v>
      </c>
      <c r="B153" s="29">
        <v>200</v>
      </c>
      <c r="C153" s="41">
        <v>0.1</v>
      </c>
      <c r="D153" t="s">
        <v>234</v>
      </c>
      <c r="E153" s="29">
        <v>2</v>
      </c>
      <c r="F153" s="2">
        <v>44685.058807870373</v>
      </c>
      <c r="G153">
        <v>87</v>
      </c>
      <c r="I153" s="3">
        <v>20</v>
      </c>
      <c r="J153" s="3">
        <v>30.032</v>
      </c>
      <c r="K153" s="3">
        <v>310.04000000000002</v>
      </c>
      <c r="L153" s="3">
        <v>4112</v>
      </c>
      <c r="M153" s="3" t="s">
        <v>40</v>
      </c>
      <c r="N153" s="4">
        <f>1000000*(AG153-AE153)/Y153</f>
        <v>1.6056142074701238</v>
      </c>
      <c r="O153" s="4">
        <f>1000000*(AN153-AL153)/Y153</f>
        <v>110.30521894466824</v>
      </c>
      <c r="P153" s="4" t="e">
        <f>1000000*(AU153-AS153)/Y153</f>
        <v>#VALUE!</v>
      </c>
      <c r="Q153">
        <f>(N153*16)</f>
        <v>25.689827319521982</v>
      </c>
      <c r="R153">
        <f>(O153*44)</f>
        <v>4853.4296335654026</v>
      </c>
      <c r="S153">
        <f>1000000*(((AG153-AE153)*0.082057*X153)/(W153-AA153))/Y153</f>
        <v>44.486380104687029</v>
      </c>
      <c r="T153">
        <f>1000000*(((AN153-AL153)*0.082057*X153)/(W153-AA153))/Y153</f>
        <v>3056.2010940567379</v>
      </c>
      <c r="U153">
        <f>O153*((1*0.082057*X153)/(W153-AA153))</f>
        <v>3056.2010940567379</v>
      </c>
      <c r="W153">
        <f t="shared" si="168"/>
        <v>1.0001977295381883</v>
      </c>
      <c r="X153">
        <v>313.14999999999998</v>
      </c>
      <c r="Y153">
        <f t="shared" si="169"/>
        <v>1.9073334166666699E-2</v>
      </c>
      <c r="Z153">
        <v>2E-3</v>
      </c>
      <c r="AA153">
        <f t="shared" si="170"/>
        <v>7.2765497523200454E-2</v>
      </c>
      <c r="AC153">
        <f t="shared" si="171"/>
        <v>3.1010130406601994E-4</v>
      </c>
      <c r="AD153">
        <f t="shared" si="172"/>
        <v>2.4136013332473769E-8</v>
      </c>
      <c r="AE153">
        <v>0</v>
      </c>
      <c r="AF153" s="8">
        <f t="shared" si="173"/>
        <v>6.4884029893516181E-9</v>
      </c>
      <c r="AG153" s="8">
        <f t="shared" si="174"/>
        <v>3.0624416321825388E-8</v>
      </c>
      <c r="AH153" s="9">
        <f t="shared" si="175"/>
        <v>1.097002469958351E-3</v>
      </c>
      <c r="AJ153">
        <f t="shared" si="176"/>
        <v>4.1128130638610309E-3</v>
      </c>
      <c r="AK153">
        <f t="shared" si="177"/>
        <v>3.2011123346385033E-7</v>
      </c>
      <c r="AL153">
        <v>0</v>
      </c>
      <c r="AM153" s="8">
        <f t="shared" si="178"/>
        <v>1.7837770677951413E-6</v>
      </c>
      <c r="AN153" s="8">
        <f t="shared" si="179"/>
        <v>2.1038883012589914E-6</v>
      </c>
      <c r="AO153" s="9">
        <f t="shared" si="180"/>
        <v>2.2739189884214046E-2</v>
      </c>
      <c r="AP153" s="9"/>
      <c r="AQ153" t="e">
        <f t="shared" si="181"/>
        <v>#VALUE!</v>
      </c>
      <c r="AR153" t="e">
        <f t="shared" si="182"/>
        <v>#VALUE!</v>
      </c>
      <c r="AS153">
        <v>0</v>
      </c>
      <c r="AT153" s="8" t="e">
        <f t="shared" si="183"/>
        <v>#VALUE!</v>
      </c>
      <c r="AU153" s="8" t="e">
        <f t="shared" si="184"/>
        <v>#VALUE!</v>
      </c>
      <c r="AV153" s="9">
        <f t="shared" si="185"/>
        <v>1.5759424160826513E-2</v>
      </c>
      <c r="AX153">
        <f t="shared" si="186"/>
        <v>78.812974192989046</v>
      </c>
      <c r="AY153">
        <f t="shared" si="187"/>
        <v>15.215219993965071</v>
      </c>
      <c r="AZ153" t="e">
        <f t="shared" si="188"/>
        <v>#VALUE!</v>
      </c>
    </row>
    <row r="154" spans="1:52">
      <c r="A154" s="62">
        <v>44683.618055555555</v>
      </c>
      <c r="B154" s="29">
        <v>50</v>
      </c>
      <c r="C154" s="41">
        <v>3.8</v>
      </c>
      <c r="D154" t="s">
        <v>234</v>
      </c>
      <c r="E154" s="29">
        <v>2</v>
      </c>
      <c r="F154" s="2">
        <v>44685.080011574071</v>
      </c>
      <c r="G154">
        <v>42</v>
      </c>
      <c r="I154" s="3">
        <v>20</v>
      </c>
      <c r="J154" s="3">
        <v>30.032</v>
      </c>
      <c r="K154" s="3">
        <v>99.63</v>
      </c>
      <c r="L154" s="3">
        <v>534</v>
      </c>
      <c r="M154" s="3" t="s">
        <v>40</v>
      </c>
      <c r="N154" s="4">
        <f>1000000*(AG154-AE154)/Y154</f>
        <v>0.51595711356679275</v>
      </c>
      <c r="O154" s="4">
        <f>1000000*(AN154-AL154)/Y154</f>
        <v>14.324656351277442</v>
      </c>
      <c r="P154" s="4" t="e">
        <f>1000000*(AU154-AS154)/Y154</f>
        <v>#VALUE!</v>
      </c>
      <c r="Q154">
        <f>(N154*16)</f>
        <v>8.2553138170686839</v>
      </c>
      <c r="R154">
        <f>(O154*44)</f>
        <v>630.28487945620748</v>
      </c>
      <c r="S154">
        <f>1000000*(((AG154-AE154)*0.082057*X154)/(W154-AA154))/Y154</f>
        <v>14.295503966681613</v>
      </c>
      <c r="T154">
        <f>1000000*(((AN154-AL154)*0.082057*X154)/(W154-AA154))/Y154</f>
        <v>396.88992807059776</v>
      </c>
      <c r="U154">
        <f>O154*((1*0.082057*X154)/(W154-AA154))</f>
        <v>396.88992807059782</v>
      </c>
      <c r="W154">
        <f t="shared" si="168"/>
        <v>1.0001977295381883</v>
      </c>
      <c r="X154">
        <v>313.14999999999998</v>
      </c>
      <c r="Y154">
        <f t="shared" si="169"/>
        <v>1.9073334166666699E-2</v>
      </c>
      <c r="Z154">
        <v>2E-3</v>
      </c>
      <c r="AA154">
        <f t="shared" si="170"/>
        <v>7.2765497523200454E-2</v>
      </c>
      <c r="AC154">
        <f t="shared" si="171"/>
        <v>9.96496997938897E-5</v>
      </c>
      <c r="AD154">
        <f t="shared" si="172"/>
        <v>7.7560024781136671E-9</v>
      </c>
      <c r="AE154">
        <v>0</v>
      </c>
      <c r="AF154" s="8">
        <f t="shared" si="173"/>
        <v>2.0850199646145711E-9</v>
      </c>
      <c r="AG154" s="8">
        <f t="shared" si="174"/>
        <v>9.8410224427282386E-9</v>
      </c>
      <c r="AH154" s="9">
        <f t="shared" si="175"/>
        <v>1.097002469958351E-3</v>
      </c>
      <c r="AJ154">
        <f t="shared" si="176"/>
        <v>5.341055875733925E-4</v>
      </c>
      <c r="AK154">
        <f t="shared" si="177"/>
        <v>4.157086543523736E-8</v>
      </c>
      <c r="AL154">
        <v>0</v>
      </c>
      <c r="AM154" s="8">
        <f t="shared" si="178"/>
        <v>2.3164809197534176E-7</v>
      </c>
      <c r="AN154" s="8">
        <f t="shared" si="179"/>
        <v>2.7321895741057914E-7</v>
      </c>
      <c r="AO154" s="9">
        <f t="shared" si="180"/>
        <v>2.2739189884214046E-2</v>
      </c>
      <c r="AP154" s="9"/>
      <c r="AQ154" t="e">
        <f t="shared" si="181"/>
        <v>#VALUE!</v>
      </c>
      <c r="AR154" t="e">
        <f t="shared" si="182"/>
        <v>#VALUE!</v>
      </c>
      <c r="AS154">
        <v>0</v>
      </c>
      <c r="AT154" s="8" t="e">
        <f t="shared" si="183"/>
        <v>#VALUE!</v>
      </c>
      <c r="AU154" s="8" t="e">
        <f t="shared" si="184"/>
        <v>#VALUE!</v>
      </c>
      <c r="AV154" s="9">
        <f t="shared" si="185"/>
        <v>1.5759424160826513E-2</v>
      </c>
      <c r="AX154">
        <f t="shared" si="186"/>
        <v>78.812974192989046</v>
      </c>
      <c r="AY154">
        <f t="shared" si="187"/>
        <v>15.215219993965082</v>
      </c>
      <c r="AZ154" t="e">
        <f t="shared" si="188"/>
        <v>#VALUE!</v>
      </c>
    </row>
    <row r="155" spans="1:52">
      <c r="A155" s="62">
        <v>44683.438888888886</v>
      </c>
      <c r="B155" s="29">
        <v>50</v>
      </c>
      <c r="C155" s="41">
        <v>3</v>
      </c>
      <c r="D155" t="s">
        <v>235</v>
      </c>
      <c r="E155" s="29">
        <v>2</v>
      </c>
      <c r="F155" s="2">
        <v>44685.101215277777</v>
      </c>
      <c r="G155">
        <v>18</v>
      </c>
      <c r="I155" s="3">
        <v>20</v>
      </c>
      <c r="J155" s="3">
        <v>30.032</v>
      </c>
      <c r="K155" s="3">
        <v>43.19</v>
      </c>
      <c r="L155" s="3">
        <v>814</v>
      </c>
      <c r="M155" s="3" t="s">
        <v>40</v>
      </c>
      <c r="N155" s="4">
        <f>1000000*(AG155-AE155)/Y155</f>
        <v>0.22366945433052077</v>
      </c>
      <c r="O155" s="4">
        <f>1000000*(AN155-AL155)/Y155</f>
        <v>21.835712115992202</v>
      </c>
      <c r="P155" s="4" t="e">
        <f>1000000*(AU155-AS155)/Y155</f>
        <v>#VALUE!</v>
      </c>
      <c r="Q155">
        <f>(N155*16)</f>
        <v>3.5787112692883323</v>
      </c>
      <c r="R155">
        <f>(O155*44)</f>
        <v>960.77133310365684</v>
      </c>
      <c r="S155">
        <f>1000000*(((AG155-AE155)*0.082057*X155)/(W155-AA155))/Y155</f>
        <v>6.1971576465018474</v>
      </c>
      <c r="T155">
        <f>1000000*(((AN155-AL155)*0.082057*X155)/(W155-AA155))/Y155</f>
        <v>604.99700645967539</v>
      </c>
      <c r="U155">
        <f>O155*((1*0.082057*X155)/(W155-AA155))</f>
        <v>604.99700645967516</v>
      </c>
      <c r="W155">
        <f t="shared" si="168"/>
        <v>1.0001977295381883</v>
      </c>
      <c r="X155">
        <v>313.14999999999998</v>
      </c>
      <c r="Y155">
        <f t="shared" si="169"/>
        <v>1.9073334166666699E-2</v>
      </c>
      <c r="Z155">
        <v>2E-3</v>
      </c>
      <c r="AA155">
        <f t="shared" si="170"/>
        <v>7.2765497523200454E-2</v>
      </c>
      <c r="AC155">
        <f t="shared" si="171"/>
        <v>4.3198539938754354E-5</v>
      </c>
      <c r="AD155">
        <f t="shared" si="172"/>
        <v>3.3622578242470072E-9</v>
      </c>
      <c r="AE155">
        <v>0</v>
      </c>
      <c r="AF155" s="8">
        <f t="shared" si="173"/>
        <v>9.0386442107501092E-10</v>
      </c>
      <c r="AG155" s="8">
        <f t="shared" si="174"/>
        <v>4.2661222453220182E-9</v>
      </c>
      <c r="AH155" s="9">
        <f t="shared" si="175"/>
        <v>1.097002469958351E-3</v>
      </c>
      <c r="AJ155">
        <f t="shared" si="176"/>
        <v>8.1416095184408529E-4</v>
      </c>
      <c r="AK155">
        <f t="shared" si="177"/>
        <v>6.3368322966822496E-8</v>
      </c>
      <c r="AL155">
        <v>0</v>
      </c>
      <c r="AM155" s="8">
        <f t="shared" si="178"/>
        <v>3.5311151098862958E-7</v>
      </c>
      <c r="AN155" s="8">
        <f t="shared" si="179"/>
        <v>4.1647983395545206E-7</v>
      </c>
      <c r="AO155" s="9">
        <f t="shared" si="180"/>
        <v>2.2739189884214046E-2</v>
      </c>
      <c r="AP155" s="9"/>
      <c r="AQ155" t="e">
        <f t="shared" si="181"/>
        <v>#VALUE!</v>
      </c>
      <c r="AR155" t="e">
        <f t="shared" si="182"/>
        <v>#VALUE!</v>
      </c>
      <c r="AS155">
        <v>0</v>
      </c>
      <c r="AT155" s="8" t="e">
        <f t="shared" si="183"/>
        <v>#VALUE!</v>
      </c>
      <c r="AU155" s="8" t="e">
        <f t="shared" si="184"/>
        <v>#VALUE!</v>
      </c>
      <c r="AV155" s="9">
        <f t="shared" si="185"/>
        <v>1.5759424160826513E-2</v>
      </c>
      <c r="AX155">
        <f t="shared" si="186"/>
        <v>78.812974192989046</v>
      </c>
      <c r="AY155">
        <f t="shared" si="187"/>
        <v>15.215219993965073</v>
      </c>
      <c r="AZ155" t="e">
        <f t="shared" si="188"/>
        <v>#VALUE!</v>
      </c>
    </row>
    <row r="156" spans="1:52">
      <c r="A156" s="62">
        <v>44683.634027777778</v>
      </c>
      <c r="B156" s="29">
        <v>50</v>
      </c>
      <c r="C156" s="41">
        <v>6.2</v>
      </c>
      <c r="D156" t="s">
        <v>234</v>
      </c>
      <c r="E156" s="29">
        <v>2</v>
      </c>
      <c r="F156" s="2">
        <v>44685.122442129628</v>
      </c>
      <c r="G156">
        <v>172</v>
      </c>
      <c r="I156" s="3">
        <v>20</v>
      </c>
      <c r="J156" s="3">
        <v>30.032</v>
      </c>
      <c r="K156" s="3">
        <v>5.67</v>
      </c>
      <c r="L156" s="3">
        <v>8139</v>
      </c>
      <c r="M156" s="3" t="s">
        <v>40</v>
      </c>
      <c r="N156" s="4">
        <f>1000000*(AG156-AE156)/Y156</f>
        <v>2.9363412967215851E-2</v>
      </c>
      <c r="O156" s="4">
        <f>1000000*(AN156-AL156)/Y156</f>
        <v>218.33029596076233</v>
      </c>
      <c r="P156" s="4" t="e">
        <f>1000000*(AU156-AS156)/Y156</f>
        <v>#VALUE!</v>
      </c>
      <c r="Q156">
        <f>(N156*16)</f>
        <v>0.46981460747545362</v>
      </c>
      <c r="R156">
        <f>(O156*44)</f>
        <v>9606.5330222735429</v>
      </c>
      <c r="S156">
        <f>1000000*(((AG156-AE156)*0.082057*X156)/(W156-AA156))/Y156</f>
        <v>0.81356526639651472</v>
      </c>
      <c r="T156">
        <f>1000000*(((AN156-AL156)*0.082057*X156)/(W156-AA156))/Y156</f>
        <v>6049.2268250310772</v>
      </c>
      <c r="U156">
        <f>O156*((1*0.082057*X156)/(W156-AA156))</f>
        <v>6049.2268250310772</v>
      </c>
      <c r="W156">
        <f t="shared" si="168"/>
        <v>1.0001977295381883</v>
      </c>
      <c r="X156">
        <v>313.14999999999998</v>
      </c>
      <c r="Y156">
        <f t="shared" si="169"/>
        <v>1.9073334166666699E-2</v>
      </c>
      <c r="Z156">
        <v>2E-3</v>
      </c>
      <c r="AA156">
        <f t="shared" si="170"/>
        <v>7.2765497523200454E-2</v>
      </c>
      <c r="AC156">
        <f t="shared" si="171"/>
        <v>5.6711211264815276E-6</v>
      </c>
      <c r="AD156">
        <f t="shared" si="172"/>
        <v>4.4139851501459896E-10</v>
      </c>
      <c r="AE156">
        <v>0</v>
      </c>
      <c r="AF156" s="8">
        <f t="shared" si="173"/>
        <v>1.186596727829431E-10</v>
      </c>
      <c r="AG156" s="8">
        <f t="shared" si="174"/>
        <v>5.6005818779754211E-10</v>
      </c>
      <c r="AH156" s="9">
        <f t="shared" si="175"/>
        <v>1.097002469958351E-3</v>
      </c>
      <c r="AJ156">
        <f t="shared" si="176"/>
        <v>8.1406093207113152E-3</v>
      </c>
      <c r="AK156">
        <f t="shared" si="177"/>
        <v>6.3360538160561214E-7</v>
      </c>
      <c r="AL156">
        <v>0</v>
      </c>
      <c r="AM156" s="8">
        <f t="shared" si="178"/>
        <v>3.5306813119612486E-6</v>
      </c>
      <c r="AN156" s="8">
        <f t="shared" si="179"/>
        <v>4.1642866935668607E-6</v>
      </c>
      <c r="AO156" s="9">
        <f t="shared" si="180"/>
        <v>2.2739189884214046E-2</v>
      </c>
      <c r="AP156" s="9"/>
      <c r="AQ156" t="e">
        <f t="shared" si="181"/>
        <v>#VALUE!</v>
      </c>
      <c r="AR156" t="e">
        <f t="shared" si="182"/>
        <v>#VALUE!</v>
      </c>
      <c r="AS156">
        <v>0</v>
      </c>
      <c r="AT156" s="8" t="e">
        <f t="shared" si="183"/>
        <v>#VALUE!</v>
      </c>
      <c r="AU156" s="8" t="e">
        <f t="shared" si="184"/>
        <v>#VALUE!</v>
      </c>
      <c r="AV156" s="9">
        <f t="shared" si="185"/>
        <v>1.5759424160826513E-2</v>
      </c>
      <c r="AX156">
        <f t="shared" si="186"/>
        <v>78.812974192989046</v>
      </c>
      <c r="AY156">
        <f t="shared" si="187"/>
        <v>15.215219993965075</v>
      </c>
      <c r="AZ156" t="e">
        <f t="shared" si="188"/>
        <v>#VALUE!</v>
      </c>
    </row>
    <row r="157" spans="1:52">
      <c r="A157" s="62">
        <v>44683.644444444442</v>
      </c>
      <c r="B157" s="29">
        <v>50</v>
      </c>
      <c r="C157" s="41">
        <v>9</v>
      </c>
      <c r="D157" t="s">
        <v>234</v>
      </c>
      <c r="E157" s="29">
        <v>2</v>
      </c>
      <c r="F157" s="2">
        <v>44685.14366898148</v>
      </c>
      <c r="G157">
        <v>148</v>
      </c>
      <c r="H157" t="s">
        <v>237</v>
      </c>
      <c r="I157" s="3">
        <v>20</v>
      </c>
      <c r="J157" s="3">
        <v>30.032</v>
      </c>
      <c r="K157" s="3">
        <v>3.63</v>
      </c>
      <c r="L157" s="3">
        <v>10963</v>
      </c>
      <c r="M157" s="3" t="s">
        <v>40</v>
      </c>
      <c r="N157" s="4">
        <f>1000000*(AG157-AE157)/Y157</f>
        <v>1.8798798777953003E-2</v>
      </c>
      <c r="O157" s="4">
        <f>1000000*(AN157-AL157)/Y157</f>
        <v>294.08465838774271</v>
      </c>
      <c r="P157" s="4" t="e">
        <f>1000000*(AU157-AS157)/Y157</f>
        <v>#VALUE!</v>
      </c>
      <c r="Q157">
        <f>(N157*16)</f>
        <v>0.30078078044724804</v>
      </c>
      <c r="R157">
        <f>(O157*44)</f>
        <v>12939.724969060679</v>
      </c>
      <c r="S157">
        <f>1000000*(((AG157-AE157)*0.082057*X157)/(W157-AA157))/Y157</f>
        <v>0.52085395361893261</v>
      </c>
      <c r="T157">
        <f>1000000*(((AN157-AL157)*0.082057*X157)/(W157-AA157))/Y157</f>
        <v>8148.1353584980579</v>
      </c>
      <c r="U157">
        <f>O157*((1*0.082057*X157)/(W157-AA157))</f>
        <v>8148.1353584980598</v>
      </c>
      <c r="W157">
        <f t="shared" si="168"/>
        <v>1.0001977295381883</v>
      </c>
      <c r="X157">
        <v>313.14999999999998</v>
      </c>
      <c r="Y157">
        <f t="shared" si="169"/>
        <v>1.9073334166666699E-2</v>
      </c>
      <c r="Z157">
        <v>2E-3</v>
      </c>
      <c r="AA157">
        <f t="shared" si="170"/>
        <v>7.2765497523200454E-2</v>
      </c>
      <c r="AC157">
        <f t="shared" si="171"/>
        <v>3.6307177582236235E-6</v>
      </c>
      <c r="AD157">
        <f t="shared" si="172"/>
        <v>2.8258846728447866E-10</v>
      </c>
      <c r="AE157">
        <v>0</v>
      </c>
      <c r="AF157" s="8">
        <f t="shared" si="173"/>
        <v>7.5967303739344511E-11</v>
      </c>
      <c r="AG157" s="8">
        <f t="shared" si="174"/>
        <v>3.5855577102382318E-10</v>
      </c>
      <c r="AH157" s="9">
        <f t="shared" si="175"/>
        <v>1.097002469958351E-3</v>
      </c>
      <c r="AJ157">
        <f t="shared" si="176"/>
        <v>1.096516770892716E-2</v>
      </c>
      <c r="AK157">
        <f t="shared" si="177"/>
        <v>8.5344831042417088E-7</v>
      </c>
      <c r="AL157">
        <v>0</v>
      </c>
      <c r="AM157" s="8">
        <f t="shared" si="178"/>
        <v>4.7557266522952661E-6</v>
      </c>
      <c r="AN157" s="8">
        <f t="shared" si="179"/>
        <v>5.6091749627194368E-6</v>
      </c>
      <c r="AO157" s="9">
        <f t="shared" si="180"/>
        <v>2.2739189884214046E-2</v>
      </c>
      <c r="AP157" s="9"/>
      <c r="AQ157" t="e">
        <f t="shared" si="181"/>
        <v>#VALUE!</v>
      </c>
      <c r="AR157" t="e">
        <f t="shared" si="182"/>
        <v>#VALUE!</v>
      </c>
      <c r="AS157">
        <v>0</v>
      </c>
      <c r="AT157" s="8" t="e">
        <f t="shared" si="183"/>
        <v>#VALUE!</v>
      </c>
      <c r="AU157" s="8" t="e">
        <f t="shared" si="184"/>
        <v>#VALUE!</v>
      </c>
      <c r="AV157" s="9">
        <f t="shared" si="185"/>
        <v>1.5759424160826513E-2</v>
      </c>
      <c r="AX157">
        <f t="shared" si="186"/>
        <v>78.812974192989046</v>
      </c>
      <c r="AY157">
        <f t="shared" si="187"/>
        <v>15.215219993965073</v>
      </c>
      <c r="AZ157" t="e">
        <f t="shared" si="188"/>
        <v>#VALUE!</v>
      </c>
    </row>
    <row r="158" spans="1:52">
      <c r="A158" s="62">
        <v>44683.43472222222</v>
      </c>
      <c r="B158" s="29">
        <v>50</v>
      </c>
      <c r="C158" s="41">
        <v>0.1</v>
      </c>
      <c r="D158" t="s">
        <v>235</v>
      </c>
      <c r="E158" s="29">
        <v>2</v>
      </c>
      <c r="F158" s="2">
        <v>44685.164884259262</v>
      </c>
      <c r="G158">
        <v>205</v>
      </c>
      <c r="H158" t="s">
        <v>236</v>
      </c>
      <c r="I158" s="3">
        <v>20</v>
      </c>
      <c r="J158" s="3">
        <v>30.032</v>
      </c>
      <c r="K158" s="3">
        <v>42.84</v>
      </c>
      <c r="L158" s="3">
        <v>804</v>
      </c>
      <c r="M158" s="3" t="s">
        <v>40</v>
      </c>
      <c r="N158" s="4">
        <f>1000000*(AG158-AE158)/Y158</f>
        <v>0.22185689797451977</v>
      </c>
      <c r="O158" s="4">
        <f>1000000*(AN158-AL158)/Y158</f>
        <v>21.56746012439525</v>
      </c>
      <c r="P158" s="4" t="e">
        <f>1000000*(AU158-AS158)/Y158</f>
        <v>#VALUE!</v>
      </c>
      <c r="Q158">
        <f>(N158*16)</f>
        <v>3.5497103675923163</v>
      </c>
      <c r="R158">
        <f>(O158*44)</f>
        <v>948.96824547339099</v>
      </c>
      <c r="S158">
        <f>1000000*(((AG158-AE158)*0.082057*X158)/(W158-AA158))/Y158</f>
        <v>6.1469375683292222</v>
      </c>
      <c r="T158">
        <f>1000000*(((AN158-AL158)*0.082057*X158)/(W158-AA158))/Y158</f>
        <v>597.56461080292263</v>
      </c>
      <c r="U158">
        <f>O158*((1*0.082057*X158)/(W158-AA158))</f>
        <v>597.56461080292252</v>
      </c>
      <c r="W158">
        <f t="shared" si="168"/>
        <v>1.0001977295381883</v>
      </c>
      <c r="X158">
        <v>313.14999999999998</v>
      </c>
      <c r="Y158">
        <f t="shared" si="169"/>
        <v>1.9073334166666699E-2</v>
      </c>
      <c r="Z158">
        <v>2E-3</v>
      </c>
      <c r="AA158">
        <f t="shared" si="170"/>
        <v>7.2765497523200454E-2</v>
      </c>
      <c r="AC158">
        <f t="shared" si="171"/>
        <v>4.2848470733415993E-5</v>
      </c>
      <c r="AD158">
        <f t="shared" si="172"/>
        <v>3.335011002332526E-9</v>
      </c>
      <c r="AE158">
        <v>0</v>
      </c>
      <c r="AF158" s="8">
        <f t="shared" si="173"/>
        <v>8.965397499155701E-10</v>
      </c>
      <c r="AG158" s="8">
        <f t="shared" si="174"/>
        <v>4.2315507522480959E-9</v>
      </c>
      <c r="AH158" s="9">
        <f t="shared" si="175"/>
        <v>1.097002469958351E-3</v>
      </c>
      <c r="AJ158">
        <f t="shared" si="176"/>
        <v>8.0415897454870348E-4</v>
      </c>
      <c r="AK158">
        <f t="shared" si="177"/>
        <v>6.2589842340694455E-8</v>
      </c>
      <c r="AL158">
        <v>0</v>
      </c>
      <c r="AM158" s="8">
        <f t="shared" si="178"/>
        <v>3.4877353173815508E-7</v>
      </c>
      <c r="AN158" s="8">
        <f t="shared" si="179"/>
        <v>4.1136337407884956E-7</v>
      </c>
      <c r="AO158" s="9">
        <f t="shared" si="180"/>
        <v>2.2739189884214046E-2</v>
      </c>
      <c r="AP158" s="9"/>
      <c r="AQ158" t="e">
        <f t="shared" si="181"/>
        <v>#VALUE!</v>
      </c>
      <c r="AR158" t="e">
        <f t="shared" si="182"/>
        <v>#VALUE!</v>
      </c>
      <c r="AS158">
        <v>0</v>
      </c>
      <c r="AT158" s="8" t="e">
        <f t="shared" si="183"/>
        <v>#VALUE!</v>
      </c>
      <c r="AU158" s="8" t="e">
        <f t="shared" si="184"/>
        <v>#VALUE!</v>
      </c>
      <c r="AV158" s="9">
        <f t="shared" si="185"/>
        <v>1.5759424160826513E-2</v>
      </c>
      <c r="AX158">
        <f t="shared" si="186"/>
        <v>78.812974192989046</v>
      </c>
      <c r="AY158">
        <f t="shared" si="187"/>
        <v>15.215219993965079</v>
      </c>
      <c r="AZ158" t="e">
        <f t="shared" si="188"/>
        <v>#VALUE!</v>
      </c>
    </row>
    <row r="159" spans="1:52">
      <c r="A159" s="62">
        <v>44683.625</v>
      </c>
      <c r="B159" s="29">
        <v>50</v>
      </c>
      <c r="C159" s="41">
        <v>5</v>
      </c>
      <c r="D159" t="s">
        <v>234</v>
      </c>
      <c r="E159" s="29">
        <v>2</v>
      </c>
      <c r="F159" s="2">
        <v>44685.186076388891</v>
      </c>
      <c r="G159">
        <v>105</v>
      </c>
      <c r="H159" t="s">
        <v>236</v>
      </c>
      <c r="I159" s="3">
        <v>20</v>
      </c>
      <c r="J159" s="3">
        <v>30.032</v>
      </c>
      <c r="K159" s="3">
        <v>26.22</v>
      </c>
      <c r="L159" s="3">
        <v>3714</v>
      </c>
      <c r="M159" s="3" t="s">
        <v>40</v>
      </c>
      <c r="N159" s="4">
        <f>1000000*(AG159-AE159)/Y159</f>
        <v>0.13578636472670189</v>
      </c>
      <c r="O159" s="4">
        <f>1000000*(AN159-AL159)/Y159</f>
        <v>99.628789679109389</v>
      </c>
      <c r="P159" s="4" t="e">
        <f>1000000*(AU159-AS159)/Y159</f>
        <v>#VALUE!</v>
      </c>
      <c r="Q159">
        <f>(N159*16)</f>
        <v>2.1725818356272302</v>
      </c>
      <c r="R159">
        <f>(O159*44)</f>
        <v>4383.6667458808133</v>
      </c>
      <c r="S159">
        <f>1000000*(((AG159-AE159)*0.082057*X159)/(W159-AA159))/Y159</f>
        <v>3.7622012848177455</v>
      </c>
      <c r="T159">
        <f>1000000*(((AN159-AL159)*0.082057*X159)/(W159-AA159))/Y159</f>
        <v>2760.3917469179773</v>
      </c>
      <c r="U159">
        <f>O159*((1*0.082057*X159)/(W159-AA159))</f>
        <v>2760.3917469179778</v>
      </c>
      <c r="W159">
        <f t="shared" si="168"/>
        <v>1.0001977295381883</v>
      </c>
      <c r="X159">
        <v>313.14999999999998</v>
      </c>
      <c r="Y159">
        <f t="shared" si="169"/>
        <v>1.9073334166666699E-2</v>
      </c>
      <c r="Z159">
        <v>2E-3</v>
      </c>
      <c r="AA159">
        <f t="shared" si="170"/>
        <v>7.2765497523200454E-2</v>
      </c>
      <c r="AC159">
        <f t="shared" si="171"/>
        <v>2.6225184468491298E-5</v>
      </c>
      <c r="AD159">
        <f t="shared" si="172"/>
        <v>2.0411762017077224E-9</v>
      </c>
      <c r="AE159">
        <v>0</v>
      </c>
      <c r="AF159" s="8">
        <f t="shared" si="173"/>
        <v>5.4872250800154638E-10</v>
      </c>
      <c r="AG159" s="8">
        <f t="shared" si="174"/>
        <v>2.5898987097092689E-9</v>
      </c>
      <c r="AH159" s="9">
        <f t="shared" si="175"/>
        <v>1.097002469958351E-3</v>
      </c>
      <c r="AJ159">
        <f t="shared" si="176"/>
        <v>3.7147343675048312E-3</v>
      </c>
      <c r="AK159">
        <f t="shared" si="177"/>
        <v>2.8912770454395421E-7</v>
      </c>
      <c r="AL159">
        <v>0</v>
      </c>
      <c r="AM159" s="8">
        <f t="shared" si="178"/>
        <v>1.6111254936262533E-6</v>
      </c>
      <c r="AN159" s="8">
        <f t="shared" si="179"/>
        <v>1.9002531981702076E-6</v>
      </c>
      <c r="AO159" s="9">
        <f t="shared" si="180"/>
        <v>2.2739189884214046E-2</v>
      </c>
      <c r="AP159" s="9"/>
      <c r="AQ159" t="e">
        <f t="shared" si="181"/>
        <v>#VALUE!</v>
      </c>
      <c r="AR159" t="e">
        <f t="shared" si="182"/>
        <v>#VALUE!</v>
      </c>
      <c r="AS159">
        <v>0</v>
      </c>
      <c r="AT159" s="8" t="e">
        <f t="shared" si="183"/>
        <v>#VALUE!</v>
      </c>
      <c r="AU159" s="8" t="e">
        <f t="shared" si="184"/>
        <v>#VALUE!</v>
      </c>
      <c r="AV159" s="9">
        <f t="shared" si="185"/>
        <v>1.5759424160826513E-2</v>
      </c>
      <c r="AX159">
        <f t="shared" si="186"/>
        <v>78.812974192989046</v>
      </c>
      <c r="AY159">
        <f t="shared" si="187"/>
        <v>15.215219993965077</v>
      </c>
      <c r="AZ159" t="e">
        <f t="shared" si="188"/>
        <v>#VALUE!</v>
      </c>
    </row>
    <row r="160" spans="1:52">
      <c r="A160" s="62">
        <v>44686.451388888891</v>
      </c>
      <c r="B160" s="29">
        <v>1</v>
      </c>
      <c r="C160" s="41">
        <v>0.1</v>
      </c>
      <c r="D160" t="s">
        <v>235</v>
      </c>
      <c r="E160" s="29">
        <v>1</v>
      </c>
      <c r="F160" s="2">
        <v>44687.457777777781</v>
      </c>
      <c r="G160">
        <v>128</v>
      </c>
      <c r="I160" s="3">
        <v>20.2</v>
      </c>
      <c r="J160" s="3">
        <v>29.766999999999999</v>
      </c>
      <c r="K160" s="37">
        <v>47.278435856987137</v>
      </c>
      <c r="L160" s="37">
        <v>518.23578624799995</v>
      </c>
      <c r="M160" s="3" t="s">
        <v>40</v>
      </c>
      <c r="N160" s="4">
        <f>1000000*(AG160-AE160)/Y160</f>
        <v>0.24236069967940105</v>
      </c>
      <c r="O160" s="4">
        <f>1000000*(AN160-AL160)/Y160</f>
        <v>13.760872717097106</v>
      </c>
      <c r="P160" s="4" t="e">
        <f>1000000*(AU160-AS160)/Y160</f>
        <v>#VALUE!</v>
      </c>
      <c r="Q160">
        <f>(N160*16)</f>
        <v>3.8777711948704168</v>
      </c>
      <c r="R160">
        <f>(O160*44)</f>
        <v>605.47839955227266</v>
      </c>
      <c r="S160">
        <f>1000000*(((AG160-AE160)*0.082057*X160)/(W160-AA160))/Y160</f>
        <v>6.7892450947304832</v>
      </c>
      <c r="T160">
        <f>1000000*(((AN160-AL160)*0.082057*X160)/(W160-AA160))/Y160</f>
        <v>385.48303300554733</v>
      </c>
      <c r="U160">
        <f>O160*((1*0.082057*X160)/(W160-AA160))</f>
        <v>385.48303300554733</v>
      </c>
      <c r="W160">
        <f t="shared" ref="W160:W189" si="189">((0.001316*((J160*25.4)-(2.5*2053/100)))*(273.15+40))/(273.15+I160)</f>
        <v>0.99005993852640173</v>
      </c>
      <c r="X160">
        <v>313.14999999999998</v>
      </c>
      <c r="Y160">
        <f t="shared" ref="Y160:Y189" si="190">(21.0733341666667/1000)-Z160</f>
        <v>1.9073334166666699E-2</v>
      </c>
      <c r="Z160">
        <v>2E-3</v>
      </c>
      <c r="AA160">
        <f t="shared" ref="AA160:AA189" si="191">(0.001316*10^(8.07131-(1730.63/(233.46+(X160-273.15)))))</f>
        <v>7.2765497523200454E-2</v>
      </c>
      <c r="AC160">
        <f t="shared" ref="AC160:AC189" si="192">W160*(K160/10^6)</f>
        <v>4.6808485298193114E-5</v>
      </c>
      <c r="AD160">
        <f t="shared" ref="AD160:AD189" si="193">(AC160*Z160)/(0.082057*X160)</f>
        <v>3.6432295202137095E-9</v>
      </c>
      <c r="AE160">
        <v>0</v>
      </c>
      <c r="AF160" s="8">
        <f t="shared" ref="AF160:AF189" si="194">AC160*AH160*Y160</f>
        <v>9.7939709363865731E-10</v>
      </c>
      <c r="AG160" s="8">
        <f t="shared" ref="AG160:AG189" si="195">AD160+AF160</f>
        <v>4.6226266138523664E-9</v>
      </c>
      <c r="AH160" s="9">
        <f t="shared" ref="AH160:AH189" si="196">101.325*(0.000014*EXP(1600*((1/X160)-(1/298.15))))</f>
        <v>1.097002469958351E-3</v>
      </c>
      <c r="AJ160">
        <f t="shared" ref="AJ160:AJ189" si="197">W160*(L160/10^6)</f>
        <v>5.130844906748763E-4</v>
      </c>
      <c r="AK160">
        <f t="shared" ref="AK160:AK189" si="198">(AJ160*Z160)/(0.082057*X160)</f>
        <v>3.9934737278556683E-8</v>
      </c>
      <c r="AL160">
        <v>0</v>
      </c>
      <c r="AM160" s="8">
        <f t="shared" ref="AM160:AM189" si="199">AJ160*AO160*Y160</f>
        <v>2.2253098647960318E-7</v>
      </c>
      <c r="AN160" s="8">
        <f t="shared" ref="AN160:AN189" si="200">AK160+AM160</f>
        <v>2.6246572375815986E-7</v>
      </c>
      <c r="AO160" s="9">
        <f t="shared" ref="AO160:AO189" si="201">101.325*(0.00033*EXP(2400*((1/X160)-(1/298.15))))</f>
        <v>2.2739189884214046E-2</v>
      </c>
      <c r="AP160" s="9"/>
      <c r="AQ160" t="e">
        <f t="shared" ref="AQ160:AQ189" si="202">W160*(M160/10^6)</f>
        <v>#VALUE!</v>
      </c>
      <c r="AR160" t="e">
        <f t="shared" ref="AR160:AR189" si="203">(AQ160*Z160)/(0.082057*X160)</f>
        <v>#VALUE!</v>
      </c>
      <c r="AS160">
        <v>0</v>
      </c>
      <c r="AT160" s="8" t="e">
        <f t="shared" ref="AT160:AT189" si="204">AQ160*AV160*Y160</f>
        <v>#VALUE!</v>
      </c>
      <c r="AU160" s="8" t="e">
        <f t="shared" ref="AU160:AU189" si="205">AR160+AT160</f>
        <v>#VALUE!</v>
      </c>
      <c r="AV160" s="9">
        <f t="shared" ref="AV160:AV189" si="206">101.325*((2.4*10^-4)*EXP(2700*((1/X160)-(1/298.15))))</f>
        <v>1.5759424160826513E-2</v>
      </c>
      <c r="AX160">
        <f t="shared" ref="AX160:AX189" si="207">100*(AG160-AF160)/AG160</f>
        <v>78.812974192989046</v>
      </c>
      <c r="AY160">
        <f t="shared" ref="AY160:AY189" si="208">100*(AN160-AM160)/AN160</f>
        <v>15.215219993965073</v>
      </c>
      <c r="AZ160" t="e">
        <f t="shared" ref="AZ160:AZ189" si="209">100*(AU160-AT160)/AU160</f>
        <v>#VALUE!</v>
      </c>
    </row>
    <row r="161" spans="1:52">
      <c r="A161" s="62">
        <v>44686.486111111109</v>
      </c>
      <c r="B161" s="29">
        <v>1</v>
      </c>
      <c r="C161" s="41">
        <v>3</v>
      </c>
      <c r="D161" t="s">
        <v>235</v>
      </c>
      <c r="E161" s="29">
        <v>1</v>
      </c>
      <c r="F161" s="2">
        <v>44687.478981481479</v>
      </c>
      <c r="G161">
        <v>37</v>
      </c>
      <c r="I161" s="3">
        <v>20.2</v>
      </c>
      <c r="J161" s="3">
        <v>29.766999999999999</v>
      </c>
      <c r="K161" s="37">
        <v>44.771982859423758</v>
      </c>
      <c r="L161" s="37">
        <v>453.99739698247998</v>
      </c>
      <c r="M161" s="3" t="s">
        <v>40</v>
      </c>
      <c r="N161" s="4">
        <f>1000000*(AG161-AE161)/Y161</f>
        <v>0.2295120152592878</v>
      </c>
      <c r="O161" s="4">
        <f>1000000*(AN161-AL161)/Y161</f>
        <v>12.055131196168766</v>
      </c>
      <c r="P161" s="4" t="e">
        <f>1000000*(AU161-AS161)/Y161</f>
        <v>#VALUE!</v>
      </c>
      <c r="Q161">
        <f>(N161*16)</f>
        <v>3.6721922441486048</v>
      </c>
      <c r="R161">
        <f>(O161*44)</f>
        <v>530.42577263142573</v>
      </c>
      <c r="S161">
        <f>1000000*(((AG161-AE161)*0.082057*X161)/(W161-AA161))/Y161</f>
        <v>6.4293151729717719</v>
      </c>
      <c r="T161">
        <f>1000000*(((AN161-AL161)*0.082057*X161)/(W161-AA161))/Y161</f>
        <v>337.70013227469445</v>
      </c>
      <c r="U161">
        <f>O161*((1*0.082057*X161)/(W161-AA161))</f>
        <v>337.70013227469451</v>
      </c>
      <c r="W161">
        <f t="shared" si="189"/>
        <v>0.99005993852640173</v>
      </c>
      <c r="X161">
        <v>313.14999999999998</v>
      </c>
      <c r="Y161">
        <f t="shared" si="190"/>
        <v>1.9073334166666699E-2</v>
      </c>
      <c r="Z161">
        <v>2E-3</v>
      </c>
      <c r="AA161">
        <f t="shared" si="191"/>
        <v>7.2765497523200454E-2</v>
      </c>
      <c r="AC161">
        <f t="shared" si="192"/>
        <v>4.4326946597506199E-5</v>
      </c>
      <c r="AD161">
        <f t="shared" si="193"/>
        <v>3.4500847304966123E-9</v>
      </c>
      <c r="AE161">
        <v>0</v>
      </c>
      <c r="AF161" s="8">
        <f t="shared" si="194"/>
        <v>9.2747463180889092E-10</v>
      </c>
      <c r="AG161" s="8">
        <f t="shared" si="195"/>
        <v>4.3775593623055033E-9</v>
      </c>
      <c r="AH161" s="9">
        <f t="shared" si="196"/>
        <v>1.097002469958351E-3</v>
      </c>
      <c r="AJ161">
        <f t="shared" si="197"/>
        <v>4.4948463494762052E-4</v>
      </c>
      <c r="AK161">
        <f t="shared" si="198"/>
        <v>3.4984590517968906E-8</v>
      </c>
      <c r="AL161">
        <v>0</v>
      </c>
      <c r="AM161" s="8">
        <f t="shared" si="199"/>
        <v>1.9494695520956643E-7</v>
      </c>
      <c r="AN161" s="8">
        <f t="shared" si="200"/>
        <v>2.2993154572753533E-7</v>
      </c>
      <c r="AO161" s="9">
        <f t="shared" si="201"/>
        <v>2.2739189884214046E-2</v>
      </c>
      <c r="AP161" s="9"/>
      <c r="AQ161" t="e">
        <f t="shared" si="202"/>
        <v>#VALUE!</v>
      </c>
      <c r="AR161" t="e">
        <f t="shared" si="203"/>
        <v>#VALUE!</v>
      </c>
      <c r="AS161">
        <v>0</v>
      </c>
      <c r="AT161" s="8" t="e">
        <f t="shared" si="204"/>
        <v>#VALUE!</v>
      </c>
      <c r="AU161" s="8" t="e">
        <f t="shared" si="205"/>
        <v>#VALUE!</v>
      </c>
      <c r="AV161" s="9">
        <f t="shared" si="206"/>
        <v>1.5759424160826513E-2</v>
      </c>
      <c r="AX161">
        <f t="shared" si="207"/>
        <v>78.812974192989046</v>
      </c>
      <c r="AY161">
        <f t="shared" si="208"/>
        <v>15.21521999396507</v>
      </c>
      <c r="AZ161" t="e">
        <f t="shared" si="209"/>
        <v>#VALUE!</v>
      </c>
    </row>
    <row r="162" spans="1:52">
      <c r="A162" s="62">
        <v>44686.451388888891</v>
      </c>
      <c r="B162" s="29">
        <v>1</v>
      </c>
      <c r="C162" s="41">
        <v>0.1</v>
      </c>
      <c r="D162" t="s">
        <v>235</v>
      </c>
      <c r="E162" s="29">
        <v>2</v>
      </c>
      <c r="F162" s="2">
        <v>44687.500196759262</v>
      </c>
      <c r="G162">
        <v>66</v>
      </c>
      <c r="H162" t="s">
        <v>240</v>
      </c>
      <c r="I162" s="3">
        <v>20.2</v>
      </c>
      <c r="J162" s="3">
        <v>29.766999999999999</v>
      </c>
      <c r="K162" s="37">
        <v>51.573444571938502</v>
      </c>
      <c r="L162" s="37">
        <v>484.98115923847996</v>
      </c>
      <c r="M162" s="3" t="s">
        <v>40</v>
      </c>
      <c r="N162" s="4">
        <f>1000000*(AG162-AE162)/Y162</f>
        <v>0.26437795338960179</v>
      </c>
      <c r="O162" s="4">
        <f>1000000*(AN162-AL162)/Y162</f>
        <v>12.877852474813887</v>
      </c>
      <c r="P162" s="4" t="e">
        <f>1000000*(AU162-AS162)/Y162</f>
        <v>#VALUE!</v>
      </c>
      <c r="Q162">
        <f>(N162*16)</f>
        <v>4.2300472542336287</v>
      </c>
      <c r="R162">
        <f>(O162*44)</f>
        <v>566.62550889181102</v>
      </c>
      <c r="S162">
        <f>1000000*(((AG162-AE162)*0.082057*X162)/(W162-AA162))/Y162</f>
        <v>7.4060139518478003</v>
      </c>
      <c r="T162">
        <f>1000000*(((AN162-AL162)*0.082057*X162)/(W162-AA162))/Y162</f>
        <v>360.74700585098213</v>
      </c>
      <c r="U162">
        <f>O162*((1*0.082057*X162)/(W162-AA162))</f>
        <v>360.74700585098213</v>
      </c>
      <c r="W162">
        <f t="shared" si="189"/>
        <v>0.99005993852640173</v>
      </c>
      <c r="X162">
        <v>313.14999999999998</v>
      </c>
      <c r="Y162">
        <f t="shared" si="190"/>
        <v>1.9073334166666699E-2</v>
      </c>
      <c r="Z162">
        <v>2E-3</v>
      </c>
      <c r="AA162">
        <f t="shared" si="191"/>
        <v>7.2765497523200454E-2</v>
      </c>
      <c r="AC162">
        <f t="shared" si="192"/>
        <v>5.1060801362488224E-5</v>
      </c>
      <c r="AD162">
        <f t="shared" si="193"/>
        <v>3.9741986450641762E-9</v>
      </c>
      <c r="AE162">
        <v>0</v>
      </c>
      <c r="AF162" s="8">
        <f t="shared" si="194"/>
        <v>1.0683704062351316E-9</v>
      </c>
      <c r="AG162" s="8">
        <f t="shared" si="195"/>
        <v>5.042569051299308E-9</v>
      </c>
      <c r="AH162" s="9">
        <f t="shared" si="196"/>
        <v>1.097002469958351E-3</v>
      </c>
      <c r="AJ162">
        <f t="shared" si="197"/>
        <v>4.8016041670211252E-4</v>
      </c>
      <c r="AK162">
        <f t="shared" si="198"/>
        <v>3.7372168601977375E-8</v>
      </c>
      <c r="AL162">
        <v>0</v>
      </c>
      <c r="AM162" s="8">
        <f t="shared" si="199"/>
        <v>2.0825141499918362E-7</v>
      </c>
      <c r="AN162" s="8">
        <f t="shared" si="200"/>
        <v>2.4562358360116101E-7</v>
      </c>
      <c r="AO162" s="9">
        <f t="shared" si="201"/>
        <v>2.2739189884214046E-2</v>
      </c>
      <c r="AP162" s="9"/>
      <c r="AQ162" t="e">
        <f t="shared" si="202"/>
        <v>#VALUE!</v>
      </c>
      <c r="AR162" t="e">
        <f t="shared" si="203"/>
        <v>#VALUE!</v>
      </c>
      <c r="AS162">
        <v>0</v>
      </c>
      <c r="AT162" s="8" t="e">
        <f t="shared" si="204"/>
        <v>#VALUE!</v>
      </c>
      <c r="AU162" s="8" t="e">
        <f t="shared" si="205"/>
        <v>#VALUE!</v>
      </c>
      <c r="AV162" s="9">
        <f t="shared" si="206"/>
        <v>1.5759424160826513E-2</v>
      </c>
      <c r="AX162">
        <f t="shared" si="207"/>
        <v>78.812974192989046</v>
      </c>
      <c r="AY162">
        <f t="shared" si="208"/>
        <v>15.215219993965086</v>
      </c>
      <c r="AZ162" t="e">
        <f t="shared" si="209"/>
        <v>#VALUE!</v>
      </c>
    </row>
    <row r="163" spans="1:52">
      <c r="A163" s="62">
        <v>44686.490972222222</v>
      </c>
      <c r="B163" s="29">
        <v>1</v>
      </c>
      <c r="C163" s="41">
        <v>4</v>
      </c>
      <c r="D163" t="s">
        <v>235</v>
      </c>
      <c r="E163" s="29">
        <v>1</v>
      </c>
      <c r="F163" s="2">
        <v>44687.521412037036</v>
      </c>
      <c r="G163">
        <v>132</v>
      </c>
      <c r="I163" s="3">
        <v>20.2</v>
      </c>
      <c r="J163" s="3">
        <v>29.766999999999999</v>
      </c>
      <c r="K163" s="37">
        <v>38.567192440202234</v>
      </c>
      <c r="L163" s="37">
        <v>1353.5046322892799</v>
      </c>
      <c r="M163" s="3" t="s">
        <v>40</v>
      </c>
      <c r="N163" s="4">
        <f>1000000*(AG163-AE163)/Y163</f>
        <v>0.19770475852356542</v>
      </c>
      <c r="O163" s="4">
        <f>1000000*(AN163-AL163)/Y163</f>
        <v>35.940020857650651</v>
      </c>
      <c r="P163" s="4" t="e">
        <f>1000000*(AU163-AS163)/Y163</f>
        <v>#VALUE!</v>
      </c>
      <c r="Q163">
        <f>(N163*16)</f>
        <v>3.1632761363770467</v>
      </c>
      <c r="R163">
        <f>(O163*44)</f>
        <v>1581.3609177366286</v>
      </c>
      <c r="S163">
        <f>1000000*(((AG163-AE163)*0.082057*X163)/(W163-AA163))/Y163</f>
        <v>5.5382991705609221</v>
      </c>
      <c r="T163">
        <f>1000000*(((AN163-AL163)*0.082057*X163)/(W163-AA163))/Y163</f>
        <v>1006.7870353365495</v>
      </c>
      <c r="U163">
        <f>O163*((1*0.082057*X163)/(W163-AA163))</f>
        <v>1006.7870353365495</v>
      </c>
      <c r="W163">
        <f t="shared" si="189"/>
        <v>0.99005993852640173</v>
      </c>
      <c r="X163">
        <v>313.14999999999998</v>
      </c>
      <c r="Y163">
        <f t="shared" si="190"/>
        <v>1.9073334166666699E-2</v>
      </c>
      <c r="Z163">
        <v>2E-3</v>
      </c>
      <c r="AA163">
        <f t="shared" si="191"/>
        <v>7.2765497523200454E-2</v>
      </c>
      <c r="AC163">
        <f t="shared" si="192"/>
        <v>3.8183832176482526E-5</v>
      </c>
      <c r="AD163">
        <f t="shared" si="193"/>
        <v>2.9719497158267843E-9</v>
      </c>
      <c r="AE163">
        <v>0</v>
      </c>
      <c r="AF163" s="8">
        <f t="shared" si="194"/>
        <v>7.9893920983332531E-10</v>
      </c>
      <c r="AG163" s="8">
        <f t="shared" si="195"/>
        <v>3.7708889256601092E-9</v>
      </c>
      <c r="AH163" s="9">
        <f t="shared" si="196"/>
        <v>1.097002469958351E-3</v>
      </c>
      <c r="AJ163">
        <f t="shared" si="197"/>
        <v>1.3400507130395245E-3</v>
      </c>
      <c r="AK163">
        <f t="shared" si="198"/>
        <v>1.0429972867584938E-7</v>
      </c>
      <c r="AL163">
        <v>0</v>
      </c>
      <c r="AM163" s="8">
        <f t="shared" si="199"/>
        <v>5.8119629909909265E-7</v>
      </c>
      <c r="AN163" s="8">
        <f t="shared" si="200"/>
        <v>6.85496027774942E-7</v>
      </c>
      <c r="AO163" s="9">
        <f t="shared" si="201"/>
        <v>2.2739189884214046E-2</v>
      </c>
      <c r="AP163" s="9"/>
      <c r="AQ163" t="e">
        <f t="shared" si="202"/>
        <v>#VALUE!</v>
      </c>
      <c r="AR163" t="e">
        <f t="shared" si="203"/>
        <v>#VALUE!</v>
      </c>
      <c r="AS163">
        <v>0</v>
      </c>
      <c r="AT163" s="8" t="e">
        <f t="shared" si="204"/>
        <v>#VALUE!</v>
      </c>
      <c r="AU163" s="8" t="e">
        <f t="shared" si="205"/>
        <v>#VALUE!</v>
      </c>
      <c r="AV163" s="9">
        <f t="shared" si="206"/>
        <v>1.5759424160826513E-2</v>
      </c>
      <c r="AX163">
        <f t="shared" si="207"/>
        <v>78.812974192989046</v>
      </c>
      <c r="AY163">
        <f t="shared" si="208"/>
        <v>15.215219993965073</v>
      </c>
      <c r="AZ163" t="e">
        <f t="shared" si="209"/>
        <v>#VALUE!</v>
      </c>
    </row>
    <row r="164" spans="1:52">
      <c r="A164" s="62">
        <v>44686.486111111109</v>
      </c>
      <c r="B164" s="29">
        <v>1</v>
      </c>
      <c r="C164" s="41">
        <v>3</v>
      </c>
      <c r="D164" t="s">
        <v>235</v>
      </c>
      <c r="E164" s="29">
        <v>2</v>
      </c>
      <c r="F164" s="2">
        <v>44687.542615740742</v>
      </c>
      <c r="G164">
        <v>173</v>
      </c>
      <c r="I164" s="3">
        <v>20.2</v>
      </c>
      <c r="J164" s="3">
        <v>29.766999999999999</v>
      </c>
      <c r="K164" s="37">
        <v>46.045162062982335</v>
      </c>
      <c r="L164" s="37">
        <v>321.99370332799998</v>
      </c>
      <c r="M164" s="3" t="s">
        <v>40</v>
      </c>
      <c r="N164" s="4">
        <f>1000000*(AG164-AE164)/Y164</f>
        <v>0.23603863986093729</v>
      </c>
      <c r="O164" s="4">
        <f>1000000*(AN164-AL164)/Y164</f>
        <v>8.5499969025352787</v>
      </c>
      <c r="P164" s="4" t="e">
        <f>1000000*(AU164-AS164)/Y164</f>
        <v>#VALUE!</v>
      </c>
      <c r="Q164">
        <f>(N164*16)</f>
        <v>3.7766182377749966</v>
      </c>
      <c r="R164">
        <f>(O164*44)</f>
        <v>376.19986371155227</v>
      </c>
      <c r="S164">
        <f>1000000*(((AG164-AE164)*0.082057*X164)/(W164-AA164))/Y164</f>
        <v>6.6121453682984539</v>
      </c>
      <c r="T164">
        <f>1000000*(((AN164-AL164)*0.082057*X164)/(W164-AA164))/Y164</f>
        <v>239.51088030066518</v>
      </c>
      <c r="U164">
        <f>O164*((1*0.082057*X164)/(W164-AA164))</f>
        <v>239.51088030066518</v>
      </c>
      <c r="W164">
        <f t="shared" si="189"/>
        <v>0.99005993852640173</v>
      </c>
      <c r="X164">
        <v>313.14999999999998</v>
      </c>
      <c r="Y164">
        <f t="shared" si="190"/>
        <v>1.9073334166666699E-2</v>
      </c>
      <c r="Z164">
        <v>2E-3</v>
      </c>
      <c r="AA164">
        <f t="shared" si="191"/>
        <v>7.2765497523200454E-2</v>
      </c>
      <c r="AC164">
        <f t="shared" si="192"/>
        <v>4.5587470321514498E-5</v>
      </c>
      <c r="AD164">
        <f t="shared" si="193"/>
        <v>3.5481946610568738E-9</v>
      </c>
      <c r="AE164">
        <v>0</v>
      </c>
      <c r="AF164" s="8">
        <f t="shared" si="194"/>
        <v>9.5384919325627804E-10</v>
      </c>
      <c r="AG164" s="8">
        <f t="shared" si="195"/>
        <v>4.5020438543131516E-9</v>
      </c>
      <c r="AH164" s="9">
        <f t="shared" si="196"/>
        <v>1.097002469958351E-3</v>
      </c>
      <c r="AJ164">
        <f t="shared" si="197"/>
        <v>3.1879306612280807E-4</v>
      </c>
      <c r="AK164">
        <f t="shared" si="198"/>
        <v>2.4812516404646164E-8</v>
      </c>
      <c r="AL164">
        <v>0</v>
      </c>
      <c r="AM164" s="8">
        <f t="shared" si="199"/>
        <v>1.3826443164137441E-7</v>
      </c>
      <c r="AN164" s="8">
        <f t="shared" si="200"/>
        <v>1.6307694804602057E-7</v>
      </c>
      <c r="AO164" s="9">
        <f t="shared" si="201"/>
        <v>2.2739189884214046E-2</v>
      </c>
      <c r="AP164" s="9"/>
      <c r="AQ164" t="e">
        <f t="shared" si="202"/>
        <v>#VALUE!</v>
      </c>
      <c r="AR164" t="e">
        <f t="shared" si="203"/>
        <v>#VALUE!</v>
      </c>
      <c r="AS164">
        <v>0</v>
      </c>
      <c r="AT164" s="8" t="e">
        <f t="shared" si="204"/>
        <v>#VALUE!</v>
      </c>
      <c r="AU164" s="8" t="e">
        <f t="shared" si="205"/>
        <v>#VALUE!</v>
      </c>
      <c r="AV164" s="9">
        <f t="shared" si="206"/>
        <v>1.5759424160826513E-2</v>
      </c>
      <c r="AX164">
        <f t="shared" si="207"/>
        <v>78.812974192989046</v>
      </c>
      <c r="AY164">
        <f t="shared" si="208"/>
        <v>15.215219993965073</v>
      </c>
      <c r="AZ164" t="e">
        <f t="shared" si="209"/>
        <v>#VALUE!</v>
      </c>
    </row>
    <row r="165" spans="1:52">
      <c r="A165" s="62">
        <v>44686.490972222222</v>
      </c>
      <c r="B165" s="29">
        <v>1</v>
      </c>
      <c r="C165" s="41">
        <v>4</v>
      </c>
      <c r="D165" t="s">
        <v>235</v>
      </c>
      <c r="E165" s="29">
        <v>2</v>
      </c>
      <c r="F165" s="2">
        <v>44687.56386574074</v>
      </c>
      <c r="G165">
        <v>34</v>
      </c>
      <c r="I165" s="3">
        <v>20.2</v>
      </c>
      <c r="J165" s="3">
        <v>29.766999999999999</v>
      </c>
      <c r="K165" s="37">
        <v>35.17588937216744</v>
      </c>
      <c r="L165" s="37">
        <v>1427.9899965927198</v>
      </c>
      <c r="M165" s="3" t="s">
        <v>40</v>
      </c>
      <c r="N165" s="4">
        <f>1000000*(AG165-AE165)/Y165</f>
        <v>0.18032011858158345</v>
      </c>
      <c r="O165" s="4">
        <f>1000000*(AN165-AL165)/Y165</f>
        <v>37.917853428587286</v>
      </c>
      <c r="P165" s="4" t="e">
        <f>1000000*(AU165-AS165)/Y165</f>
        <v>#VALUE!</v>
      </c>
      <c r="Q165">
        <f>(N165*16)</f>
        <v>2.8851218973053352</v>
      </c>
      <c r="R165">
        <f>(O165*44)</f>
        <v>1668.3855508578406</v>
      </c>
      <c r="S165">
        <f>1000000*(((AG165-AE165)*0.082057*X165)/(W165-AA165))/Y165</f>
        <v>5.0513036238163922</v>
      </c>
      <c r="T165">
        <f>1000000*(((AN165-AL165)*0.082057*X165)/(W165-AA165))/Y165</f>
        <v>1062.1920168298054</v>
      </c>
      <c r="U165">
        <f>O165*((1*0.082057*X165)/(W165-AA165))</f>
        <v>1062.1920168298052</v>
      </c>
      <c r="W165">
        <f t="shared" si="189"/>
        <v>0.99005993852640173</v>
      </c>
      <c r="X165">
        <v>313.14999999999998</v>
      </c>
      <c r="Y165">
        <f t="shared" si="190"/>
        <v>1.9073334166666699E-2</v>
      </c>
      <c r="Z165">
        <v>2E-3</v>
      </c>
      <c r="AA165">
        <f t="shared" si="191"/>
        <v>7.2765497523200454E-2</v>
      </c>
      <c r="AC165">
        <f t="shared" si="192"/>
        <v>3.48262388694196E-5</v>
      </c>
      <c r="AD165">
        <f t="shared" si="193"/>
        <v>2.7106192545816339E-9</v>
      </c>
      <c r="AE165">
        <v>0</v>
      </c>
      <c r="AF165" s="8">
        <f t="shared" si="194"/>
        <v>7.2868662409787171E-10</v>
      </c>
      <c r="AG165" s="8">
        <f t="shared" si="195"/>
        <v>3.4393058786795059E-9</v>
      </c>
      <c r="AH165" s="9">
        <f t="shared" si="196"/>
        <v>1.097002469958351E-3</v>
      </c>
      <c r="AJ165">
        <f t="shared" si="197"/>
        <v>1.4137956882429048E-3</v>
      </c>
      <c r="AK165">
        <f t="shared" si="198"/>
        <v>1.1003949720108201E-7</v>
      </c>
      <c r="AL165">
        <v>0</v>
      </c>
      <c r="AM165" s="8">
        <f t="shared" si="199"/>
        <v>6.1318039212505185E-7</v>
      </c>
      <c r="AN165" s="8">
        <f t="shared" si="200"/>
        <v>7.232198893261339E-7</v>
      </c>
      <c r="AO165" s="9">
        <f t="shared" si="201"/>
        <v>2.2739189884214046E-2</v>
      </c>
      <c r="AP165" s="9"/>
      <c r="AQ165" t="e">
        <f t="shared" si="202"/>
        <v>#VALUE!</v>
      </c>
      <c r="AR165" t="e">
        <f t="shared" si="203"/>
        <v>#VALUE!</v>
      </c>
      <c r="AS165">
        <v>0</v>
      </c>
      <c r="AT165" s="8" t="e">
        <f t="shared" si="204"/>
        <v>#VALUE!</v>
      </c>
      <c r="AU165" s="8" t="e">
        <f t="shared" si="205"/>
        <v>#VALUE!</v>
      </c>
      <c r="AV165" s="9">
        <f t="shared" si="206"/>
        <v>1.5759424160826513E-2</v>
      </c>
      <c r="AX165">
        <f t="shared" si="207"/>
        <v>78.812974192989046</v>
      </c>
      <c r="AY165">
        <f t="shared" si="208"/>
        <v>15.21521999396508</v>
      </c>
      <c r="AZ165" t="e">
        <f t="shared" si="209"/>
        <v>#VALUE!</v>
      </c>
    </row>
    <row r="166" spans="1:52">
      <c r="A166" s="62">
        <v>44686.486111111109</v>
      </c>
      <c r="B166" s="29">
        <v>1</v>
      </c>
      <c r="C166" s="41">
        <v>3</v>
      </c>
      <c r="D166" t="s">
        <v>235</v>
      </c>
      <c r="E166" s="29">
        <v>3</v>
      </c>
      <c r="F166" s="2">
        <v>44687.585057870368</v>
      </c>
      <c r="G166">
        <v>74</v>
      </c>
      <c r="I166" s="3">
        <v>20.2</v>
      </c>
      <c r="J166" s="3">
        <v>29.766999999999999</v>
      </c>
      <c r="K166" s="37">
        <v>45.473057946835937</v>
      </c>
      <c r="L166" s="37">
        <v>432.30808010528</v>
      </c>
      <c r="M166" s="3" t="s">
        <v>40</v>
      </c>
      <c r="N166" s="4">
        <f>1000000*(AG166-AE166)/Y166</f>
        <v>0.23310589575962806</v>
      </c>
      <c r="O166" s="4">
        <f>1000000*(AN166-AL166)/Y166</f>
        <v>11.479208157297219</v>
      </c>
      <c r="P166" s="4" t="e">
        <f>1000000*(AU166-AS166)/Y166</f>
        <v>#VALUE!</v>
      </c>
      <c r="Q166">
        <f>(N166*16)</f>
        <v>3.729694332154049</v>
      </c>
      <c r="R166">
        <f>(O166*44)</f>
        <v>505.08515892107761</v>
      </c>
      <c r="S166">
        <f>1000000*(((AG166-AE166)*0.082057*X166)/(W166-AA166))/Y166</f>
        <v>6.5299904705355232</v>
      </c>
      <c r="T166">
        <f>1000000*(((AN166-AL166)*0.082057*X166)/(W166-AA166))/Y166</f>
        <v>321.56681250885265</v>
      </c>
      <c r="U166">
        <f>O166*((1*0.082057*X166)/(W166-AA166))</f>
        <v>321.56681250885271</v>
      </c>
      <c r="W166">
        <f t="shared" si="189"/>
        <v>0.99005993852640173</v>
      </c>
      <c r="X166">
        <v>313.14999999999998</v>
      </c>
      <c r="Y166">
        <f t="shared" si="190"/>
        <v>1.9073334166666699E-2</v>
      </c>
      <c r="Z166">
        <v>2E-3</v>
      </c>
      <c r="AA166">
        <f t="shared" si="191"/>
        <v>7.2765497523200454E-2</v>
      </c>
      <c r="AC166">
        <f t="shared" si="192"/>
        <v>4.5021052955451894E-5</v>
      </c>
      <c r="AD166">
        <f t="shared" si="193"/>
        <v>3.5041088835390821E-9</v>
      </c>
      <c r="AE166">
        <v>0</v>
      </c>
      <c r="AF166" s="8">
        <f t="shared" si="194"/>
        <v>9.4199776250447811E-10</v>
      </c>
      <c r="AG166" s="8">
        <f t="shared" si="195"/>
        <v>4.4461066460435602E-9</v>
      </c>
      <c r="AH166" s="9">
        <f t="shared" si="196"/>
        <v>1.097002469958351E-3</v>
      </c>
      <c r="AJ166">
        <f t="shared" si="197"/>
        <v>4.2801091121350026E-4</v>
      </c>
      <c r="AK166">
        <f t="shared" si="198"/>
        <v>3.3313233204894722E-8</v>
      </c>
      <c r="AL166">
        <v>0</v>
      </c>
      <c r="AM166" s="8">
        <f t="shared" si="199"/>
        <v>1.8563353994796137E-7</v>
      </c>
      <c r="AN166" s="8">
        <f t="shared" si="200"/>
        <v>2.189467731528561E-7</v>
      </c>
      <c r="AO166" s="9">
        <f t="shared" si="201"/>
        <v>2.2739189884214046E-2</v>
      </c>
      <c r="AP166" s="9"/>
      <c r="AQ166" t="e">
        <f t="shared" si="202"/>
        <v>#VALUE!</v>
      </c>
      <c r="AR166" t="e">
        <f t="shared" si="203"/>
        <v>#VALUE!</v>
      </c>
      <c r="AS166">
        <v>0</v>
      </c>
      <c r="AT166" s="8" t="e">
        <f t="shared" si="204"/>
        <v>#VALUE!</v>
      </c>
      <c r="AU166" s="8" t="e">
        <f t="shared" si="205"/>
        <v>#VALUE!</v>
      </c>
      <c r="AV166" s="9">
        <f t="shared" si="206"/>
        <v>1.5759424160826513E-2</v>
      </c>
      <c r="AX166">
        <f t="shared" si="207"/>
        <v>78.812974192989046</v>
      </c>
      <c r="AY166">
        <f t="shared" si="208"/>
        <v>15.21521999396508</v>
      </c>
      <c r="AZ166" t="e">
        <f t="shared" si="209"/>
        <v>#VALUE!</v>
      </c>
    </row>
    <row r="167" spans="1:52">
      <c r="A167" s="62">
        <v>44690.463888888888</v>
      </c>
      <c r="B167" s="29">
        <v>1</v>
      </c>
      <c r="C167" s="41">
        <v>4</v>
      </c>
      <c r="D167" t="s">
        <v>235</v>
      </c>
      <c r="E167" s="29">
        <v>2</v>
      </c>
      <c r="F167" s="2">
        <v>44691.495289351849</v>
      </c>
      <c r="G167">
        <v>208</v>
      </c>
      <c r="H167" t="s">
        <v>242</v>
      </c>
      <c r="I167" s="3">
        <v>20.7</v>
      </c>
      <c r="J167" s="3">
        <v>30.312000000000001</v>
      </c>
      <c r="K167" s="38" t="s">
        <v>231</v>
      </c>
      <c r="L167" s="38" t="s">
        <v>231</v>
      </c>
      <c r="M167" s="3" t="s">
        <v>40</v>
      </c>
      <c r="N167" s="4" t="s">
        <v>231</v>
      </c>
      <c r="O167" s="4" t="s">
        <v>231</v>
      </c>
      <c r="P167" s="4" t="e">
        <f>1000000*(AU167-AS167)/Y167</f>
        <v>#VALUE!</v>
      </c>
      <c r="Q167" t="e">
        <f>(N167*16)</f>
        <v>#VALUE!</v>
      </c>
      <c r="R167" t="e">
        <f>(O167*44)</f>
        <v>#VALUE!</v>
      </c>
      <c r="S167" t="e">
        <f>1000000*(((AG167-AE167)*0.082057*X167)/(W167-AA167))/Y167</f>
        <v>#VALUE!</v>
      </c>
      <c r="T167" t="e">
        <f>1000000*(((AN167-AL167)*0.082057*X167)/(W167-AA167))/Y167</f>
        <v>#VALUE!</v>
      </c>
      <c r="U167" t="e">
        <f>O167*((1*0.082057*X167)/(W167-AA167))</f>
        <v>#VALUE!</v>
      </c>
      <c r="W167">
        <f t="shared" si="189"/>
        <v>1.0077892054412796</v>
      </c>
      <c r="X167">
        <v>313.14999999999998</v>
      </c>
      <c r="Y167">
        <f t="shared" si="190"/>
        <v>1.9073334166666699E-2</v>
      </c>
      <c r="Z167">
        <v>2E-3</v>
      </c>
      <c r="AA167">
        <f t="shared" si="191"/>
        <v>7.2765497523200454E-2</v>
      </c>
      <c r="AC167" t="e">
        <f t="shared" si="192"/>
        <v>#VALUE!</v>
      </c>
      <c r="AD167" t="e">
        <f t="shared" si="193"/>
        <v>#VALUE!</v>
      </c>
      <c r="AE167">
        <v>0</v>
      </c>
      <c r="AF167" s="8" t="e">
        <f t="shared" si="194"/>
        <v>#VALUE!</v>
      </c>
      <c r="AG167" s="8" t="e">
        <f t="shared" si="195"/>
        <v>#VALUE!</v>
      </c>
      <c r="AH167" s="9">
        <f t="shared" si="196"/>
        <v>1.097002469958351E-3</v>
      </c>
      <c r="AJ167" t="e">
        <f t="shared" si="197"/>
        <v>#VALUE!</v>
      </c>
      <c r="AK167" t="e">
        <f t="shared" si="198"/>
        <v>#VALUE!</v>
      </c>
      <c r="AL167">
        <v>0</v>
      </c>
      <c r="AM167" s="8" t="e">
        <f t="shared" si="199"/>
        <v>#VALUE!</v>
      </c>
      <c r="AN167" s="8" t="e">
        <f t="shared" si="200"/>
        <v>#VALUE!</v>
      </c>
      <c r="AO167" s="9">
        <f t="shared" si="201"/>
        <v>2.2739189884214046E-2</v>
      </c>
      <c r="AP167" s="9"/>
      <c r="AQ167" t="e">
        <f t="shared" si="202"/>
        <v>#VALUE!</v>
      </c>
      <c r="AR167" t="e">
        <f t="shared" si="203"/>
        <v>#VALUE!</v>
      </c>
      <c r="AS167">
        <v>0</v>
      </c>
      <c r="AT167" s="8" t="e">
        <f t="shared" si="204"/>
        <v>#VALUE!</v>
      </c>
      <c r="AU167" s="8" t="e">
        <f t="shared" si="205"/>
        <v>#VALUE!</v>
      </c>
      <c r="AV167" s="9">
        <f t="shared" si="206"/>
        <v>1.5759424160826513E-2</v>
      </c>
      <c r="AX167" t="e">
        <f t="shared" si="207"/>
        <v>#VALUE!</v>
      </c>
      <c r="AY167" t="e">
        <f t="shared" si="208"/>
        <v>#VALUE!</v>
      </c>
      <c r="AZ167" t="e">
        <f t="shared" si="209"/>
        <v>#VALUE!</v>
      </c>
    </row>
    <row r="168" spans="1:52">
      <c r="A168" s="62">
        <v>44690.510416666664</v>
      </c>
      <c r="B168" s="29">
        <v>50</v>
      </c>
      <c r="C168" s="41">
        <v>9</v>
      </c>
      <c r="D168" t="s">
        <v>235</v>
      </c>
      <c r="E168" s="29">
        <v>1</v>
      </c>
      <c r="F168" s="2">
        <v>44691.516493055555</v>
      </c>
      <c r="G168">
        <v>91</v>
      </c>
      <c r="I168" s="3">
        <v>20.7</v>
      </c>
      <c r="J168" s="3">
        <v>30.312000000000001</v>
      </c>
      <c r="K168" s="38">
        <v>3826.3844085747196</v>
      </c>
      <c r="L168" s="38">
        <v>11769.100435578319</v>
      </c>
      <c r="M168" s="3" t="s">
        <v>40</v>
      </c>
      <c r="N168" s="4">
        <f>1000000*(AG168-AE168)/Y168</f>
        <v>19.96622267591296</v>
      </c>
      <c r="O168" s="4">
        <f>1000000*(AN168-AL168)/Y168</f>
        <v>318.10468250163404</v>
      </c>
      <c r="P168" s="4" t="e">
        <f>1000000*(AU168-AS168)/Y168</f>
        <v>#VALUE!</v>
      </c>
      <c r="Q168">
        <f>(N168*16)</f>
        <v>319.45956281460735</v>
      </c>
      <c r="R168">
        <f>(O168*44)</f>
        <v>13996.606030071898</v>
      </c>
      <c r="S168">
        <f>1000000*(((AG168-AE168)*0.082057*X168)/(W168-AA168))/Y168</f>
        <v>548.70805893385034</v>
      </c>
      <c r="T168">
        <f>1000000*(((AN168-AL168)*0.082057*X168)/(W168-AA168))/Y168</f>
        <v>8742.0943714011355</v>
      </c>
      <c r="U168">
        <f>O168*((1*0.082057*X168)/(W168-AA168))</f>
        <v>8742.0943714011337</v>
      </c>
      <c r="W168">
        <f t="shared" si="189"/>
        <v>1.0077892054412796</v>
      </c>
      <c r="X168">
        <v>313.14999999999998</v>
      </c>
      <c r="Y168">
        <f t="shared" si="190"/>
        <v>1.9073334166666699E-2</v>
      </c>
      <c r="Z168">
        <v>2E-3</v>
      </c>
      <c r="AA168">
        <f t="shared" si="191"/>
        <v>7.2765497523200454E-2</v>
      </c>
      <c r="AC168">
        <f t="shared" si="192"/>
        <v>3.8561889028304172E-3</v>
      </c>
      <c r="AD168">
        <f t="shared" si="193"/>
        <v>3.0013748910722827E-7</v>
      </c>
      <c r="AE168">
        <v>0</v>
      </c>
      <c r="AF168" s="8">
        <f t="shared" si="194"/>
        <v>8.0684948036537779E-8</v>
      </c>
      <c r="AG168" s="8">
        <f t="shared" si="195"/>
        <v>3.8082243714376605E-7</v>
      </c>
      <c r="AH168" s="9">
        <f t="shared" si="196"/>
        <v>1.097002469958351E-3</v>
      </c>
      <c r="AJ168">
        <f t="shared" si="197"/>
        <v>1.1860772376730092E-2</v>
      </c>
      <c r="AK168">
        <f t="shared" si="198"/>
        <v>9.2315561548637483E-7</v>
      </c>
      <c r="AL168">
        <v>0</v>
      </c>
      <c r="AM168" s="8">
        <f t="shared" si="199"/>
        <v>5.144161293848704E-6</v>
      </c>
      <c r="AN168" s="8">
        <f t="shared" si="200"/>
        <v>6.0673169093350792E-6</v>
      </c>
      <c r="AO168" s="9">
        <f t="shared" si="201"/>
        <v>2.2739189884214046E-2</v>
      </c>
      <c r="AP168" s="9"/>
      <c r="AQ168" t="e">
        <f t="shared" si="202"/>
        <v>#VALUE!</v>
      </c>
      <c r="AR168" t="e">
        <f t="shared" si="203"/>
        <v>#VALUE!</v>
      </c>
      <c r="AS168">
        <v>0</v>
      </c>
      <c r="AT168" s="8" t="e">
        <f t="shared" si="204"/>
        <v>#VALUE!</v>
      </c>
      <c r="AU168" s="8" t="e">
        <f t="shared" si="205"/>
        <v>#VALUE!</v>
      </c>
      <c r="AV168" s="9">
        <f t="shared" si="206"/>
        <v>1.5759424160826513E-2</v>
      </c>
      <c r="AX168">
        <f t="shared" si="207"/>
        <v>78.812974192989046</v>
      </c>
      <c r="AY168">
        <f t="shared" si="208"/>
        <v>15.21521999396508</v>
      </c>
      <c r="AZ168" t="e">
        <f t="shared" si="209"/>
        <v>#VALUE!</v>
      </c>
    </row>
    <row r="169" spans="1:52">
      <c r="A169" s="62">
        <v>44690.478472222225</v>
      </c>
      <c r="B169" s="29">
        <v>50</v>
      </c>
      <c r="C169" s="41">
        <v>0.1</v>
      </c>
      <c r="D169" t="s">
        <v>235</v>
      </c>
      <c r="E169" s="29">
        <v>1</v>
      </c>
      <c r="F169" s="2">
        <v>44691.537708333337</v>
      </c>
      <c r="G169">
        <v>137</v>
      </c>
      <c r="I169" s="3">
        <v>20.7</v>
      </c>
      <c r="J169" s="3">
        <v>30.312000000000001</v>
      </c>
      <c r="K169" s="38">
        <v>50.839674061066638</v>
      </c>
      <c r="L169" s="38">
        <v>725.3761216071199</v>
      </c>
      <c r="M169" s="3" t="s">
        <v>40</v>
      </c>
      <c r="N169" s="4">
        <f>1000000*(AG169-AE169)/Y169</f>
        <v>0.26528339672285983</v>
      </c>
      <c r="O169" s="4">
        <f>1000000*(AN169-AL169)/Y169</f>
        <v>19.60604738834154</v>
      </c>
      <c r="P169" s="4" t="e">
        <f>1000000*(AU169-AS169)/Y169</f>
        <v>#VALUE!</v>
      </c>
      <c r="Q169">
        <f>(N169*16)</f>
        <v>4.2445343475657573</v>
      </c>
      <c r="R169">
        <f>(O169*44)</f>
        <v>862.6660850870278</v>
      </c>
      <c r="S169">
        <f>1000000*(((AG169-AE169)*0.082057*X169)/(W169-AA169))/Y169</f>
        <v>7.2904695117311693</v>
      </c>
      <c r="T169">
        <f>1000000*(((AN169-AL169)*0.082057*X169)/(W169-AA169))/Y169</f>
        <v>538.80978793251188</v>
      </c>
      <c r="U169">
        <f>O169*((1*0.082057*X169)/(W169-AA169))</f>
        <v>538.80978793251199</v>
      </c>
      <c r="W169">
        <f t="shared" si="189"/>
        <v>1.0077892054412796</v>
      </c>
      <c r="X169">
        <v>313.14999999999998</v>
      </c>
      <c r="Y169">
        <f t="shared" si="190"/>
        <v>1.9073334166666699E-2</v>
      </c>
      <c r="Z169">
        <v>2E-3</v>
      </c>
      <c r="AA169">
        <f t="shared" si="191"/>
        <v>7.2765497523200454E-2</v>
      </c>
      <c r="AC169">
        <f t="shared" si="192"/>
        <v>5.1235674726895978E-5</v>
      </c>
      <c r="AD169">
        <f t="shared" si="193"/>
        <v>3.9878095064165736E-9</v>
      </c>
      <c r="AE169">
        <v>0</v>
      </c>
      <c r="AF169" s="8">
        <f t="shared" si="194"/>
        <v>1.0720293681469452E-9</v>
      </c>
      <c r="AG169" s="8">
        <f t="shared" si="195"/>
        <v>5.0598388745635189E-9</v>
      </c>
      <c r="AH169" s="9">
        <f t="shared" si="196"/>
        <v>1.097002469958351E-3</v>
      </c>
      <c r="AJ169">
        <f t="shared" si="197"/>
        <v>7.3102622524051641E-4</v>
      </c>
      <c r="AK169">
        <f t="shared" si="198"/>
        <v>5.6897724993238638E-8</v>
      </c>
      <c r="AL169">
        <v>0</v>
      </c>
      <c r="AM169" s="8">
        <f t="shared" si="199"/>
        <v>3.1705496853210246E-7</v>
      </c>
      <c r="AN169" s="8">
        <f t="shared" si="200"/>
        <v>3.7395269352534112E-7</v>
      </c>
      <c r="AO169" s="9">
        <f t="shared" si="201"/>
        <v>2.2739189884214046E-2</v>
      </c>
      <c r="AP169" s="9"/>
      <c r="AQ169" t="e">
        <f t="shared" si="202"/>
        <v>#VALUE!</v>
      </c>
      <c r="AR169" t="e">
        <f t="shared" si="203"/>
        <v>#VALUE!</v>
      </c>
      <c r="AS169">
        <v>0</v>
      </c>
      <c r="AT169" s="8" t="e">
        <f t="shared" si="204"/>
        <v>#VALUE!</v>
      </c>
      <c r="AU169" s="8" t="e">
        <f t="shared" si="205"/>
        <v>#VALUE!</v>
      </c>
      <c r="AV169" s="9">
        <f t="shared" si="206"/>
        <v>1.5759424160826513E-2</v>
      </c>
      <c r="AX169">
        <f t="shared" si="207"/>
        <v>78.812974192989046</v>
      </c>
      <c r="AY169">
        <f t="shared" si="208"/>
        <v>15.21521999396508</v>
      </c>
      <c r="AZ169" t="e">
        <f t="shared" si="209"/>
        <v>#VALUE!</v>
      </c>
    </row>
    <row r="170" spans="1:52">
      <c r="A170" s="62">
        <v>44690.460416666669</v>
      </c>
      <c r="B170" s="29">
        <v>1</v>
      </c>
      <c r="C170" s="41">
        <v>3</v>
      </c>
      <c r="D170" t="s">
        <v>235</v>
      </c>
      <c r="E170" s="29">
        <v>1</v>
      </c>
      <c r="F170" s="2">
        <v>44691.558888888889</v>
      </c>
      <c r="G170">
        <v>195</v>
      </c>
      <c r="I170" s="3">
        <v>20.7</v>
      </c>
      <c r="J170" s="3">
        <v>30.312000000000001</v>
      </c>
      <c r="K170" s="38">
        <v>82.855355653158497</v>
      </c>
      <c r="L170" s="38">
        <v>828.82379947807999</v>
      </c>
      <c r="M170" s="3" t="s">
        <v>40</v>
      </c>
      <c r="N170" s="4">
        <f>1000000*(AG170-AE170)/Y170</f>
        <v>0.43234246856006175</v>
      </c>
      <c r="O170" s="4">
        <f>1000000*(AN170-AL170)/Y170</f>
        <v>22.402114165475474</v>
      </c>
      <c r="P170" s="4" t="e">
        <f>1000000*(AU170-AS170)/Y170</f>
        <v>#VALUE!</v>
      </c>
      <c r="Q170">
        <f>(N170*16)</f>
        <v>6.9174794969609881</v>
      </c>
      <c r="R170">
        <f>(O170*44)</f>
        <v>985.6930232809209</v>
      </c>
      <c r="S170">
        <f>1000000*(((AG170-AE170)*0.082057*X170)/(W170-AA170))/Y170</f>
        <v>11.881556194625245</v>
      </c>
      <c r="T170">
        <f>1000000*(((AN170-AL170)*0.082057*X170)/(W170-AA170))/Y170</f>
        <v>615.65078078497879</v>
      </c>
      <c r="U170">
        <f>O170*((1*0.082057*X170)/(W170-AA170))</f>
        <v>615.65078078497868</v>
      </c>
      <c r="W170">
        <f t="shared" si="189"/>
        <v>1.0077892054412796</v>
      </c>
      <c r="X170">
        <v>313.14999999999998</v>
      </c>
      <c r="Y170">
        <f t="shared" si="190"/>
        <v>1.9073334166666699E-2</v>
      </c>
      <c r="Z170">
        <v>2E-3</v>
      </c>
      <c r="AA170">
        <f t="shared" si="191"/>
        <v>7.2765497523200454E-2</v>
      </c>
      <c r="AC170">
        <f t="shared" si="192"/>
        <v>8.3500733040251231E-5</v>
      </c>
      <c r="AD170">
        <f t="shared" si="193"/>
        <v>6.4990852328107831E-9</v>
      </c>
      <c r="AE170">
        <v>0</v>
      </c>
      <c r="AF170" s="8">
        <f t="shared" si="194"/>
        <v>1.7471271444768655E-9</v>
      </c>
      <c r="AG170" s="8">
        <f t="shared" si="195"/>
        <v>8.2462123772876484E-9</v>
      </c>
      <c r="AH170" s="9">
        <f t="shared" si="196"/>
        <v>1.097002469958351E-3</v>
      </c>
      <c r="AJ170">
        <f t="shared" si="197"/>
        <v>8.3527967832683673E-4</v>
      </c>
      <c r="AK170">
        <f t="shared" si="198"/>
        <v>6.5012049894988001E-8</v>
      </c>
      <c r="AL170">
        <v>0</v>
      </c>
      <c r="AM170" s="8">
        <f t="shared" si="199"/>
        <v>3.622709596229434E-7</v>
      </c>
      <c r="AN170" s="8">
        <f t="shared" si="200"/>
        <v>4.2728300951793143E-7</v>
      </c>
      <c r="AO170" s="9">
        <f t="shared" si="201"/>
        <v>2.2739189884214046E-2</v>
      </c>
      <c r="AP170" s="9"/>
      <c r="AQ170" t="e">
        <f t="shared" si="202"/>
        <v>#VALUE!</v>
      </c>
      <c r="AR170" t="e">
        <f t="shared" si="203"/>
        <v>#VALUE!</v>
      </c>
      <c r="AS170">
        <v>0</v>
      </c>
      <c r="AT170" s="8" t="e">
        <f t="shared" si="204"/>
        <v>#VALUE!</v>
      </c>
      <c r="AU170" s="8" t="e">
        <f t="shared" si="205"/>
        <v>#VALUE!</v>
      </c>
      <c r="AV170" s="9">
        <f t="shared" si="206"/>
        <v>1.5759424160826513E-2</v>
      </c>
      <c r="AX170">
        <f t="shared" si="207"/>
        <v>78.812974192989046</v>
      </c>
      <c r="AY170">
        <f t="shared" si="208"/>
        <v>15.21521999396508</v>
      </c>
      <c r="AZ170" t="e">
        <f t="shared" si="209"/>
        <v>#VALUE!</v>
      </c>
    </row>
    <row r="171" spans="1:52">
      <c r="A171" s="62">
        <v>44690.540277777778</v>
      </c>
      <c r="B171" s="29">
        <v>50</v>
      </c>
      <c r="C171" s="41">
        <v>8</v>
      </c>
      <c r="D171" t="s">
        <v>234</v>
      </c>
      <c r="E171" s="29">
        <v>1</v>
      </c>
      <c r="F171" s="2">
        <v>44691.580127314817</v>
      </c>
      <c r="G171">
        <v>48</v>
      </c>
      <c r="I171" s="3">
        <v>20.7</v>
      </c>
      <c r="J171" s="3">
        <v>30.312000000000001</v>
      </c>
      <c r="K171" s="38">
        <v>1.4906698612999996</v>
      </c>
      <c r="L171" s="38">
        <v>11921.08163171848</v>
      </c>
      <c r="M171" s="3" t="s">
        <v>40</v>
      </c>
      <c r="N171" s="4">
        <f>1000000*(AG171-AE171)/Y171</f>
        <v>7.7783733177175596E-3</v>
      </c>
      <c r="O171" s="4">
        <f>1000000*(AN171-AL171)/Y171</f>
        <v>322.21255212251288</v>
      </c>
      <c r="P171" s="4" t="e">
        <f>1000000*(AU171-AS171)/Y171</f>
        <v>#VALUE!</v>
      </c>
      <c r="Q171">
        <f>(N171*16)</f>
        <v>0.12445397308348095</v>
      </c>
      <c r="R171">
        <f>(O171*44)</f>
        <v>14177.352293390566</v>
      </c>
      <c r="S171">
        <f>1000000*(((AG171-AE171)*0.082057*X171)/(W171-AA171))/Y171</f>
        <v>0.21376382474070035</v>
      </c>
      <c r="T171">
        <f>1000000*(((AN171-AL171)*0.082057*X171)/(W171-AA171))/Y171</f>
        <v>8854.9860887085342</v>
      </c>
      <c r="U171">
        <f>O171*((1*0.082057*X171)/(W171-AA171))</f>
        <v>8854.9860887085342</v>
      </c>
      <c r="W171">
        <f t="shared" si="189"/>
        <v>1.0077892054412796</v>
      </c>
      <c r="X171">
        <v>313.14999999999998</v>
      </c>
      <c r="Y171">
        <f t="shared" si="190"/>
        <v>1.9073334166666699E-2</v>
      </c>
      <c r="Z171">
        <v>2E-3</v>
      </c>
      <c r="AA171">
        <f t="shared" si="191"/>
        <v>7.2765497523200454E-2</v>
      </c>
      <c r="AC171">
        <f t="shared" si="192"/>
        <v>1.5022809950947891E-6</v>
      </c>
      <c r="AD171">
        <f t="shared" si="193"/>
        <v>1.1692654513639295E-10</v>
      </c>
      <c r="AE171">
        <v>0</v>
      </c>
      <c r="AF171" s="8">
        <f t="shared" si="194"/>
        <v>3.1432968425517975E-11</v>
      </c>
      <c r="AG171" s="8">
        <f t="shared" si="195"/>
        <v>1.4835951356191094E-10</v>
      </c>
      <c r="AH171" s="9">
        <f t="shared" si="196"/>
        <v>1.097002469958351E-3</v>
      </c>
      <c r="AJ171">
        <f t="shared" si="197"/>
        <v>1.20139373856302E-2</v>
      </c>
      <c r="AK171">
        <f t="shared" si="198"/>
        <v>9.3507685750764163E-7</v>
      </c>
      <c r="AL171">
        <v>0</v>
      </c>
      <c r="AM171" s="8">
        <f t="shared" si="199"/>
        <v>5.2105908218195579E-6</v>
      </c>
      <c r="AN171" s="8">
        <f t="shared" si="200"/>
        <v>6.1456676793271991E-6</v>
      </c>
      <c r="AO171" s="9">
        <f t="shared" si="201"/>
        <v>2.2739189884214046E-2</v>
      </c>
      <c r="AP171" s="9"/>
      <c r="AQ171" t="e">
        <f t="shared" si="202"/>
        <v>#VALUE!</v>
      </c>
      <c r="AR171" t="e">
        <f t="shared" si="203"/>
        <v>#VALUE!</v>
      </c>
      <c r="AS171">
        <v>0</v>
      </c>
      <c r="AT171" s="8" t="e">
        <f t="shared" si="204"/>
        <v>#VALUE!</v>
      </c>
      <c r="AU171" s="8" t="e">
        <f t="shared" si="205"/>
        <v>#VALUE!</v>
      </c>
      <c r="AV171" s="9">
        <f t="shared" si="206"/>
        <v>1.5759424160826513E-2</v>
      </c>
      <c r="AX171">
        <f t="shared" si="207"/>
        <v>78.81297419298906</v>
      </c>
      <c r="AY171">
        <f t="shared" si="208"/>
        <v>15.21521999396507</v>
      </c>
      <c r="AZ171" t="e">
        <f t="shared" si="209"/>
        <v>#VALUE!</v>
      </c>
    </row>
    <row r="172" spans="1:52">
      <c r="A172" s="62">
        <v>44690.456944444442</v>
      </c>
      <c r="B172" s="29">
        <v>1</v>
      </c>
      <c r="C172" s="41">
        <v>0.1</v>
      </c>
      <c r="D172" t="s">
        <v>235</v>
      </c>
      <c r="E172" s="29">
        <v>1</v>
      </c>
      <c r="F172" s="2">
        <v>44691.601342592592</v>
      </c>
      <c r="G172">
        <v>26</v>
      </c>
      <c r="I172" s="3">
        <v>20.7</v>
      </c>
      <c r="J172" s="3">
        <v>30.312000000000001</v>
      </c>
      <c r="K172" s="38">
        <v>76.512252337902339</v>
      </c>
      <c r="L172" s="38">
        <v>694.19476807711999</v>
      </c>
      <c r="M172" s="3" t="s">
        <v>40</v>
      </c>
      <c r="N172" s="4">
        <f>1000000*(AG172-AE172)/Y172</f>
        <v>0.39924390873818</v>
      </c>
      <c r="O172" s="4">
        <f>1000000*(AN172-AL172)/Y172</f>
        <v>18.763252765343285</v>
      </c>
      <c r="P172" s="4" t="e">
        <f>1000000*(AU172-AS172)/Y172</f>
        <v>#VALUE!</v>
      </c>
      <c r="Q172">
        <f>(N172*16)</f>
        <v>6.38790253981088</v>
      </c>
      <c r="R172">
        <f>(O172*44)</f>
        <v>825.58312167510451</v>
      </c>
      <c r="S172">
        <f>1000000*(((AG172-AE172)*0.082057*X172)/(W172-AA172))/Y172</f>
        <v>10.971947661846514</v>
      </c>
      <c r="T172">
        <f>1000000*(((AN172-AL172)*0.082057*X172)/(W172-AA172))/Y172</f>
        <v>515.64826112938999</v>
      </c>
      <c r="U172">
        <f>O172*((1*0.082057*X172)/(W172-AA172))</f>
        <v>515.64826112938999</v>
      </c>
      <c r="W172">
        <f t="shared" si="189"/>
        <v>1.0077892054412796</v>
      </c>
      <c r="X172">
        <v>313.14999999999998</v>
      </c>
      <c r="Y172">
        <f t="shared" si="190"/>
        <v>1.9073334166666699E-2</v>
      </c>
      <c r="Z172">
        <v>2E-3</v>
      </c>
      <c r="AA172">
        <f t="shared" si="191"/>
        <v>7.2765497523200454E-2</v>
      </c>
      <c r="AC172">
        <f t="shared" si="192"/>
        <v>7.7108221990137286E-5</v>
      </c>
      <c r="AD172">
        <f t="shared" si="193"/>
        <v>6.0015390119129568E-9</v>
      </c>
      <c r="AE172">
        <v>0</v>
      </c>
      <c r="AF172" s="8">
        <f t="shared" si="194"/>
        <v>1.6133734734565327E-9</v>
      </c>
      <c r="AG172" s="8">
        <f t="shared" si="195"/>
        <v>7.6149124853694903E-9</v>
      </c>
      <c r="AH172" s="9">
        <f t="shared" si="196"/>
        <v>1.097002469958351E-3</v>
      </c>
      <c r="AJ172">
        <f t="shared" si="197"/>
        <v>6.9960199374193412E-4</v>
      </c>
      <c r="AK172">
        <f t="shared" si="198"/>
        <v>5.4451893065195371E-8</v>
      </c>
      <c r="AL172">
        <v>0</v>
      </c>
      <c r="AM172" s="8">
        <f t="shared" si="199"/>
        <v>3.0342589698183009E-7</v>
      </c>
      <c r="AN172" s="8">
        <f t="shared" si="200"/>
        <v>3.5787779004702547E-7</v>
      </c>
      <c r="AO172" s="9">
        <f t="shared" si="201"/>
        <v>2.2739189884214046E-2</v>
      </c>
      <c r="AP172" s="9"/>
      <c r="AQ172" t="e">
        <f t="shared" si="202"/>
        <v>#VALUE!</v>
      </c>
      <c r="AR172" t="e">
        <f t="shared" si="203"/>
        <v>#VALUE!</v>
      </c>
      <c r="AS172">
        <v>0</v>
      </c>
      <c r="AT172" s="8" t="e">
        <f t="shared" si="204"/>
        <v>#VALUE!</v>
      </c>
      <c r="AU172" s="8" t="e">
        <f t="shared" si="205"/>
        <v>#VALUE!</v>
      </c>
      <c r="AV172" s="9">
        <f t="shared" si="206"/>
        <v>1.5759424160826513E-2</v>
      </c>
      <c r="AX172">
        <f t="shared" si="207"/>
        <v>78.81297419298906</v>
      </c>
      <c r="AY172">
        <f t="shared" si="208"/>
        <v>15.215219993965079</v>
      </c>
      <c r="AZ172" t="e">
        <f t="shared" si="209"/>
        <v>#VALUE!</v>
      </c>
    </row>
    <row r="173" spans="1:52">
      <c r="A173" s="62">
        <v>44690.540277777778</v>
      </c>
      <c r="B173" s="29">
        <v>50</v>
      </c>
      <c r="C173" s="41">
        <v>8</v>
      </c>
      <c r="D173" t="s">
        <v>234</v>
      </c>
      <c r="E173" s="29">
        <v>2</v>
      </c>
      <c r="F173" s="2">
        <v>44691.622557870367</v>
      </c>
      <c r="G173">
        <v>157</v>
      </c>
      <c r="I173" s="3">
        <v>20.7</v>
      </c>
      <c r="J173" s="3">
        <v>30.312000000000001</v>
      </c>
      <c r="K173" s="38">
        <v>1.9275060677000002</v>
      </c>
      <c r="L173" s="38">
        <v>12243.285569539279</v>
      </c>
      <c r="M173" s="3" t="s">
        <v>40</v>
      </c>
      <c r="N173" s="4">
        <f>1000000*(AG173-AE173)/Y173</f>
        <v>1.0057801633999119E-2</v>
      </c>
      <c r="O173" s="4">
        <f>1000000*(AN173-AL173)/Y173</f>
        <v>330.92133848237927</v>
      </c>
      <c r="P173" s="4" t="e">
        <f>1000000*(AU173-AS173)/Y173</f>
        <v>#VALUE!</v>
      </c>
      <c r="Q173">
        <f>(N173*16)</f>
        <v>0.1609248261439859</v>
      </c>
      <c r="R173">
        <f>(O173*44)</f>
        <v>14560.538893224688</v>
      </c>
      <c r="S173">
        <f>1000000*(((AG173-AE173)*0.082057*X173)/(W173-AA173))/Y173</f>
        <v>0.27640665444401669</v>
      </c>
      <c r="T173">
        <f>1000000*(((AN173-AL173)*0.082057*X173)/(W173-AA173))/Y173</f>
        <v>9094.31935353066</v>
      </c>
      <c r="U173">
        <f>O173*((1*0.082057*X173)/(W173-AA173))</f>
        <v>9094.3193535306636</v>
      </c>
      <c r="W173">
        <f t="shared" si="189"/>
        <v>1.0077892054412796</v>
      </c>
      <c r="X173">
        <v>313.14999999999998</v>
      </c>
      <c r="Y173">
        <f t="shared" si="190"/>
        <v>1.9073334166666699E-2</v>
      </c>
      <c r="Z173">
        <v>2E-3</v>
      </c>
      <c r="AA173">
        <f t="shared" si="191"/>
        <v>7.2765497523200454E-2</v>
      </c>
      <c r="AC173">
        <f t="shared" si="192"/>
        <v>1.9425198084506286E-6</v>
      </c>
      <c r="AD173">
        <f t="shared" si="193"/>
        <v>1.5119150864769376E-10</v>
      </c>
      <c r="AE173">
        <v>0</v>
      </c>
      <c r="AF173" s="8">
        <f t="shared" si="194"/>
        <v>4.0644302899617791E-11</v>
      </c>
      <c r="AG173" s="8">
        <f t="shared" si="195"/>
        <v>1.9183581154731155E-10</v>
      </c>
      <c r="AH173" s="9">
        <f t="shared" si="196"/>
        <v>1.097002469958351E-3</v>
      </c>
      <c r="AJ173">
        <f t="shared" si="197"/>
        <v>1.2338651036116675E-2</v>
      </c>
      <c r="AK173">
        <f t="shared" si="198"/>
        <v>9.6035018881781654E-7</v>
      </c>
      <c r="AL173">
        <v>0</v>
      </c>
      <c r="AM173" s="8">
        <f t="shared" si="199"/>
        <v>5.3514230829372231E-6</v>
      </c>
      <c r="AN173" s="8">
        <f t="shared" si="200"/>
        <v>6.3117732717550397E-6</v>
      </c>
      <c r="AO173" s="9">
        <f t="shared" si="201"/>
        <v>2.2739189884214046E-2</v>
      </c>
      <c r="AP173" s="9"/>
      <c r="AQ173" t="e">
        <f t="shared" si="202"/>
        <v>#VALUE!</v>
      </c>
      <c r="AR173" t="e">
        <f t="shared" si="203"/>
        <v>#VALUE!</v>
      </c>
      <c r="AS173">
        <v>0</v>
      </c>
      <c r="AT173" s="8" t="e">
        <f t="shared" si="204"/>
        <v>#VALUE!</v>
      </c>
      <c r="AU173" s="8" t="e">
        <f t="shared" si="205"/>
        <v>#VALUE!</v>
      </c>
      <c r="AV173" s="9">
        <f t="shared" si="206"/>
        <v>1.5759424160826513E-2</v>
      </c>
      <c r="AX173">
        <f t="shared" si="207"/>
        <v>78.81297419298906</v>
      </c>
      <c r="AY173">
        <f t="shared" si="208"/>
        <v>15.215219993965077</v>
      </c>
      <c r="AZ173" t="e">
        <f t="shared" si="209"/>
        <v>#VALUE!</v>
      </c>
    </row>
    <row r="174" spans="1:52">
      <c r="A174" s="62">
        <v>44690.500694444447</v>
      </c>
      <c r="B174" s="29">
        <v>50</v>
      </c>
      <c r="C174" s="41">
        <v>6</v>
      </c>
      <c r="D174" t="s">
        <v>235</v>
      </c>
      <c r="E174" s="29">
        <v>1</v>
      </c>
      <c r="F174" s="2">
        <v>44691.643761574072</v>
      </c>
      <c r="G174">
        <v>21</v>
      </c>
      <c r="I174" s="3">
        <v>20.7</v>
      </c>
      <c r="J174" s="3">
        <v>30.312000000000001</v>
      </c>
      <c r="K174" s="38">
        <v>10.191993099699999</v>
      </c>
      <c r="L174" s="38">
        <v>5153.6365914580001</v>
      </c>
      <c r="M174" s="3" t="s">
        <v>40</v>
      </c>
      <c r="N174" s="4">
        <f>1000000*(AG174-AE174)/Y174</f>
        <v>5.3182216424454372E-2</v>
      </c>
      <c r="O174" s="4">
        <f>1000000*(AN174-AL174)/Y174</f>
        <v>139.29662174507502</v>
      </c>
      <c r="P174" s="4" t="e">
        <f>1000000*(AU174-AS174)/Y174</f>
        <v>#VALUE!</v>
      </c>
      <c r="Q174">
        <f>(N174*16)</f>
        <v>0.85091546279126995</v>
      </c>
      <c r="R174">
        <f>(O174*44)</f>
        <v>6129.0513567833004</v>
      </c>
      <c r="S174">
        <f>1000000*(((AG174-AE174)*0.082057*X174)/(W174-AA174))/Y174</f>
        <v>1.4615438892839034</v>
      </c>
      <c r="T174">
        <f>1000000*(((AN174-AL174)*0.082057*X174)/(W174-AA174))/Y174</f>
        <v>3828.1241361687844</v>
      </c>
      <c r="U174">
        <f>O174*((1*0.082057*X174)/(W174-AA174))</f>
        <v>3828.1241361687839</v>
      </c>
      <c r="W174">
        <f t="shared" si="189"/>
        <v>1.0077892054412796</v>
      </c>
      <c r="X174">
        <v>313.14999999999998</v>
      </c>
      <c r="Y174">
        <f t="shared" si="190"/>
        <v>1.9073334166666699E-2</v>
      </c>
      <c r="Z174">
        <v>2E-3</v>
      </c>
      <c r="AA174">
        <f t="shared" si="191"/>
        <v>7.2765497523200454E-2</v>
      </c>
      <c r="AC174">
        <f t="shared" si="192"/>
        <v>1.0271380627809667E-5</v>
      </c>
      <c r="AD174">
        <f t="shared" si="193"/>
        <v>7.9944900755060137E-10</v>
      </c>
      <c r="AE174">
        <v>0</v>
      </c>
      <c r="AF174" s="8">
        <f t="shared" si="194"/>
        <v>2.1491317803700689E-10</v>
      </c>
      <c r="AG174" s="8">
        <f t="shared" si="195"/>
        <v>1.0143621855876083E-9</v>
      </c>
      <c r="AH174" s="9">
        <f t="shared" si="196"/>
        <v>1.097002469958351E-3</v>
      </c>
      <c r="AJ174">
        <f t="shared" si="197"/>
        <v>5.1937793256385629E-3</v>
      </c>
      <c r="AK174">
        <f t="shared" si="198"/>
        <v>4.0424572681851964E-7</v>
      </c>
      <c r="AL174">
        <v>0</v>
      </c>
      <c r="AM174" s="8">
        <f t="shared" si="199"/>
        <v>2.2526052880130671E-6</v>
      </c>
      <c r="AN174" s="8">
        <f t="shared" si="200"/>
        <v>2.6568510148315868E-6</v>
      </c>
      <c r="AO174" s="9">
        <f t="shared" si="201"/>
        <v>2.2739189884214046E-2</v>
      </c>
      <c r="AP174" s="9"/>
      <c r="AQ174" t="e">
        <f t="shared" si="202"/>
        <v>#VALUE!</v>
      </c>
      <c r="AR174" t="e">
        <f t="shared" si="203"/>
        <v>#VALUE!</v>
      </c>
      <c r="AS174">
        <v>0</v>
      </c>
      <c r="AT174" s="8" t="e">
        <f t="shared" si="204"/>
        <v>#VALUE!</v>
      </c>
      <c r="AU174" s="8" t="e">
        <f t="shared" si="205"/>
        <v>#VALUE!</v>
      </c>
      <c r="AV174" s="9">
        <f t="shared" si="206"/>
        <v>1.5759424160826513E-2</v>
      </c>
      <c r="AX174">
        <f t="shared" si="207"/>
        <v>78.81297419298906</v>
      </c>
      <c r="AY174">
        <f t="shared" si="208"/>
        <v>15.215219993965077</v>
      </c>
      <c r="AZ174" t="e">
        <f t="shared" si="209"/>
        <v>#VALUE!</v>
      </c>
    </row>
    <row r="175" spans="1:52">
      <c r="A175" s="62">
        <v>44690.530555555553</v>
      </c>
      <c r="B175" s="29">
        <v>50</v>
      </c>
      <c r="C175" s="41">
        <v>6.2</v>
      </c>
      <c r="D175" t="s">
        <v>234</v>
      </c>
      <c r="E175" s="29">
        <v>1</v>
      </c>
      <c r="F175" s="2">
        <v>44691.664988425924</v>
      </c>
      <c r="G175">
        <v>33</v>
      </c>
      <c r="I175" s="3">
        <v>20.7</v>
      </c>
      <c r="J175" s="3">
        <v>30.312000000000001</v>
      </c>
      <c r="K175" s="38">
        <v>17.946838592500001</v>
      </c>
      <c r="L175" s="38">
        <v>8896.9165774752782</v>
      </c>
      <c r="M175" s="3" t="s">
        <v>40</v>
      </c>
      <c r="N175" s="4">
        <f>1000000*(AG175-AE175)/Y175</f>
        <v>9.3647301840223893E-2</v>
      </c>
      <c r="O175" s="4">
        <f>1000000*(AN175-AL175)/Y175</f>
        <v>240.4729943985925</v>
      </c>
      <c r="P175" s="4" t="e">
        <f>1000000*(AU175-AS175)/Y175</f>
        <v>#VALUE!</v>
      </c>
      <c r="Q175">
        <f>(N175*16)</f>
        <v>1.4983568294435823</v>
      </c>
      <c r="R175">
        <f>(O175*44)</f>
        <v>10580.81175353807</v>
      </c>
      <c r="S175">
        <f>1000000*(((AG175-AE175)*0.082057*X175)/(W175-AA175))/Y175</f>
        <v>2.573597923413526</v>
      </c>
      <c r="T175">
        <f>1000000*(((AN175-AL175)*0.082057*X175)/(W175-AA175))/Y175</f>
        <v>6608.6345987538652</v>
      </c>
      <c r="U175">
        <f>O175*((1*0.082057*X175)/(W175-AA175))</f>
        <v>6608.6345987538652</v>
      </c>
      <c r="W175">
        <f t="shared" si="189"/>
        <v>1.0077892054412796</v>
      </c>
      <c r="X175">
        <v>313.14999999999998</v>
      </c>
      <c r="Y175">
        <f t="shared" si="190"/>
        <v>1.9073334166666699E-2</v>
      </c>
      <c r="Z175">
        <v>2E-3</v>
      </c>
      <c r="AA175">
        <f t="shared" si="191"/>
        <v>7.2765497523200454E-2</v>
      </c>
      <c r="AC175">
        <f t="shared" si="192"/>
        <v>1.8086630205318468E-5</v>
      </c>
      <c r="AD175">
        <f t="shared" si="193"/>
        <v>1.4077307707230766E-9</v>
      </c>
      <c r="AE175">
        <v>0</v>
      </c>
      <c r="AF175" s="8">
        <f t="shared" si="194"/>
        <v>3.7843551108221507E-10</v>
      </c>
      <c r="AG175" s="8">
        <f t="shared" si="195"/>
        <v>1.7861662818052917E-9</v>
      </c>
      <c r="AH175" s="9">
        <f t="shared" si="196"/>
        <v>1.097002469958351E-3</v>
      </c>
      <c r="AJ175">
        <f t="shared" si="197"/>
        <v>8.9662164884911598E-3</v>
      </c>
      <c r="AK175">
        <f t="shared" si="198"/>
        <v>6.9786459415209611E-7</v>
      </c>
      <c r="AL175">
        <v>0</v>
      </c>
      <c r="AM175" s="8">
        <f t="shared" si="199"/>
        <v>3.8887571860712281E-6</v>
      </c>
      <c r="AN175" s="8">
        <f t="shared" si="200"/>
        <v>4.5866217802233245E-6</v>
      </c>
      <c r="AO175" s="9">
        <f t="shared" si="201"/>
        <v>2.2739189884214046E-2</v>
      </c>
      <c r="AP175" s="9"/>
      <c r="AQ175" t="e">
        <f t="shared" si="202"/>
        <v>#VALUE!</v>
      </c>
      <c r="AR175" t="e">
        <f t="shared" si="203"/>
        <v>#VALUE!</v>
      </c>
      <c r="AS175">
        <v>0</v>
      </c>
      <c r="AT175" s="8" t="e">
        <f t="shared" si="204"/>
        <v>#VALUE!</v>
      </c>
      <c r="AU175" s="8" t="e">
        <f t="shared" si="205"/>
        <v>#VALUE!</v>
      </c>
      <c r="AV175" s="9">
        <f t="shared" si="206"/>
        <v>1.5759424160826513E-2</v>
      </c>
      <c r="AX175">
        <f t="shared" si="207"/>
        <v>78.812974192989046</v>
      </c>
      <c r="AY175">
        <f t="shared" si="208"/>
        <v>15.21521999396508</v>
      </c>
      <c r="AZ175" t="e">
        <f t="shared" si="209"/>
        <v>#VALUE!</v>
      </c>
    </row>
    <row r="176" spans="1:52">
      <c r="A176" s="62">
        <v>44690.463888888888</v>
      </c>
      <c r="B176" s="29">
        <v>1</v>
      </c>
      <c r="C176" s="41">
        <v>4</v>
      </c>
      <c r="D176" t="s">
        <v>235</v>
      </c>
      <c r="E176" s="29">
        <v>1</v>
      </c>
      <c r="F176" s="2">
        <v>44691.686215277776</v>
      </c>
      <c r="G176">
        <v>27</v>
      </c>
      <c r="I176" s="3">
        <v>20.7</v>
      </c>
      <c r="J176" s="3">
        <v>30.312000000000001</v>
      </c>
      <c r="K176" s="38">
        <v>102.65472499126825</v>
      </c>
      <c r="L176" s="38">
        <v>1705.2399093120798</v>
      </c>
      <c r="M176" s="3" t="s">
        <v>40</v>
      </c>
      <c r="N176" s="4">
        <f>1000000*(AG176-AE176)/Y176</f>
        <v>0.53565634788735972</v>
      </c>
      <c r="O176" s="4">
        <f>1000000*(AN176-AL176)/Y176</f>
        <v>46.090591452598069</v>
      </c>
      <c r="P176" s="4" t="e">
        <f>1000000*(AU176-AS176)/Y176</f>
        <v>#VALUE!</v>
      </c>
      <c r="Q176">
        <f>(N176*16)</f>
        <v>8.5705015661977555</v>
      </c>
      <c r="R176">
        <f>(O176*44)</f>
        <v>2027.986023914315</v>
      </c>
      <c r="S176">
        <f>1000000*(((AG176-AE176)*0.082057*X176)/(W176-AA176))/Y176</f>
        <v>14.720809222439911</v>
      </c>
      <c r="T176">
        <f>1000000*(((AN176-AL176)*0.082057*X176)/(W176-AA176))/Y176</f>
        <v>1266.6531562616558</v>
      </c>
      <c r="U176">
        <f>O176*((1*0.082057*X176)/(W176-AA176))</f>
        <v>1266.6531562616562</v>
      </c>
      <c r="W176">
        <f t="shared" si="189"/>
        <v>1.0077892054412796</v>
      </c>
      <c r="X176">
        <v>313.14999999999998</v>
      </c>
      <c r="Y176">
        <f t="shared" si="190"/>
        <v>1.9073334166666699E-2</v>
      </c>
      <c r="Z176">
        <v>2E-3</v>
      </c>
      <c r="AA176">
        <f t="shared" si="191"/>
        <v>7.2765497523200454E-2</v>
      </c>
      <c r="AC176">
        <f t="shared" si="192"/>
        <v>1.0345432373374331E-4</v>
      </c>
      <c r="AD176">
        <f t="shared" si="193"/>
        <v>8.0521265283298678E-9</v>
      </c>
      <c r="AE176">
        <v>0</v>
      </c>
      <c r="AF176" s="8">
        <f t="shared" si="194"/>
        <v>2.1646259934220134E-9</v>
      </c>
      <c r="AG176" s="8">
        <f t="shared" si="195"/>
        <v>1.0216752521751881E-8</v>
      </c>
      <c r="AH176" s="9">
        <f t="shared" si="196"/>
        <v>1.097002469958351E-3</v>
      </c>
      <c r="AJ176">
        <f t="shared" si="197"/>
        <v>1.7185223732923804E-3</v>
      </c>
      <c r="AK176">
        <f t="shared" si="198"/>
        <v>1.3375718957024674E-7</v>
      </c>
      <c r="AL176">
        <v>0</v>
      </c>
      <c r="AM176" s="8">
        <f t="shared" si="199"/>
        <v>7.4534406314446808E-7</v>
      </c>
      <c r="AN176" s="8">
        <f t="shared" si="200"/>
        <v>8.7910125271471483E-7</v>
      </c>
      <c r="AO176" s="9">
        <f t="shared" si="201"/>
        <v>2.2739189884214046E-2</v>
      </c>
      <c r="AP176" s="9"/>
      <c r="AQ176" t="e">
        <f t="shared" si="202"/>
        <v>#VALUE!</v>
      </c>
      <c r="AR176" t="e">
        <f t="shared" si="203"/>
        <v>#VALUE!</v>
      </c>
      <c r="AS176">
        <v>0</v>
      </c>
      <c r="AT176" s="8" t="e">
        <f t="shared" si="204"/>
        <v>#VALUE!</v>
      </c>
      <c r="AU176" s="8" t="e">
        <f t="shared" si="205"/>
        <v>#VALUE!</v>
      </c>
      <c r="AV176" s="9">
        <f t="shared" si="206"/>
        <v>1.5759424160826513E-2</v>
      </c>
      <c r="AX176">
        <f t="shared" si="207"/>
        <v>78.812974192989046</v>
      </c>
      <c r="AY176">
        <f t="shared" si="208"/>
        <v>15.215219993965075</v>
      </c>
      <c r="AZ176" t="e">
        <f t="shared" si="209"/>
        <v>#VALUE!</v>
      </c>
    </row>
    <row r="177" spans="1:52">
      <c r="A177" s="62">
        <v>44690.504166666666</v>
      </c>
      <c r="B177" s="29">
        <v>50</v>
      </c>
      <c r="C177" s="41">
        <v>1.6</v>
      </c>
      <c r="D177" t="s">
        <v>234</v>
      </c>
      <c r="E177" s="29">
        <v>1</v>
      </c>
      <c r="F177" s="2">
        <v>44691.707442129627</v>
      </c>
      <c r="G177">
        <v>29</v>
      </c>
      <c r="I177" s="3">
        <v>20.7</v>
      </c>
      <c r="J177" s="3">
        <v>30.312000000000001</v>
      </c>
      <c r="K177" s="38">
        <v>100.01188508545023</v>
      </c>
      <c r="L177" s="38">
        <v>644.83912118792</v>
      </c>
      <c r="M177" s="3" t="s">
        <v>40</v>
      </c>
      <c r="N177" s="4">
        <f>1000000*(AG177-AE177)/Y177</f>
        <v>0.52186590646226338</v>
      </c>
      <c r="O177" s="4">
        <f>1000000*(AN177-AL177)/Y177</f>
        <v>17.429228770111717</v>
      </c>
      <c r="P177" s="4" t="e">
        <f>1000000*(AU177-AS177)/Y177</f>
        <v>#VALUE!</v>
      </c>
      <c r="Q177">
        <f>(N177*16)</f>
        <v>8.3498545033962142</v>
      </c>
      <c r="R177">
        <f>(O177*44)</f>
        <v>766.88606588491552</v>
      </c>
      <c r="S177">
        <f>1000000*(((AG177-AE177)*0.082057*X177)/(W177-AA177))/Y177</f>
        <v>14.341822847849681</v>
      </c>
      <c r="T177">
        <f>1000000*(((AN177-AL177)*0.082057*X177)/(W177-AA177))/Y177</f>
        <v>478.98685907672433</v>
      </c>
      <c r="U177">
        <f>O177*((1*0.082057*X177)/(W177-AA177))</f>
        <v>478.98685907672444</v>
      </c>
      <c r="W177">
        <f t="shared" si="189"/>
        <v>1.0077892054412796</v>
      </c>
      <c r="X177">
        <v>313.14999999999998</v>
      </c>
      <c r="Y177">
        <f t="shared" si="190"/>
        <v>1.9073334166666699E-2</v>
      </c>
      <c r="Z177">
        <v>2E-3</v>
      </c>
      <c r="AA177">
        <f t="shared" si="191"/>
        <v>7.2765497523200454E-2</v>
      </c>
      <c r="AC177">
        <f t="shared" si="192"/>
        <v>1.0079089820495046E-4</v>
      </c>
      <c r="AD177">
        <f t="shared" si="193"/>
        <v>7.8448250006351975E-9</v>
      </c>
      <c r="AE177">
        <v>0</v>
      </c>
      <c r="AF177" s="8">
        <f t="shared" si="194"/>
        <v>2.1088978235099778E-9</v>
      </c>
      <c r="AG177" s="8">
        <f t="shared" si="195"/>
        <v>9.9537228241451757E-9</v>
      </c>
      <c r="AH177" s="9">
        <f t="shared" si="196"/>
        <v>1.097002469958351E-3</v>
      </c>
      <c r="AJ177">
        <f t="shared" si="197"/>
        <v>6.4986190557942683E-4</v>
      </c>
      <c r="AK177">
        <f t="shared" si="198"/>
        <v>5.0580489058480499E-8</v>
      </c>
      <c r="AL177">
        <v>0</v>
      </c>
      <c r="AM177" s="8">
        <f t="shared" si="199"/>
        <v>2.8185301554114153E-7</v>
      </c>
      <c r="AN177" s="8">
        <f t="shared" si="200"/>
        <v>3.3243350459962201E-7</v>
      </c>
      <c r="AO177" s="9">
        <f t="shared" si="201"/>
        <v>2.2739189884214046E-2</v>
      </c>
      <c r="AP177" s="9"/>
      <c r="AQ177" t="e">
        <f t="shared" si="202"/>
        <v>#VALUE!</v>
      </c>
      <c r="AR177" t="e">
        <f t="shared" si="203"/>
        <v>#VALUE!</v>
      </c>
      <c r="AS177">
        <v>0</v>
      </c>
      <c r="AT177" s="8" t="e">
        <f t="shared" si="204"/>
        <v>#VALUE!</v>
      </c>
      <c r="AU177" s="8" t="e">
        <f t="shared" si="205"/>
        <v>#VALUE!</v>
      </c>
      <c r="AV177" s="9">
        <f t="shared" si="206"/>
        <v>1.5759424160826513E-2</v>
      </c>
      <c r="AX177">
        <f t="shared" si="207"/>
        <v>78.812974192989046</v>
      </c>
      <c r="AY177">
        <f t="shared" si="208"/>
        <v>15.215219993965068</v>
      </c>
      <c r="AZ177" t="e">
        <f t="shared" si="209"/>
        <v>#VALUE!</v>
      </c>
    </row>
    <row r="178" spans="1:52">
      <c r="A178" s="62">
        <v>44690.491666666669</v>
      </c>
      <c r="B178" s="29">
        <v>50</v>
      </c>
      <c r="C178" s="41">
        <v>3</v>
      </c>
      <c r="D178" t="s">
        <v>235</v>
      </c>
      <c r="E178" s="29">
        <v>1</v>
      </c>
      <c r="F178" s="2">
        <v>44691.72865740741</v>
      </c>
      <c r="G178">
        <v>143</v>
      </c>
      <c r="I178" s="3">
        <v>20.7</v>
      </c>
      <c r="J178" s="3">
        <v>30.312000000000001</v>
      </c>
      <c r="K178" s="38">
        <v>61.624277158662338</v>
      </c>
      <c r="L178" s="38">
        <v>931.22644544800005</v>
      </c>
      <c r="M178" s="3" t="s">
        <v>40</v>
      </c>
      <c r="N178" s="4">
        <f>1000000*(AG178-AE178)/Y178</f>
        <v>0.32155787516663514</v>
      </c>
      <c r="O178" s="4">
        <f>1000000*(AN178-AL178)/Y178</f>
        <v>25.16993498252911</v>
      </c>
      <c r="P178" s="4" t="e">
        <f>1000000*(AU178-AS178)/Y178</f>
        <v>#VALUE!</v>
      </c>
      <c r="Q178">
        <f>(N178*16)</f>
        <v>5.1449260026661623</v>
      </c>
      <c r="R178">
        <f>(O178*44)</f>
        <v>1107.4771392312809</v>
      </c>
      <c r="S178">
        <f>1000000*(((AG178-AE178)*0.082057*X178)/(W178-AA178))/Y178</f>
        <v>8.836994377030301</v>
      </c>
      <c r="T178">
        <f>1000000*(((AN178-AL178)*0.082057*X178)/(W178-AA178))/Y178</f>
        <v>691.71552335816341</v>
      </c>
      <c r="U178">
        <f>O178*((1*0.082057*X178)/(W178-AA178))</f>
        <v>691.71552335816352</v>
      </c>
      <c r="W178">
        <f t="shared" si="189"/>
        <v>1.0077892054412796</v>
      </c>
      <c r="X178">
        <v>313.14999999999998</v>
      </c>
      <c r="Y178">
        <f t="shared" si="190"/>
        <v>1.9073334166666699E-2</v>
      </c>
      <c r="Z178">
        <v>2E-3</v>
      </c>
      <c r="AA178">
        <f t="shared" si="191"/>
        <v>7.2765497523200454E-2</v>
      </c>
      <c r="AC178">
        <f t="shared" si="192"/>
        <v>6.21042813136215E-5</v>
      </c>
      <c r="AD178">
        <f t="shared" si="193"/>
        <v>4.8337422066117681E-9</v>
      </c>
      <c r="AE178">
        <v>0</v>
      </c>
      <c r="AF178" s="8">
        <f t="shared" si="194"/>
        <v>1.2994386003647593E-9</v>
      </c>
      <c r="AG178" s="8">
        <f t="shared" si="195"/>
        <v>6.1331808069765273E-9</v>
      </c>
      <c r="AH178" s="9">
        <f t="shared" si="196"/>
        <v>1.097002469958351E-3</v>
      </c>
      <c r="AJ178">
        <f t="shared" si="197"/>
        <v>9.384799595439471E-4</v>
      </c>
      <c r="AK178">
        <f t="shared" si="198"/>
        <v>7.3044403615244917E-8</v>
      </c>
      <c r="AL178">
        <v>0</v>
      </c>
      <c r="AM178" s="8">
        <f t="shared" si="199"/>
        <v>4.0703017725980689E-7</v>
      </c>
      <c r="AN178" s="8">
        <f t="shared" si="200"/>
        <v>4.8007458087505182E-7</v>
      </c>
      <c r="AO178" s="9">
        <f t="shared" si="201"/>
        <v>2.2739189884214046E-2</v>
      </c>
      <c r="AP178" s="9"/>
      <c r="AQ178" t="e">
        <f t="shared" si="202"/>
        <v>#VALUE!</v>
      </c>
      <c r="AR178" t="e">
        <f t="shared" si="203"/>
        <v>#VALUE!</v>
      </c>
      <c r="AS178">
        <v>0</v>
      </c>
      <c r="AT178" s="8" t="e">
        <f t="shared" si="204"/>
        <v>#VALUE!</v>
      </c>
      <c r="AU178" s="8" t="e">
        <f t="shared" si="205"/>
        <v>#VALUE!</v>
      </c>
      <c r="AV178" s="9">
        <f t="shared" si="206"/>
        <v>1.5759424160826513E-2</v>
      </c>
      <c r="AX178">
        <f t="shared" si="207"/>
        <v>78.81297419298906</v>
      </c>
      <c r="AY178">
        <f t="shared" si="208"/>
        <v>15.215219993965077</v>
      </c>
      <c r="AZ178" t="e">
        <f t="shared" si="209"/>
        <v>#VALUE!</v>
      </c>
    </row>
    <row r="179" spans="1:52">
      <c r="A179" s="62">
        <v>44690.522222222222</v>
      </c>
      <c r="B179" s="29">
        <v>50</v>
      </c>
      <c r="C179" s="41">
        <v>5</v>
      </c>
      <c r="D179" t="s">
        <v>234</v>
      </c>
      <c r="E179" s="29">
        <v>1</v>
      </c>
      <c r="F179" s="2">
        <v>44691.749872685185</v>
      </c>
      <c r="G179">
        <v>178</v>
      </c>
      <c r="I179" s="3">
        <v>20.7</v>
      </c>
      <c r="J179" s="3">
        <v>30.312000000000001</v>
      </c>
      <c r="K179" s="38">
        <v>46.760278722145038</v>
      </c>
      <c r="L179" s="38">
        <v>3775.0918731648799</v>
      </c>
      <c r="M179" s="3" t="s">
        <v>40</v>
      </c>
      <c r="N179" s="4">
        <f>1000000*(AG179-AE179)/Y179</f>
        <v>0.24399695317122275</v>
      </c>
      <c r="O179" s="4">
        <f>1000000*(AN179-AL179)/Y179</f>
        <v>102.03620984466545</v>
      </c>
      <c r="P179" s="4" t="e">
        <f>1000000*(AU179-AS179)/Y179</f>
        <v>#VALUE!</v>
      </c>
      <c r="Q179">
        <f>(N179*16)</f>
        <v>3.9039512507395639</v>
      </c>
      <c r="R179">
        <f>(O179*44)</f>
        <v>4489.5932331652803</v>
      </c>
      <c r="S179">
        <f>1000000*(((AG179-AE179)*0.082057*X179)/(W179-AA179))/Y179</f>
        <v>6.7054793855359724</v>
      </c>
      <c r="T179">
        <f>1000000*(((AN179-AL179)*0.082057*X179)/(W179-AA179))/Y179</f>
        <v>2804.1403501112331</v>
      </c>
      <c r="U179">
        <f>O179*((1*0.082057*X179)/(W179-AA179))</f>
        <v>2804.1403501112331</v>
      </c>
      <c r="W179">
        <f t="shared" si="189"/>
        <v>1.0077892054412796</v>
      </c>
      <c r="X179">
        <v>313.14999999999998</v>
      </c>
      <c r="Y179">
        <f t="shared" si="190"/>
        <v>1.9073334166666699E-2</v>
      </c>
      <c r="Z179">
        <v>2E-3</v>
      </c>
      <c r="AA179">
        <f t="shared" si="191"/>
        <v>7.2765497523200454E-2</v>
      </c>
      <c r="AC179">
        <f t="shared" si="192"/>
        <v>4.7124504139603325E-5</v>
      </c>
      <c r="AD179">
        <f t="shared" si="193"/>
        <v>3.6678261112940422E-9</v>
      </c>
      <c r="AE179">
        <v>0</v>
      </c>
      <c r="AF179" s="8">
        <f t="shared" si="194"/>
        <v>9.8600931218921499E-10</v>
      </c>
      <c r="AG179" s="8">
        <f t="shared" si="195"/>
        <v>4.6538354234832576E-9</v>
      </c>
      <c r="AH179" s="9">
        <f t="shared" si="196"/>
        <v>1.097002469958351E-3</v>
      </c>
      <c r="AJ179">
        <f t="shared" si="197"/>
        <v>3.8044968393246659E-3</v>
      </c>
      <c r="AK179">
        <f t="shared" si="198"/>
        <v>2.9611415764232003E-7</v>
      </c>
      <c r="AL179">
        <v>0</v>
      </c>
      <c r="AM179" s="8">
        <f t="shared" si="199"/>
        <v>1.6500565698251105E-6</v>
      </c>
      <c r="AN179" s="8">
        <f t="shared" si="200"/>
        <v>1.9461707274674304E-6</v>
      </c>
      <c r="AO179" s="9">
        <f t="shared" si="201"/>
        <v>2.2739189884214046E-2</v>
      </c>
      <c r="AP179" s="9"/>
      <c r="AQ179" t="e">
        <f t="shared" si="202"/>
        <v>#VALUE!</v>
      </c>
      <c r="AR179" t="e">
        <f t="shared" si="203"/>
        <v>#VALUE!</v>
      </c>
      <c r="AS179">
        <v>0</v>
      </c>
      <c r="AT179" s="8" t="e">
        <f t="shared" si="204"/>
        <v>#VALUE!</v>
      </c>
      <c r="AU179" s="8" t="e">
        <f t="shared" si="205"/>
        <v>#VALUE!</v>
      </c>
      <c r="AV179" s="9">
        <f t="shared" si="206"/>
        <v>1.5759424160826513E-2</v>
      </c>
      <c r="AX179">
        <f t="shared" si="207"/>
        <v>78.812974192989046</v>
      </c>
      <c r="AY179">
        <f t="shared" si="208"/>
        <v>15.215219993965071</v>
      </c>
      <c r="AZ179" t="e">
        <f t="shared" si="209"/>
        <v>#VALUE!</v>
      </c>
    </row>
    <row r="180" spans="1:52">
      <c r="A180" s="62">
        <v>44690.551388888889</v>
      </c>
      <c r="B180" s="29">
        <v>50</v>
      </c>
      <c r="C180" s="41">
        <v>9</v>
      </c>
      <c r="D180" t="s">
        <v>234</v>
      </c>
      <c r="E180" s="29">
        <v>1</v>
      </c>
      <c r="F180" s="2">
        <v>44691.771157407406</v>
      </c>
      <c r="G180">
        <v>85</v>
      </c>
      <c r="I180" s="3">
        <v>20.7</v>
      </c>
      <c r="J180" s="3">
        <v>30.312000000000001</v>
      </c>
      <c r="K180" s="38">
        <v>27.406988259434002</v>
      </c>
      <c r="L180" s="38">
        <v>11906.414443715919</v>
      </c>
      <c r="M180" s="3" t="s">
        <v>40</v>
      </c>
      <c r="N180" s="4">
        <f>1000000*(AG180-AE180)/Y180</f>
        <v>0.14301073076654677</v>
      </c>
      <c r="O180" s="4">
        <f>1000000*(AN180-AL180)/Y180</f>
        <v>321.81611560569621</v>
      </c>
      <c r="P180" s="4" t="e">
        <f>1000000*(AU180-AS180)/Y180</f>
        <v>#VALUE!</v>
      </c>
      <c r="Q180">
        <f>(N180*16)</f>
        <v>2.2881716922647484</v>
      </c>
      <c r="R180">
        <f>(O180*44)</f>
        <v>14159.909086650634</v>
      </c>
      <c r="S180">
        <f>1000000*(((AG180-AE180)*0.082057*X180)/(W180-AA180))/Y180</f>
        <v>3.9301945971127576</v>
      </c>
      <c r="T180">
        <f>1000000*(((AN180-AL180)*0.082057*X180)/(W180-AA180))/Y180</f>
        <v>8844.0912932750743</v>
      </c>
      <c r="U180">
        <f>O180*((1*0.082057*X180)/(W180-AA180))</f>
        <v>8844.0912932750743</v>
      </c>
      <c r="W180">
        <f t="shared" si="189"/>
        <v>1.0077892054412796</v>
      </c>
      <c r="X180">
        <v>313.14999999999998</v>
      </c>
      <c r="Y180">
        <f t="shared" si="190"/>
        <v>1.9073334166666699E-2</v>
      </c>
      <c r="Z180">
        <v>2E-3</v>
      </c>
      <c r="AA180">
        <f t="shared" si="191"/>
        <v>7.2765497523200454E-2</v>
      </c>
      <c r="AC180">
        <f t="shared" si="192"/>
        <v>2.762046692151347E-5</v>
      </c>
      <c r="AD180">
        <f t="shared" si="193"/>
        <v>2.1497747643295041E-9</v>
      </c>
      <c r="AE180">
        <v>0</v>
      </c>
      <c r="AF180" s="8">
        <f t="shared" si="194"/>
        <v>5.7791669300004454E-10</v>
      </c>
      <c r="AG180" s="8">
        <f t="shared" si="195"/>
        <v>2.7276914573295487E-9</v>
      </c>
      <c r="AH180" s="9">
        <f t="shared" si="196"/>
        <v>1.097002469958351E-3</v>
      </c>
      <c r="AJ180">
        <f t="shared" si="197"/>
        <v>1.1999155951887041E-2</v>
      </c>
      <c r="AK180">
        <f t="shared" si="198"/>
        <v>9.3392637901167883E-7</v>
      </c>
      <c r="AL180">
        <v>0</v>
      </c>
      <c r="AM180" s="8">
        <f t="shared" si="199"/>
        <v>5.2041799341544068E-6</v>
      </c>
      <c r="AN180" s="8">
        <f t="shared" si="200"/>
        <v>6.1381063131660854E-6</v>
      </c>
      <c r="AO180" s="9">
        <f t="shared" si="201"/>
        <v>2.2739189884214046E-2</v>
      </c>
      <c r="AP180" s="9"/>
      <c r="AQ180" t="e">
        <f t="shared" si="202"/>
        <v>#VALUE!</v>
      </c>
      <c r="AR180" t="e">
        <f t="shared" si="203"/>
        <v>#VALUE!</v>
      </c>
      <c r="AS180">
        <v>0</v>
      </c>
      <c r="AT180" s="8" t="e">
        <f t="shared" si="204"/>
        <v>#VALUE!</v>
      </c>
      <c r="AU180" s="8" t="e">
        <f t="shared" si="205"/>
        <v>#VALUE!</v>
      </c>
      <c r="AV180" s="9">
        <f t="shared" si="206"/>
        <v>1.5759424160826513E-2</v>
      </c>
      <c r="AX180">
        <f t="shared" si="207"/>
        <v>78.812974192989046</v>
      </c>
      <c r="AY180">
        <f t="shared" si="208"/>
        <v>15.215219993965071</v>
      </c>
      <c r="AZ180" t="e">
        <f t="shared" si="209"/>
        <v>#VALUE!</v>
      </c>
    </row>
    <row r="181" spans="1:52">
      <c r="A181" s="62">
        <v>44690.40625</v>
      </c>
      <c r="B181" s="29">
        <v>100</v>
      </c>
      <c r="C181" s="41">
        <v>0.1</v>
      </c>
      <c r="D181" t="s">
        <v>234</v>
      </c>
      <c r="E181" s="29">
        <v>1</v>
      </c>
      <c r="F181" s="2">
        <v>44691.792384259257</v>
      </c>
      <c r="G181">
        <v>69</v>
      </c>
      <c r="I181" s="3">
        <v>20.7</v>
      </c>
      <c r="J181" s="3">
        <v>30.312000000000001</v>
      </c>
      <c r="K181" s="38">
        <v>0.41632597730000032</v>
      </c>
      <c r="L181" s="38">
        <v>1573.6402105479199</v>
      </c>
      <c r="M181" s="3" t="s">
        <v>40</v>
      </c>
      <c r="N181" s="4">
        <f>1000000*(AG181-AE181)/Y181</f>
        <v>2.1724051430669447E-3</v>
      </c>
      <c r="O181" s="4">
        <f>1000000*(AN181-AL181)/Y181</f>
        <v>42.533609283754281</v>
      </c>
      <c r="P181" s="4" t="e">
        <f>1000000*(AU181-AS181)/Y181</f>
        <v>#VALUE!</v>
      </c>
      <c r="Q181">
        <f>(N181*16)</f>
        <v>3.4758482289071115E-2</v>
      </c>
      <c r="R181">
        <f>(O181*44)</f>
        <v>1871.4788084851884</v>
      </c>
      <c r="S181">
        <f>1000000*(((AG181-AE181)*0.082057*X181)/(W181-AA181))/Y181</f>
        <v>5.9701638543188863E-2</v>
      </c>
      <c r="T181">
        <f>1000000*(((AN181-AL181)*0.082057*X181)/(W181-AA181))/Y181</f>
        <v>1168.900826579229</v>
      </c>
      <c r="U181">
        <f>O181*((1*0.082057*X181)/(W181-AA181))</f>
        <v>1168.9008265792293</v>
      </c>
      <c r="W181">
        <f t="shared" si="189"/>
        <v>1.0077892054412796</v>
      </c>
      <c r="X181">
        <v>313.14999999999998</v>
      </c>
      <c r="Y181">
        <f t="shared" si="190"/>
        <v>1.9073334166666699E-2</v>
      </c>
      <c r="Z181">
        <v>2E-3</v>
      </c>
      <c r="AA181">
        <f t="shared" si="191"/>
        <v>7.2765497523200454E-2</v>
      </c>
      <c r="AC181">
        <f t="shared" si="192"/>
        <v>4.1956882586773154E-7</v>
      </c>
      <c r="AD181">
        <f t="shared" si="193"/>
        <v>3.2656163138475471E-11</v>
      </c>
      <c r="AE181">
        <v>0</v>
      </c>
      <c r="AF181" s="8">
        <f t="shared" si="194"/>
        <v>8.7788461006257465E-12</v>
      </c>
      <c r="AG181" s="8">
        <f t="shared" si="195"/>
        <v>4.1435009239101218E-11</v>
      </c>
      <c r="AH181" s="9">
        <f t="shared" si="196"/>
        <v>1.097002469958351E-3</v>
      </c>
      <c r="AJ181">
        <f t="shared" si="197"/>
        <v>1.585897617438536E-3</v>
      </c>
      <c r="AK181">
        <f t="shared" si="198"/>
        <v>1.2343465034344308E-7</v>
      </c>
      <c r="AL181">
        <v>0</v>
      </c>
      <c r="AM181" s="8">
        <f t="shared" si="199"/>
        <v>6.8782309284003944E-7</v>
      </c>
      <c r="AN181" s="8">
        <f t="shared" si="200"/>
        <v>8.1125774318348247E-7</v>
      </c>
      <c r="AO181" s="9">
        <f t="shared" si="201"/>
        <v>2.2739189884214046E-2</v>
      </c>
      <c r="AP181" s="9"/>
      <c r="AQ181" t="e">
        <f t="shared" si="202"/>
        <v>#VALUE!</v>
      </c>
      <c r="AR181" t="e">
        <f t="shared" si="203"/>
        <v>#VALUE!</v>
      </c>
      <c r="AS181">
        <v>0</v>
      </c>
      <c r="AT181" s="8" t="e">
        <f t="shared" si="204"/>
        <v>#VALUE!</v>
      </c>
      <c r="AU181" s="8" t="e">
        <f t="shared" si="205"/>
        <v>#VALUE!</v>
      </c>
      <c r="AV181" s="9">
        <f t="shared" si="206"/>
        <v>1.5759424160826513E-2</v>
      </c>
      <c r="AX181">
        <f t="shared" si="207"/>
        <v>78.812974192989046</v>
      </c>
      <c r="AY181">
        <f t="shared" si="208"/>
        <v>15.215219993965071</v>
      </c>
      <c r="AZ181" t="e">
        <f t="shared" si="209"/>
        <v>#VALUE!</v>
      </c>
    </row>
    <row r="182" spans="1:52">
      <c r="A182" s="62">
        <v>44690.513888888891</v>
      </c>
      <c r="B182" s="29">
        <v>50</v>
      </c>
      <c r="C182" s="41">
        <v>3.8</v>
      </c>
      <c r="D182" t="s">
        <v>234</v>
      </c>
      <c r="E182" s="29">
        <v>1</v>
      </c>
      <c r="F182" s="2">
        <v>44691.813611111109</v>
      </c>
      <c r="G182">
        <v>198</v>
      </c>
      <c r="I182" s="3">
        <v>20.7</v>
      </c>
      <c r="J182" s="3">
        <v>30.312000000000001</v>
      </c>
      <c r="K182" s="38">
        <v>104.22769077256874</v>
      </c>
      <c r="L182" s="38">
        <v>909.54951368199988</v>
      </c>
      <c r="M182" s="3" t="s">
        <v>40</v>
      </c>
      <c r="N182" s="4">
        <f>1000000*(AG182-AE182)/Y182</f>
        <v>0.54386414451664167</v>
      </c>
      <c r="O182" s="4">
        <f>1000000*(AN182-AL182)/Y182</f>
        <v>24.584033491180826</v>
      </c>
      <c r="P182" s="4" t="e">
        <f>1000000*(AU182-AS182)/Y182</f>
        <v>#VALUE!</v>
      </c>
      <c r="Q182">
        <f>(N182*16)</f>
        <v>8.7018263122662667</v>
      </c>
      <c r="R182">
        <f>(O182*44)</f>
        <v>1081.6974736119564</v>
      </c>
      <c r="S182">
        <f>1000000*(((AG182-AE182)*0.082057*X182)/(W182-AA182))/Y182</f>
        <v>14.946374379639643</v>
      </c>
      <c r="T182">
        <f>1000000*(((AN182-AL182)*0.082057*X182)/(W182-AA182))/Y182</f>
        <v>675.61388634536956</v>
      </c>
      <c r="U182">
        <f>O182*((1*0.082057*X182)/(W182-AA182))</f>
        <v>675.61388634536956</v>
      </c>
      <c r="W182">
        <f t="shared" si="189"/>
        <v>1.0077892054412796</v>
      </c>
      <c r="X182">
        <v>313.14999999999998</v>
      </c>
      <c r="Y182">
        <f t="shared" si="190"/>
        <v>1.9073334166666699E-2</v>
      </c>
      <c r="Z182">
        <v>2E-3</v>
      </c>
      <c r="AA182">
        <f t="shared" si="191"/>
        <v>7.2765497523200454E-2</v>
      </c>
      <c r="AC182">
        <f t="shared" si="192"/>
        <v>1.0503954166866643E-4</v>
      </c>
      <c r="AD182">
        <f t="shared" si="193"/>
        <v>8.1755082771664852E-9</v>
      </c>
      <c r="AE182">
        <v>0</v>
      </c>
      <c r="AF182" s="8">
        <f t="shared" si="194"/>
        <v>2.1977942924677316E-9</v>
      </c>
      <c r="AG182" s="8">
        <f t="shared" si="195"/>
        <v>1.0373302569634216E-8</v>
      </c>
      <c r="AH182" s="9">
        <f t="shared" si="196"/>
        <v>1.097002469958351E-3</v>
      </c>
      <c r="AJ182">
        <f t="shared" si="197"/>
        <v>9.1663418170308492E-4</v>
      </c>
      <c r="AK182">
        <f t="shared" si="198"/>
        <v>7.1344088336618895E-8</v>
      </c>
      <c r="AL182">
        <v>0</v>
      </c>
      <c r="AM182" s="8">
        <f t="shared" si="199"/>
        <v>3.9755539760519874E-7</v>
      </c>
      <c r="AN182" s="8">
        <f t="shared" si="200"/>
        <v>4.6889948594181764E-7</v>
      </c>
      <c r="AO182" s="9">
        <f t="shared" si="201"/>
        <v>2.2739189884214046E-2</v>
      </c>
      <c r="AP182" s="9"/>
      <c r="AQ182" t="e">
        <f t="shared" si="202"/>
        <v>#VALUE!</v>
      </c>
      <c r="AR182" t="e">
        <f t="shared" si="203"/>
        <v>#VALUE!</v>
      </c>
      <c r="AS182">
        <v>0</v>
      </c>
      <c r="AT182" s="8" t="e">
        <f t="shared" si="204"/>
        <v>#VALUE!</v>
      </c>
      <c r="AU182" s="8" t="e">
        <f t="shared" si="205"/>
        <v>#VALUE!</v>
      </c>
      <c r="AV182" s="9">
        <f t="shared" si="206"/>
        <v>1.5759424160826513E-2</v>
      </c>
      <c r="AX182">
        <f t="shared" si="207"/>
        <v>78.812974192989046</v>
      </c>
      <c r="AY182">
        <f t="shared" si="208"/>
        <v>15.215219993965075</v>
      </c>
      <c r="AZ182" t="e">
        <f t="shared" si="209"/>
        <v>#VALUE!</v>
      </c>
    </row>
    <row r="183" spans="1:52">
      <c r="A183" s="62">
        <v>44690.447916666664</v>
      </c>
      <c r="B183" s="29">
        <v>200</v>
      </c>
      <c r="C183" s="41">
        <v>0.1</v>
      </c>
      <c r="D183" t="s">
        <v>234</v>
      </c>
      <c r="E183" s="29">
        <v>1</v>
      </c>
      <c r="F183" s="2">
        <v>44691.834849537037</v>
      </c>
      <c r="G183">
        <v>71</v>
      </c>
      <c r="I183" s="3">
        <v>20.7</v>
      </c>
      <c r="J183" s="3">
        <v>30.312000000000001</v>
      </c>
      <c r="K183" s="38">
        <v>722.44054224584079</v>
      </c>
      <c r="L183" s="38">
        <v>5014.1597776140807</v>
      </c>
      <c r="M183" s="3" t="s">
        <v>40</v>
      </c>
      <c r="N183" s="4">
        <f>1000000*(AG183-AE183)/Y183</f>
        <v>3.7697228496602286</v>
      </c>
      <c r="O183" s="4">
        <f>1000000*(AN183-AL183)/Y183</f>
        <v>135.52673059434329</v>
      </c>
      <c r="P183" s="4" t="e">
        <f>1000000*(AU183-AS183)/Y183</f>
        <v>#VALUE!</v>
      </c>
      <c r="Q183">
        <f>(N183*16)</f>
        <v>60.315565594563658</v>
      </c>
      <c r="R183">
        <f>(O183*44)</f>
        <v>5963.1761461511051</v>
      </c>
      <c r="S183">
        <f>1000000*(((AG183-AE183)*0.082057*X183)/(W183-AA183))/Y183</f>
        <v>103.59882994047922</v>
      </c>
      <c r="T183">
        <f>1000000*(((AN183-AL183)*0.082057*X183)/(W183-AA183))/Y183</f>
        <v>3724.520681009215</v>
      </c>
      <c r="U183">
        <f>O183*((1*0.082057*X183)/(W183-AA183))</f>
        <v>3724.5206810092159</v>
      </c>
      <c r="W183">
        <f t="shared" si="189"/>
        <v>1.0077892054412796</v>
      </c>
      <c r="X183">
        <v>313.14999999999998</v>
      </c>
      <c r="Y183">
        <f t="shared" si="190"/>
        <v>1.9073334166666699E-2</v>
      </c>
      <c r="Z183">
        <v>2E-3</v>
      </c>
      <c r="AA183">
        <f t="shared" si="191"/>
        <v>7.2765497523200454E-2</v>
      </c>
      <c r="AC183">
        <f t="shared" si="192"/>
        <v>7.28067780048503E-4</v>
      </c>
      <c r="AD183">
        <f t="shared" si="193"/>
        <v>5.6667461296628621E-8</v>
      </c>
      <c r="AE183">
        <v>0</v>
      </c>
      <c r="AF183" s="8">
        <f t="shared" si="194"/>
        <v>1.5233722330659964E-8</v>
      </c>
      <c r="AG183" s="8">
        <f t="shared" si="195"/>
        <v>7.1901183627288585E-8</v>
      </c>
      <c r="AH183" s="9">
        <f t="shared" si="196"/>
        <v>1.097002469958351E-3</v>
      </c>
      <c r="AJ183">
        <f t="shared" si="197"/>
        <v>5.0532160982373177E-3</v>
      </c>
      <c r="AK183">
        <f t="shared" si="198"/>
        <v>3.9330531513327981E-7</v>
      </c>
      <c r="AL183">
        <v>0</v>
      </c>
      <c r="AM183" s="8">
        <f t="shared" si="199"/>
        <v>2.1916413060084411E-6</v>
      </c>
      <c r="AN183" s="8">
        <f t="shared" si="200"/>
        <v>2.5849466211417209E-6</v>
      </c>
      <c r="AO183" s="9">
        <f t="shared" si="201"/>
        <v>2.2739189884214046E-2</v>
      </c>
      <c r="AP183" s="9"/>
      <c r="AQ183" t="e">
        <f t="shared" si="202"/>
        <v>#VALUE!</v>
      </c>
      <c r="AR183" t="e">
        <f t="shared" si="203"/>
        <v>#VALUE!</v>
      </c>
      <c r="AS183">
        <v>0</v>
      </c>
      <c r="AT183" s="8" t="e">
        <f t="shared" si="204"/>
        <v>#VALUE!</v>
      </c>
      <c r="AU183" s="8" t="e">
        <f t="shared" si="205"/>
        <v>#VALUE!</v>
      </c>
      <c r="AV183" s="9">
        <f t="shared" si="206"/>
        <v>1.5759424160826513E-2</v>
      </c>
      <c r="AX183">
        <f t="shared" si="207"/>
        <v>78.812974192989046</v>
      </c>
      <c r="AY183">
        <f t="shared" si="208"/>
        <v>15.215219993965079</v>
      </c>
      <c r="AZ183" t="e">
        <f t="shared" si="209"/>
        <v>#VALUE!</v>
      </c>
    </row>
    <row r="184" spans="1:52">
      <c r="A184" s="62">
        <v>44690.40625</v>
      </c>
      <c r="B184" s="29">
        <v>100</v>
      </c>
      <c r="C184" s="41">
        <v>0.1</v>
      </c>
      <c r="D184" t="s">
        <v>234</v>
      </c>
      <c r="E184" s="29">
        <v>2</v>
      </c>
      <c r="F184" s="2">
        <v>44691.856111111112</v>
      </c>
      <c r="G184">
        <v>213</v>
      </c>
      <c r="I184" s="3">
        <v>20.7</v>
      </c>
      <c r="J184" s="3">
        <v>30.312000000000001</v>
      </c>
      <c r="K184" s="38">
        <v>0.68214838880000017</v>
      </c>
      <c r="L184" s="38">
        <v>1491.7408837404798</v>
      </c>
      <c r="M184" s="3" t="s">
        <v>40</v>
      </c>
      <c r="N184" s="4">
        <f>1000000*(AG184-AE184)/Y184</f>
        <v>3.5594768257665222E-3</v>
      </c>
      <c r="O184" s="4">
        <f>1000000*(AN184-AL184)/Y184</f>
        <v>40.319968615651845</v>
      </c>
      <c r="P184" s="4" t="e">
        <f>1000000*(AU184-AS184)/Y184</f>
        <v>#VALUE!</v>
      </c>
      <c r="Q184">
        <f>(N184*16)</f>
        <v>5.6951629212264356E-2</v>
      </c>
      <c r="R184">
        <f>(O184*44)</f>
        <v>1774.0786190886811</v>
      </c>
      <c r="S184">
        <f>1000000*(((AG184-AE184)*0.082057*X184)/(W184-AA184))/Y184</f>
        <v>9.7820887385102986E-2</v>
      </c>
      <c r="T184">
        <f>1000000*(((AN184-AL184)*0.082057*X184)/(W184-AA184))/Y184</f>
        <v>1108.0659609219983</v>
      </c>
      <c r="U184">
        <f>O184*((1*0.082057*X184)/(W184-AA184))</f>
        <v>1108.0659609219986</v>
      </c>
      <c r="W184">
        <f t="shared" si="189"/>
        <v>1.0077892054412796</v>
      </c>
      <c r="X184">
        <v>313.14999999999998</v>
      </c>
      <c r="Y184">
        <f t="shared" si="190"/>
        <v>1.9073334166666699E-2</v>
      </c>
      <c r="Z184">
        <v>2E-3</v>
      </c>
      <c r="AA184">
        <f t="shared" si="191"/>
        <v>7.2765497523200454E-2</v>
      </c>
      <c r="AC184">
        <f t="shared" si="192"/>
        <v>6.8746178274180122E-7</v>
      </c>
      <c r="AD184">
        <f t="shared" si="193"/>
        <v>5.3506987994767583E-11</v>
      </c>
      <c r="AE184">
        <v>0</v>
      </c>
      <c r="AF184" s="8">
        <f t="shared" si="194"/>
        <v>1.4384102961583349E-11</v>
      </c>
      <c r="AG184" s="8">
        <f t="shared" si="195"/>
        <v>6.7891090956350933E-11</v>
      </c>
      <c r="AH184" s="9">
        <f t="shared" si="196"/>
        <v>1.097002469958351E-3</v>
      </c>
      <c r="AJ184">
        <f t="shared" si="197"/>
        <v>1.5033603599490903E-3</v>
      </c>
      <c r="AK184">
        <f t="shared" si="198"/>
        <v>1.170105549879235E-7</v>
      </c>
      <c r="AL184">
        <v>0</v>
      </c>
      <c r="AM184" s="8">
        <f t="shared" si="199"/>
        <v>6.5202568000791779E-7</v>
      </c>
      <c r="AN184" s="8">
        <f t="shared" si="200"/>
        <v>7.6903623499584129E-7</v>
      </c>
      <c r="AO184" s="9">
        <f t="shared" si="201"/>
        <v>2.2739189884214046E-2</v>
      </c>
      <c r="AP184" s="9"/>
      <c r="AQ184" t="e">
        <f t="shared" si="202"/>
        <v>#VALUE!</v>
      </c>
      <c r="AR184" t="e">
        <f t="shared" si="203"/>
        <v>#VALUE!</v>
      </c>
      <c r="AS184">
        <v>0</v>
      </c>
      <c r="AT184" s="8" t="e">
        <f t="shared" si="204"/>
        <v>#VALUE!</v>
      </c>
      <c r="AU184" s="8" t="e">
        <f t="shared" si="205"/>
        <v>#VALUE!</v>
      </c>
      <c r="AV184" s="9">
        <f t="shared" si="206"/>
        <v>1.5759424160826513E-2</v>
      </c>
      <c r="AX184">
        <f t="shared" si="207"/>
        <v>78.812974192989046</v>
      </c>
      <c r="AY184">
        <f t="shared" si="208"/>
        <v>15.215219993965077</v>
      </c>
      <c r="AZ184" t="e">
        <f t="shared" si="209"/>
        <v>#VALUE!</v>
      </c>
    </row>
    <row r="185" spans="1:52">
      <c r="A185" s="62">
        <v>44690.500694444447</v>
      </c>
      <c r="B185" s="29">
        <v>50</v>
      </c>
      <c r="C185" s="41">
        <v>6</v>
      </c>
      <c r="D185" t="s">
        <v>235</v>
      </c>
      <c r="E185" s="29">
        <v>2</v>
      </c>
      <c r="F185" s="2">
        <v>44691.87736111111</v>
      </c>
      <c r="G185">
        <v>177</v>
      </c>
      <c r="I185" s="3">
        <v>20.7</v>
      </c>
      <c r="J185" s="3">
        <v>30.312000000000001</v>
      </c>
      <c r="K185" s="38">
        <v>9.1127783692999991</v>
      </c>
      <c r="L185" s="38">
        <v>5680.1085602496796</v>
      </c>
      <c r="M185" s="3" t="s">
        <v>40</v>
      </c>
      <c r="N185" s="4">
        <f>1000000*(AG185-AE185)/Y185</f>
        <v>4.7550831983830928E-2</v>
      </c>
      <c r="O185" s="4">
        <f>1000000*(AN185-AL185)/Y185</f>
        <v>153.52652821882819</v>
      </c>
      <c r="P185" s="4" t="e">
        <f>1000000*(AU185-AS185)/Y185</f>
        <v>#VALUE!</v>
      </c>
      <c r="Q185">
        <f>(N185*16)</f>
        <v>0.76081331174129485</v>
      </c>
      <c r="R185">
        <f>(O185*44)</f>
        <v>6755.16724162844</v>
      </c>
      <c r="S185">
        <f>1000000*(((AG185-AE185)*0.082057*X185)/(W185-AA185))/Y185</f>
        <v>1.3067832179400694</v>
      </c>
      <c r="T185">
        <f>1000000*(((AN185-AL185)*0.082057*X185)/(W185-AA185))/Y185</f>
        <v>4219.1878083897145</v>
      </c>
      <c r="U185">
        <f>O185*((1*0.082057*X185)/(W185-AA185))</f>
        <v>4219.1878083897145</v>
      </c>
      <c r="W185">
        <f t="shared" si="189"/>
        <v>1.0077892054412796</v>
      </c>
      <c r="X185">
        <v>313.14999999999998</v>
      </c>
      <c r="Y185">
        <f t="shared" si="190"/>
        <v>1.9073334166666699E-2</v>
      </c>
      <c r="Z185">
        <v>2E-3</v>
      </c>
      <c r="AA185">
        <f t="shared" si="191"/>
        <v>7.2765497523200454E-2</v>
      </c>
      <c r="AC185">
        <f t="shared" si="192"/>
        <v>9.1837596721593255E-6</v>
      </c>
      <c r="AD185">
        <f t="shared" si="193"/>
        <v>7.1479656158518311E-10</v>
      </c>
      <c r="AE185">
        <v>0</v>
      </c>
      <c r="AF185" s="8">
        <f t="shared" si="194"/>
        <v>1.9215634674544696E-10</v>
      </c>
      <c r="AG185" s="8">
        <f t="shared" si="195"/>
        <v>9.0695290833063009E-10</v>
      </c>
      <c r="AH185" s="9">
        <f t="shared" si="196"/>
        <v>1.097002469958351E-3</v>
      </c>
      <c r="AJ185">
        <f t="shared" si="197"/>
        <v>5.7243520927542351E-3</v>
      </c>
      <c r="AK185">
        <f t="shared" si="198"/>
        <v>4.4554162339503003E-7</v>
      </c>
      <c r="AL185">
        <v>0</v>
      </c>
      <c r="AM185" s="8">
        <f t="shared" si="199"/>
        <v>2.4827211527708648E-6</v>
      </c>
      <c r="AN185" s="8">
        <f t="shared" si="200"/>
        <v>2.9282627761658948E-6</v>
      </c>
      <c r="AO185" s="9">
        <f t="shared" si="201"/>
        <v>2.2739189884214046E-2</v>
      </c>
      <c r="AP185" s="9"/>
      <c r="AQ185" t="e">
        <f t="shared" si="202"/>
        <v>#VALUE!</v>
      </c>
      <c r="AR185" t="e">
        <f t="shared" si="203"/>
        <v>#VALUE!</v>
      </c>
      <c r="AS185">
        <v>0</v>
      </c>
      <c r="AT185" s="8" t="e">
        <f t="shared" si="204"/>
        <v>#VALUE!</v>
      </c>
      <c r="AU185" s="8" t="e">
        <f t="shared" si="205"/>
        <v>#VALUE!</v>
      </c>
      <c r="AV185" s="9">
        <f t="shared" si="206"/>
        <v>1.5759424160826513E-2</v>
      </c>
      <c r="AX185">
        <f t="shared" si="207"/>
        <v>78.812974192989046</v>
      </c>
      <c r="AY185">
        <f t="shared" si="208"/>
        <v>15.215219993965075</v>
      </c>
      <c r="AZ185" t="e">
        <f t="shared" si="209"/>
        <v>#VALUE!</v>
      </c>
    </row>
    <row r="186" spans="1:52">
      <c r="A186" s="62">
        <v>44690.460416666669</v>
      </c>
      <c r="B186" s="29">
        <v>1</v>
      </c>
      <c r="C186" s="41">
        <v>3</v>
      </c>
      <c r="D186" t="s">
        <v>235</v>
      </c>
      <c r="E186" s="29">
        <v>2</v>
      </c>
      <c r="F186" s="2">
        <v>44691.898564814815</v>
      </c>
      <c r="G186">
        <v>159</v>
      </c>
      <c r="I186" s="3">
        <v>20.7</v>
      </c>
      <c r="J186" s="3">
        <v>30.312000000000001</v>
      </c>
      <c r="K186" s="38">
        <v>116.179385560424</v>
      </c>
      <c r="L186" s="38">
        <v>972.10141430272006</v>
      </c>
      <c r="M186" s="3" t="s">
        <v>40</v>
      </c>
      <c r="N186" s="4">
        <f>1000000*(AG186-AE186)/Y186</f>
        <v>0.60622855279567123</v>
      </c>
      <c r="O186" s="4">
        <f>1000000*(AN186-AL186)/Y186</f>
        <v>26.274736412423263</v>
      </c>
      <c r="P186" s="4" t="e">
        <f>1000000*(AU186-AS186)/Y186</f>
        <v>#VALUE!</v>
      </c>
      <c r="Q186">
        <f>(N186*16)</f>
        <v>9.6996568447307396</v>
      </c>
      <c r="R186">
        <f>(O186*44)</f>
        <v>1156.0884021466236</v>
      </c>
      <c r="S186">
        <f>1000000*(((AG186-AE186)*0.082057*X186)/(W186-AA186))/Y186</f>
        <v>16.660261576471665</v>
      </c>
      <c r="T186">
        <f>1000000*(((AN186-AL186)*0.082057*X186)/(W186-AA186))/Y186</f>
        <v>722.07747303409758</v>
      </c>
      <c r="U186">
        <f>O186*((1*0.082057*X186)/(W186-AA186))</f>
        <v>722.07747303409758</v>
      </c>
      <c r="W186">
        <f t="shared" si="189"/>
        <v>1.0077892054412796</v>
      </c>
      <c r="X186">
        <v>313.14999999999998</v>
      </c>
      <c r="Y186">
        <f t="shared" si="190"/>
        <v>1.9073334166666699E-2</v>
      </c>
      <c r="Z186">
        <v>2E-3</v>
      </c>
      <c r="AA186">
        <f t="shared" si="191"/>
        <v>7.2765497523200454E-2</v>
      </c>
      <c r="AC186">
        <f t="shared" si="192"/>
        <v>1.1708433066259578E-4</v>
      </c>
      <c r="AD186">
        <f t="shared" si="193"/>
        <v>9.112986397808055E-9</v>
      </c>
      <c r="AE186">
        <v>0</v>
      </c>
      <c r="AF186" s="8">
        <f t="shared" si="194"/>
        <v>2.4498133710385279E-9</v>
      </c>
      <c r="AG186" s="8">
        <f t="shared" si="195"/>
        <v>1.1562799768846583E-8</v>
      </c>
      <c r="AH186" s="9">
        <f t="shared" si="196"/>
        <v>1.097002469958351E-3</v>
      </c>
      <c r="AJ186">
        <f t="shared" si="197"/>
        <v>9.7967331192848231E-4</v>
      </c>
      <c r="AK186">
        <f t="shared" si="198"/>
        <v>7.6250592332693076E-8</v>
      </c>
      <c r="AL186">
        <v>0</v>
      </c>
      <c r="AM186" s="8">
        <f t="shared" si="199"/>
        <v>4.2489623540254113E-7</v>
      </c>
      <c r="AN186" s="8">
        <f t="shared" si="200"/>
        <v>5.0114682773523422E-7</v>
      </c>
      <c r="AO186" s="9">
        <f t="shared" si="201"/>
        <v>2.2739189884214046E-2</v>
      </c>
      <c r="AP186" s="9"/>
      <c r="AQ186" t="e">
        <f t="shared" si="202"/>
        <v>#VALUE!</v>
      </c>
      <c r="AR186" t="e">
        <f t="shared" si="203"/>
        <v>#VALUE!</v>
      </c>
      <c r="AS186">
        <v>0</v>
      </c>
      <c r="AT186" s="8" t="e">
        <f t="shared" si="204"/>
        <v>#VALUE!</v>
      </c>
      <c r="AU186" s="8" t="e">
        <f t="shared" si="205"/>
        <v>#VALUE!</v>
      </c>
      <c r="AV186" s="9">
        <f t="shared" si="206"/>
        <v>1.5759424160826513E-2</v>
      </c>
      <c r="AX186">
        <f t="shared" si="207"/>
        <v>78.812974192989046</v>
      </c>
      <c r="AY186">
        <f t="shared" si="208"/>
        <v>15.215219993965079</v>
      </c>
      <c r="AZ186" t="e">
        <f t="shared" si="209"/>
        <v>#VALUE!</v>
      </c>
    </row>
    <row r="187" spans="1:52">
      <c r="A187" s="62">
        <v>44690.551388888889</v>
      </c>
      <c r="B187" s="29">
        <v>50</v>
      </c>
      <c r="C187" s="41">
        <v>9</v>
      </c>
      <c r="D187" t="s">
        <v>234</v>
      </c>
      <c r="E187" s="29">
        <v>2</v>
      </c>
      <c r="F187" s="2">
        <v>44691.919756944444</v>
      </c>
      <c r="G187">
        <v>119</v>
      </c>
      <c r="I187" s="3">
        <v>20.7</v>
      </c>
      <c r="J187" s="3">
        <v>30.312000000000001</v>
      </c>
      <c r="K187" s="38">
        <v>24.3453870634625</v>
      </c>
      <c r="L187" s="38">
        <v>11873.20858222208</v>
      </c>
      <c r="M187" s="3" t="s">
        <v>40</v>
      </c>
      <c r="N187" s="4">
        <f>1000000*(AG187-AE187)/Y187</f>
        <v>0.12703517664118952</v>
      </c>
      <c r="O187" s="4">
        <f>1000000*(AN187-AL187)/Y187</f>
        <v>320.91860095829298</v>
      </c>
      <c r="P187" s="4" t="e">
        <f>1000000*(AU187-AS187)/Y187</f>
        <v>#VALUE!</v>
      </c>
      <c r="Q187">
        <f>(N187*16)</f>
        <v>2.0325628262590323</v>
      </c>
      <c r="R187">
        <f>(O187*44)</f>
        <v>14120.418442164892</v>
      </c>
      <c r="S187">
        <f>1000000*(((AG187-AE187)*0.082057*X187)/(W187-AA187))/Y187</f>
        <v>3.4911573572299961</v>
      </c>
      <c r="T187">
        <f>1000000*(((AN187-AL187)*0.082057*X187)/(W187-AA187))/Y187</f>
        <v>8819.4259608266148</v>
      </c>
      <c r="U187">
        <f>O187*((1*0.082057*X187)/(W187-AA187))</f>
        <v>8819.4259608266166</v>
      </c>
      <c r="W187">
        <f t="shared" si="189"/>
        <v>1.0077892054412796</v>
      </c>
      <c r="X187">
        <v>313.14999999999998</v>
      </c>
      <c r="Y187">
        <f t="shared" si="190"/>
        <v>1.9073334166666699E-2</v>
      </c>
      <c r="Z187">
        <v>2E-3</v>
      </c>
      <c r="AA187">
        <f t="shared" si="191"/>
        <v>7.2765497523200454E-2</v>
      </c>
      <c r="AC187">
        <f t="shared" si="192"/>
        <v>2.4535018284847281E-5</v>
      </c>
      <c r="AD187">
        <f t="shared" si="193"/>
        <v>1.9096260501680712E-9</v>
      </c>
      <c r="AE187">
        <v>0</v>
      </c>
      <c r="AF187" s="8">
        <f t="shared" si="194"/>
        <v>5.133583248308683E-10</v>
      </c>
      <c r="AG187" s="8">
        <f t="shared" si="195"/>
        <v>2.4229843749989395E-9</v>
      </c>
      <c r="AH187" s="9">
        <f t="shared" si="196"/>
        <v>1.097002469958351E-3</v>
      </c>
      <c r="AJ187">
        <f t="shared" si="197"/>
        <v>1.1965691443116171E-2</v>
      </c>
      <c r="AK187">
        <f t="shared" si="198"/>
        <v>9.3132174685029179E-7</v>
      </c>
      <c r="AL187">
        <v>0</v>
      </c>
      <c r="AM187" s="8">
        <f t="shared" si="199"/>
        <v>5.1896659695263939E-6</v>
      </c>
      <c r="AN187" s="8">
        <f t="shared" si="200"/>
        <v>6.120987716376686E-6</v>
      </c>
      <c r="AO187" s="9">
        <f t="shared" si="201"/>
        <v>2.2739189884214046E-2</v>
      </c>
      <c r="AP187" s="9"/>
      <c r="AQ187" t="e">
        <f t="shared" si="202"/>
        <v>#VALUE!</v>
      </c>
      <c r="AR187" t="e">
        <f t="shared" si="203"/>
        <v>#VALUE!</v>
      </c>
      <c r="AS187">
        <v>0</v>
      </c>
      <c r="AT187" s="8" t="e">
        <f t="shared" si="204"/>
        <v>#VALUE!</v>
      </c>
      <c r="AU187" s="8" t="e">
        <f t="shared" si="205"/>
        <v>#VALUE!</v>
      </c>
      <c r="AV187" s="9">
        <f t="shared" si="206"/>
        <v>1.5759424160826513E-2</v>
      </c>
      <c r="AX187">
        <f t="shared" si="207"/>
        <v>78.812974192989046</v>
      </c>
      <c r="AY187">
        <f t="shared" si="208"/>
        <v>15.21521999396508</v>
      </c>
      <c r="AZ187" t="e">
        <f t="shared" si="209"/>
        <v>#VALUE!</v>
      </c>
    </row>
    <row r="188" spans="1:52">
      <c r="A188" s="62">
        <v>44690.478472222225</v>
      </c>
      <c r="B188" s="29">
        <v>50</v>
      </c>
      <c r="C188" s="41">
        <v>0.1</v>
      </c>
      <c r="D188" t="s">
        <v>235</v>
      </c>
      <c r="E188" s="29">
        <v>2</v>
      </c>
      <c r="F188" s="2">
        <v>44691.941006944442</v>
      </c>
      <c r="G188">
        <v>190</v>
      </c>
      <c r="I188" s="3">
        <v>20.7</v>
      </c>
      <c r="J188" s="3">
        <v>30.312000000000001</v>
      </c>
      <c r="K188" s="38">
        <v>66.268973615166502</v>
      </c>
      <c r="L188" s="38">
        <v>793.31027235872</v>
      </c>
      <c r="M188" s="3" t="s">
        <v>40</v>
      </c>
      <c r="N188" s="4">
        <f>1000000*(AG188-AE188)/Y188</f>
        <v>0.34579408193790662</v>
      </c>
      <c r="O188" s="4">
        <f>1000000*(AN188-AL188)/Y188</f>
        <v>21.442226081364474</v>
      </c>
      <c r="P188" s="4" t="e">
        <f>1000000*(AU188-AS188)/Y188</f>
        <v>#VALUE!</v>
      </c>
      <c r="Q188">
        <f>(N188*16)</f>
        <v>5.5327053110065059</v>
      </c>
      <c r="R188">
        <f>(O188*44)</f>
        <v>943.45794758003683</v>
      </c>
      <c r="S188">
        <f>1000000*(((AG188-AE188)*0.082057*X188)/(W188-AA188))/Y188</f>
        <v>9.5030493534393905</v>
      </c>
      <c r="T188">
        <f>1000000*(((AN188-AL188)*0.082057*X188)/(W188-AA188))/Y188</f>
        <v>589.27131302207113</v>
      </c>
      <c r="U188">
        <f>O188*((1*0.082057*X188)/(W188-AA188))</f>
        <v>589.27131302207124</v>
      </c>
      <c r="W188">
        <f t="shared" si="189"/>
        <v>1.0077892054412796</v>
      </c>
      <c r="X188">
        <v>313.14999999999998</v>
      </c>
      <c r="Y188">
        <f t="shared" si="190"/>
        <v>1.9073334166666699E-2</v>
      </c>
      <c r="Z188">
        <v>2E-3</v>
      </c>
      <c r="AA188">
        <f t="shared" si="191"/>
        <v>7.2765497523200454E-2</v>
      </c>
      <c r="AC188">
        <f t="shared" si="192"/>
        <v>6.6785156265037766E-5</v>
      </c>
      <c r="AD188">
        <f t="shared" si="193"/>
        <v>5.1980672150966496E-9</v>
      </c>
      <c r="AE188">
        <v>0</v>
      </c>
      <c r="AF188" s="8">
        <f t="shared" si="194"/>
        <v>1.3973788625607689E-9</v>
      </c>
      <c r="AG188" s="8">
        <f t="shared" si="195"/>
        <v>6.5954460776574186E-9</v>
      </c>
      <c r="AH188" s="9">
        <f t="shared" si="196"/>
        <v>1.097002469958351E-3</v>
      </c>
      <c r="AJ188">
        <f t="shared" si="197"/>
        <v>7.9948952904879947E-4</v>
      </c>
      <c r="AK188">
        <f t="shared" si="198"/>
        <v>6.2226406916969355E-8</v>
      </c>
      <c r="AL188">
        <v>0</v>
      </c>
      <c r="AM188" s="8">
        <f t="shared" si="199"/>
        <v>3.4674833641011149E-7</v>
      </c>
      <c r="AN188" s="8">
        <f t="shared" si="200"/>
        <v>4.0897474332708086E-7</v>
      </c>
      <c r="AO188" s="9">
        <f t="shared" si="201"/>
        <v>2.2739189884214046E-2</v>
      </c>
      <c r="AP188" s="9"/>
      <c r="AQ188" t="e">
        <f t="shared" si="202"/>
        <v>#VALUE!</v>
      </c>
      <c r="AR188" t="e">
        <f t="shared" si="203"/>
        <v>#VALUE!</v>
      </c>
      <c r="AS188">
        <v>0</v>
      </c>
      <c r="AT188" s="8" t="e">
        <f t="shared" si="204"/>
        <v>#VALUE!</v>
      </c>
      <c r="AU188" s="8" t="e">
        <f t="shared" si="205"/>
        <v>#VALUE!</v>
      </c>
      <c r="AV188" s="9">
        <f t="shared" si="206"/>
        <v>1.5759424160826513E-2</v>
      </c>
      <c r="AX188">
        <f t="shared" si="207"/>
        <v>78.812974192989046</v>
      </c>
      <c r="AY188">
        <f t="shared" si="208"/>
        <v>15.215219993965079</v>
      </c>
      <c r="AZ188" t="e">
        <f t="shared" si="209"/>
        <v>#VALUE!</v>
      </c>
    </row>
    <row r="189" spans="1:52">
      <c r="A189" s="62">
        <v>44690.510416666664</v>
      </c>
      <c r="B189" s="29">
        <v>50</v>
      </c>
      <c r="C189" s="41">
        <v>9</v>
      </c>
      <c r="D189" t="s">
        <v>235</v>
      </c>
      <c r="E189" s="29">
        <v>2</v>
      </c>
      <c r="F189" s="2">
        <v>44691.962280092594</v>
      </c>
      <c r="G189">
        <v>73</v>
      </c>
      <c r="I189" s="3">
        <v>20.7</v>
      </c>
      <c r="J189" s="3">
        <v>30.312000000000001</v>
      </c>
      <c r="K189" s="38">
        <v>2855.7234974604798</v>
      </c>
      <c r="L189" s="38">
        <v>12248.783516702719</v>
      </c>
      <c r="M189" s="3" t="s">
        <v>40</v>
      </c>
      <c r="N189" s="4">
        <f>1000000*(AG189-AE189)/Y189</f>
        <v>14.90127628665814</v>
      </c>
      <c r="O189" s="4">
        <f>1000000*(AN189-AL189)/Y189</f>
        <v>331.06994140631633</v>
      </c>
      <c r="P189" s="4" t="e">
        <f>1000000*(AU189-AS189)/Y189</f>
        <v>#VALUE!</v>
      </c>
      <c r="Q189">
        <f>(N189*16)</f>
        <v>238.42042058653024</v>
      </c>
      <c r="R189">
        <f>(O189*44)</f>
        <v>14567.077421877919</v>
      </c>
      <c r="S189">
        <f>1000000*(((AG189-AE189)*0.082057*X189)/(W189-AA189))/Y189</f>
        <v>409.51413392545118</v>
      </c>
      <c r="T189">
        <f>1000000*(((AN189-AL189)*0.082057*X189)/(W189-AA189))/Y189</f>
        <v>9098.4032317518431</v>
      </c>
      <c r="U189">
        <f>O189*((1*0.082057*X189)/(W189-AA189))</f>
        <v>9098.4032317518431</v>
      </c>
      <c r="W189">
        <f t="shared" si="189"/>
        <v>1.0077892054412796</v>
      </c>
      <c r="X189">
        <v>313.14999999999998</v>
      </c>
      <c r="Y189">
        <f t="shared" si="190"/>
        <v>1.9073334166666699E-2</v>
      </c>
      <c r="Z189">
        <v>2E-3</v>
      </c>
      <c r="AA189">
        <f t="shared" si="191"/>
        <v>7.2765497523200454E-2</v>
      </c>
      <c r="AC189">
        <f t="shared" si="192"/>
        <v>2.8779673144656891E-3</v>
      </c>
      <c r="AD189">
        <f t="shared" si="193"/>
        <v>2.2399988829966073E-7</v>
      </c>
      <c r="AE189">
        <v>0</v>
      </c>
      <c r="AF189" s="8">
        <f t="shared" si="194"/>
        <v>6.0217133825596219E-8</v>
      </c>
      <c r="AG189" s="8">
        <f t="shared" si="195"/>
        <v>2.8421702212525694E-7</v>
      </c>
      <c r="AH189" s="9">
        <f t="shared" si="196"/>
        <v>1.097002469958351E-3</v>
      </c>
      <c r="AJ189">
        <f t="shared" si="197"/>
        <v>1.2344191807920074E-2</v>
      </c>
      <c r="AK189">
        <f t="shared" si="198"/>
        <v>9.6078144189661856E-7</v>
      </c>
      <c r="AL189">
        <v>0</v>
      </c>
      <c r="AM189" s="8">
        <f t="shared" si="199"/>
        <v>5.3538261830848169E-6</v>
      </c>
      <c r="AN189" s="8">
        <f t="shared" si="200"/>
        <v>6.3146076249814353E-6</v>
      </c>
      <c r="AO189" s="9">
        <f t="shared" si="201"/>
        <v>2.2739189884214046E-2</v>
      </c>
      <c r="AP189" s="9"/>
      <c r="AQ189" t="e">
        <f t="shared" si="202"/>
        <v>#VALUE!</v>
      </c>
      <c r="AR189" t="e">
        <f t="shared" si="203"/>
        <v>#VALUE!</v>
      </c>
      <c r="AS189">
        <v>0</v>
      </c>
      <c r="AT189" s="8" t="e">
        <f t="shared" si="204"/>
        <v>#VALUE!</v>
      </c>
      <c r="AU189" s="8" t="e">
        <f t="shared" si="205"/>
        <v>#VALUE!</v>
      </c>
      <c r="AV189" s="9">
        <f t="shared" si="206"/>
        <v>1.5759424160826513E-2</v>
      </c>
      <c r="AX189">
        <f t="shared" si="207"/>
        <v>78.812974192989046</v>
      </c>
      <c r="AY189">
        <f t="shared" si="208"/>
        <v>15.215219993965073</v>
      </c>
      <c r="AZ189" t="e">
        <f t="shared" si="209"/>
        <v>#VALUE!</v>
      </c>
    </row>
    <row r="190" spans="1:52">
      <c r="A190" s="62">
        <v>44690.522222222222</v>
      </c>
      <c r="B190" s="29">
        <v>50</v>
      </c>
      <c r="C190" s="41">
        <v>5</v>
      </c>
      <c r="D190" t="s">
        <v>234</v>
      </c>
      <c r="E190" s="29">
        <v>2</v>
      </c>
      <c r="F190" s="2">
        <v>44691.983472222222</v>
      </c>
      <c r="G190">
        <v>121</v>
      </c>
      <c r="I190" s="3">
        <v>20.7</v>
      </c>
      <c r="J190" s="3">
        <v>30.312000000000001</v>
      </c>
      <c r="K190" s="38">
        <v>53.247226231819454</v>
      </c>
      <c r="L190" s="38">
        <v>4279.4128913120803</v>
      </c>
      <c r="M190" s="3" t="s">
        <v>40</v>
      </c>
      <c r="N190" s="4" t="e">
        <f>1000000*(AG190-AE190)/Y190</f>
        <v>#DIV/0!</v>
      </c>
      <c r="O190" s="4" t="e">
        <f>1000000*(AN190-AL190)/Y190</f>
        <v>#DIV/0!</v>
      </c>
      <c r="P190" s="4" t="e">
        <f>1000000*(AU190-AS190)/Y190</f>
        <v>#DIV/0!</v>
      </c>
      <c r="Q190" t="e">
        <f>(N190*16)</f>
        <v>#DIV/0!</v>
      </c>
      <c r="R190" t="e">
        <f>(O190*44)</f>
        <v>#DIV/0!</v>
      </c>
      <c r="S190" t="e">
        <f>1000000*(((AG190-AE190)*0.082057*X190)/(W190-AA190))/Y190</f>
        <v>#DIV/0!</v>
      </c>
      <c r="T190" t="e">
        <f>1000000*(((AN190-AL190)*0.082057*X190)/(W190-AA190))/Y190</f>
        <v>#DIV/0!</v>
      </c>
      <c r="U190" t="e">
        <f>O190*((1*0.082057*X190)/(W190-AA190))</f>
        <v>#DIV/0!</v>
      </c>
      <c r="AF190" s="8"/>
      <c r="AG190" s="8"/>
      <c r="AH190" s="9"/>
      <c r="AM190" s="8"/>
      <c r="AN190" s="8"/>
      <c r="AO190" s="9"/>
      <c r="AP190" s="9"/>
      <c r="AT190" s="8"/>
      <c r="AU190" s="8"/>
      <c r="AV190" s="9"/>
    </row>
    <row r="191" spans="1:52">
      <c r="A191" s="62">
        <v>44690.504166666666</v>
      </c>
      <c r="B191" s="29">
        <v>50</v>
      </c>
      <c r="C191" s="41">
        <v>1.6</v>
      </c>
      <c r="D191" t="s">
        <v>234</v>
      </c>
      <c r="E191" s="29">
        <v>2</v>
      </c>
      <c r="F191" s="2">
        <v>44692.004664351851</v>
      </c>
      <c r="G191">
        <v>166</v>
      </c>
      <c r="I191" s="3">
        <v>20.7</v>
      </c>
      <c r="J191" s="3">
        <v>30.312000000000001</v>
      </c>
      <c r="K191" s="38">
        <v>111.19280771143465</v>
      </c>
      <c r="L191" s="38">
        <v>862.89058959367992</v>
      </c>
      <c r="M191" s="3" t="s">
        <v>40</v>
      </c>
      <c r="N191" s="4">
        <f>1000000*(AG191-AE191)/Y191</f>
        <v>0.58020839562051096</v>
      </c>
      <c r="O191" s="4">
        <f>1000000*(AN191-AL191)/Y191</f>
        <v>23.322898681920993</v>
      </c>
      <c r="P191" s="4" t="e">
        <f>1000000*(AU191-AS191)/Y191</f>
        <v>#VALUE!</v>
      </c>
      <c r="Q191">
        <f>(N191*16)</f>
        <v>9.2833343299281754</v>
      </c>
      <c r="R191">
        <f>(O191*44)</f>
        <v>1026.2075420045237</v>
      </c>
      <c r="S191">
        <f>1000000*(((AG191-AE191)*0.082057*X191)/(W191-AA191))/Y191</f>
        <v>15.945180403207978</v>
      </c>
      <c r="T191">
        <f>1000000*(((AN191-AL191)*0.082057*X191)/(W191-AA191))/Y191</f>
        <v>640.95561149412833</v>
      </c>
      <c r="U191">
        <f>O191*((1*0.082057*X191)/(W191-AA191))</f>
        <v>640.95561149412845</v>
      </c>
      <c r="W191">
        <f t="shared" ref="W191:W222" si="210">((0.001316*((J191*25.4)-(2.5*2053/100)))*(273.15+40))/(273.15+I191)</f>
        <v>1.0077892054412796</v>
      </c>
      <c r="X191">
        <v>313.14999999999998</v>
      </c>
      <c r="Y191">
        <f t="shared" ref="Y191:Y222" si="211">(21.0733341666667/1000)-Z191</f>
        <v>1.9073334166666699E-2</v>
      </c>
      <c r="Z191">
        <v>2E-3</v>
      </c>
      <c r="AA191">
        <f t="shared" ref="AA191:AA222" si="212">(0.001316*10^(8.07131-(1730.63/(233.46+(X191-273.15)))))</f>
        <v>7.2765497523200454E-2</v>
      </c>
      <c r="AC191">
        <f t="shared" ref="AC191:AC222" si="213">W191*(K191/10^6)</f>
        <v>1.1205891133429173E-4</v>
      </c>
      <c r="AD191">
        <f t="shared" ref="AD191:AD222" si="214">(AC191*Z191)/(0.082057*X191)</f>
        <v>8.7218445795737297E-9</v>
      </c>
      <c r="AE191">
        <v>0</v>
      </c>
      <c r="AF191" s="8">
        <f t="shared" ref="AF191:AF222" si="215">AC191*AH191*Y191</f>
        <v>2.3446640364018333E-9</v>
      </c>
      <c r="AG191" s="8">
        <f t="shared" ref="AG191:AG222" si="216">AD191+AF191</f>
        <v>1.1066508615975562E-8</v>
      </c>
      <c r="AH191" s="9">
        <f t="shared" ref="AH191:AH222" si="217">101.325*(0.000014*EXP(1600*((1/X191)-(1/298.15))))</f>
        <v>1.097002469958351E-3</v>
      </c>
      <c r="AJ191">
        <f t="shared" ref="AJ191:AJ222" si="218">W191*(L191/10^6)</f>
        <v>8.6961182166937193E-4</v>
      </c>
      <c r="AK191">
        <f t="shared" ref="AK191:AK222" si="219">(AJ191*Z191)/(0.082057*X191)</f>
        <v>6.7684212374096482E-8</v>
      </c>
      <c r="AL191">
        <v>0</v>
      </c>
      <c r="AM191" s="8">
        <f t="shared" ref="AM191:AM222" si="220">AJ191*AO191*Y191</f>
        <v>3.7716122792149284E-7</v>
      </c>
      <c r="AN191" s="8">
        <f t="shared" ref="AN191:AN222" si="221">AK191+AM191</f>
        <v>4.4484544029558934E-7</v>
      </c>
      <c r="AO191" s="9">
        <f t="shared" ref="AO191:AO222" si="222">101.325*(0.00033*EXP(2400*((1/X191)-(1/298.15))))</f>
        <v>2.2739189884214046E-2</v>
      </c>
      <c r="AP191" s="9"/>
      <c r="AQ191" t="e">
        <f t="shared" ref="AQ191:AQ222" si="223">W191*(M191/10^6)</f>
        <v>#VALUE!</v>
      </c>
      <c r="AR191" t="e">
        <f t="shared" ref="AR191:AR222" si="224">(AQ191*Z191)/(0.082057*X191)</f>
        <v>#VALUE!</v>
      </c>
      <c r="AS191">
        <v>0</v>
      </c>
      <c r="AT191" s="8" t="e">
        <f t="shared" ref="AT191:AT222" si="225">AQ191*AV191*Y191</f>
        <v>#VALUE!</v>
      </c>
      <c r="AU191" s="8" t="e">
        <f t="shared" ref="AU191:AU222" si="226">AR191+AT191</f>
        <v>#VALUE!</v>
      </c>
      <c r="AV191" s="9">
        <f t="shared" ref="AV191:AV222" si="227">101.325*((2.4*10^-4)*EXP(2700*((1/X191)-(1/298.15))))</f>
        <v>1.5759424160826513E-2</v>
      </c>
      <c r="AX191">
        <f t="shared" ref="AX191:AX222" si="228">100*(AG191-AF191)/AG191</f>
        <v>78.812974192989032</v>
      </c>
      <c r="AY191">
        <f t="shared" ref="AY191:AY222" si="229">100*(AN191-AM191)/AN191</f>
        <v>15.21521999396508</v>
      </c>
      <c r="AZ191" t="e">
        <f t="shared" ref="AZ191:AZ222" si="230">100*(AU191-AT191)/AU191</f>
        <v>#VALUE!</v>
      </c>
    </row>
    <row r="192" spans="1:52">
      <c r="A192" s="62">
        <v>44690.493055555555</v>
      </c>
      <c r="B192" s="29">
        <v>50</v>
      </c>
      <c r="C192" s="41">
        <v>0.1</v>
      </c>
      <c r="D192" t="s">
        <v>234</v>
      </c>
      <c r="E192" s="29">
        <v>1</v>
      </c>
      <c r="F192" s="2">
        <v>44692.025891203702</v>
      </c>
      <c r="G192">
        <v>79</v>
      </c>
      <c r="I192" s="3">
        <v>20.7</v>
      </c>
      <c r="J192" s="3">
        <v>30.312000000000001</v>
      </c>
      <c r="K192" s="38">
        <v>105.11947388113255</v>
      </c>
      <c r="L192" s="38">
        <v>1171.69940645</v>
      </c>
      <c r="M192" s="3" t="s">
        <v>40</v>
      </c>
      <c r="N192" s="4">
        <f>1000000*(AG192-AE192)/Y192</f>
        <v>0.5485175034641383</v>
      </c>
      <c r="O192" s="4">
        <f>1000000*(AN192-AL192)/Y192</f>
        <v>31.66963097276135</v>
      </c>
      <c r="P192" s="4" t="e">
        <f>1000000*(AU192-AS192)/Y192</f>
        <v>#VALUE!</v>
      </c>
      <c r="Q192">
        <f>(N192*16)</f>
        <v>8.7762800554262128</v>
      </c>
      <c r="R192">
        <f>(O192*44)</f>
        <v>1393.4637628014993</v>
      </c>
      <c r="S192">
        <f>1000000*(((AG192-AE192)*0.082057*X192)/(W192-AA192))/Y192</f>
        <v>15.074257134282243</v>
      </c>
      <c r="T192">
        <f>1000000*(((AN192-AL192)*0.082057*X192)/(W192-AA192))/Y192</f>
        <v>870.33897298857232</v>
      </c>
      <c r="U192">
        <f>O192*((1*0.082057*X192)/(W192-AA192))</f>
        <v>870.33897298857221</v>
      </c>
      <c r="W192">
        <f t="shared" si="210"/>
        <v>1.0077892054412796</v>
      </c>
      <c r="X192">
        <v>313.14999999999998</v>
      </c>
      <c r="Y192">
        <f t="shared" si="211"/>
        <v>1.9073334166666699E-2</v>
      </c>
      <c r="Z192">
        <v>2E-3</v>
      </c>
      <c r="AA192">
        <f t="shared" si="212"/>
        <v>7.2765497523200454E-2</v>
      </c>
      <c r="AC192">
        <f t="shared" si="213"/>
        <v>1.059382710590719E-4</v>
      </c>
      <c r="AD192">
        <f t="shared" si="214"/>
        <v>8.2454587877405855E-9</v>
      </c>
      <c r="AE192">
        <v>0</v>
      </c>
      <c r="AF192" s="8">
        <f t="shared" si="215"/>
        <v>2.2165988520966828E-9</v>
      </c>
      <c r="AG192" s="8">
        <f t="shared" si="216"/>
        <v>1.0462057639837268E-8</v>
      </c>
      <c r="AH192" s="9">
        <f t="shared" si="217"/>
        <v>1.097002469958351E-3</v>
      </c>
      <c r="AJ192">
        <f t="shared" si="218"/>
        <v>1.1808260138422644E-3</v>
      </c>
      <c r="AK192">
        <f t="shared" si="219"/>
        <v>9.1906844762449197E-8</v>
      </c>
      <c r="AL192">
        <v>0</v>
      </c>
      <c r="AM192" s="8">
        <f t="shared" si="220"/>
        <v>5.1213860971604588E-7</v>
      </c>
      <c r="AN192" s="8">
        <f t="shared" si="221"/>
        <v>6.0404545447849504E-7</v>
      </c>
      <c r="AO192" s="9">
        <f t="shared" si="222"/>
        <v>2.2739189884214046E-2</v>
      </c>
      <c r="AP192" s="9"/>
      <c r="AQ192" t="e">
        <f t="shared" si="223"/>
        <v>#VALUE!</v>
      </c>
      <c r="AR192" t="e">
        <f t="shared" si="224"/>
        <v>#VALUE!</v>
      </c>
      <c r="AS192">
        <v>0</v>
      </c>
      <c r="AT192" s="8" t="e">
        <f t="shared" si="225"/>
        <v>#VALUE!</v>
      </c>
      <c r="AU192" s="8" t="e">
        <f t="shared" si="226"/>
        <v>#VALUE!</v>
      </c>
      <c r="AV192" s="9">
        <f t="shared" si="227"/>
        <v>1.5759424160826513E-2</v>
      </c>
      <c r="AX192">
        <f t="shared" si="228"/>
        <v>78.812974192989046</v>
      </c>
      <c r="AY192">
        <f t="shared" si="229"/>
        <v>15.215219993965071</v>
      </c>
      <c r="AZ192" t="e">
        <f t="shared" si="230"/>
        <v>#VALUE!</v>
      </c>
    </row>
    <row r="193" spans="1:52">
      <c r="A193" s="62">
        <v>44690.493055555555</v>
      </c>
      <c r="B193" s="29">
        <v>50</v>
      </c>
      <c r="C193" s="41">
        <v>0.1</v>
      </c>
      <c r="D193" t="s">
        <v>234</v>
      </c>
      <c r="E193" s="29">
        <v>2</v>
      </c>
      <c r="F193" s="2">
        <v>44692.047118055554</v>
      </c>
      <c r="G193">
        <v>80</v>
      </c>
      <c r="I193" s="3">
        <v>20.7</v>
      </c>
      <c r="J193" s="3">
        <v>30.312000000000001</v>
      </c>
      <c r="K193" s="38">
        <v>110.376071803816</v>
      </c>
      <c r="L193" s="38">
        <v>10941.466211613519</v>
      </c>
      <c r="M193" s="3" t="s">
        <v>40</v>
      </c>
      <c r="N193" s="4">
        <f>1000000*(AG193-AE193)/Y193</f>
        <v>0.57594663588660022</v>
      </c>
      <c r="O193" s="4">
        <f>1000000*(AN193-AL193)/Y193</f>
        <v>295.73472113687893</v>
      </c>
      <c r="P193" s="4" t="e">
        <f>1000000*(AU193-AS193)/Y193</f>
        <v>#VALUE!</v>
      </c>
      <c r="Q193">
        <f>(N193*16)</f>
        <v>9.2151461741856036</v>
      </c>
      <c r="R193">
        <f>(O193*44)</f>
        <v>13012.327730022673</v>
      </c>
      <c r="S193">
        <f>1000000*(((AG193-AE193)*0.082057*X193)/(W193-AA193))/Y193</f>
        <v>15.828059506121233</v>
      </c>
      <c r="T193">
        <f>1000000*(((AN193-AL193)*0.082057*X193)/(W193-AA193))/Y193</f>
        <v>8127.3272079712724</v>
      </c>
      <c r="U193">
        <f>O193*((1*0.082057*X193)/(W193-AA193))</f>
        <v>8127.3272079712715</v>
      </c>
      <c r="W193">
        <f t="shared" si="210"/>
        <v>1.0077892054412796</v>
      </c>
      <c r="X193">
        <v>313.14999999999998</v>
      </c>
      <c r="Y193">
        <f t="shared" si="211"/>
        <v>1.9073334166666699E-2</v>
      </c>
      <c r="Z193">
        <v>2E-3</v>
      </c>
      <c r="AA193">
        <f t="shared" si="212"/>
        <v>7.2765497523200454E-2</v>
      </c>
      <c r="AC193">
        <f t="shared" si="213"/>
        <v>1.1123581370289735E-4</v>
      </c>
      <c r="AD193">
        <f t="shared" si="214"/>
        <v>8.6577806909516021E-9</v>
      </c>
      <c r="AE193">
        <v>0</v>
      </c>
      <c r="AF193" s="8">
        <f t="shared" si="215"/>
        <v>2.3274419574810345E-9</v>
      </c>
      <c r="AG193" s="8">
        <f t="shared" si="216"/>
        <v>1.0985222648432636E-8</v>
      </c>
      <c r="AH193" s="9">
        <f t="shared" si="217"/>
        <v>1.097002469958351E-3</v>
      </c>
      <c r="AJ193">
        <f t="shared" si="218"/>
        <v>1.1026691539764596E-2</v>
      </c>
      <c r="AK193">
        <f t="shared" si="219"/>
        <v>8.5823687461879635E-7</v>
      </c>
      <c r="AL193">
        <v>0</v>
      </c>
      <c r="AM193" s="8">
        <f t="shared" si="220"/>
        <v>4.7824102863108852E-6</v>
      </c>
      <c r="AN193" s="8">
        <f t="shared" si="221"/>
        <v>5.640647160929682E-6</v>
      </c>
      <c r="AO193" s="9">
        <f t="shared" si="222"/>
        <v>2.2739189884214046E-2</v>
      </c>
      <c r="AP193" s="9"/>
      <c r="AQ193" t="e">
        <f t="shared" si="223"/>
        <v>#VALUE!</v>
      </c>
      <c r="AR193" t="e">
        <f t="shared" si="224"/>
        <v>#VALUE!</v>
      </c>
      <c r="AS193">
        <v>0</v>
      </c>
      <c r="AT193" s="8" t="e">
        <f t="shared" si="225"/>
        <v>#VALUE!</v>
      </c>
      <c r="AU193" s="8" t="e">
        <f t="shared" si="226"/>
        <v>#VALUE!</v>
      </c>
      <c r="AV193" s="9">
        <f t="shared" si="227"/>
        <v>1.5759424160826513E-2</v>
      </c>
      <c r="AX193">
        <f t="shared" si="228"/>
        <v>78.81297419298906</v>
      </c>
      <c r="AY193">
        <f t="shared" si="229"/>
        <v>15.215219993965084</v>
      </c>
      <c r="AZ193" t="e">
        <f t="shared" si="230"/>
        <v>#VALUE!</v>
      </c>
    </row>
    <row r="194" spans="1:52">
      <c r="A194" s="62">
        <v>44690.447916666664</v>
      </c>
      <c r="B194" s="29">
        <v>200</v>
      </c>
      <c r="C194" s="41">
        <v>0.1</v>
      </c>
      <c r="D194" t="s">
        <v>234</v>
      </c>
      <c r="E194" s="29">
        <v>2</v>
      </c>
      <c r="F194" s="2">
        <v>44692.068333333336</v>
      </c>
      <c r="G194">
        <v>216</v>
      </c>
      <c r="I194" s="3">
        <v>20.7</v>
      </c>
      <c r="J194" s="3">
        <v>30.312000000000001</v>
      </c>
      <c r="K194" s="38">
        <v>752.04720599529196</v>
      </c>
      <c r="L194" s="38">
        <v>5349.5627848352797</v>
      </c>
      <c r="M194" s="3" t="s">
        <v>40</v>
      </c>
      <c r="N194" s="4">
        <f>1000000*(AG194-AE194)/Y194</f>
        <v>3.9242115726927929</v>
      </c>
      <c r="O194" s="4">
        <f>1000000*(AN194-AL194)/Y194</f>
        <v>144.59227198437648</v>
      </c>
      <c r="P194" s="4" t="e">
        <f>1000000*(AU194-AS194)/Y194</f>
        <v>#VALUE!</v>
      </c>
      <c r="Q194">
        <f>(N194*16)</f>
        <v>62.787385163084686</v>
      </c>
      <c r="R194">
        <f>(O194*44)</f>
        <v>6362.0599673125653</v>
      </c>
      <c r="S194">
        <f>1000000*(((AG194-AE194)*0.082057*X194)/(W194-AA194))/Y194</f>
        <v>107.84446060975111</v>
      </c>
      <c r="T194">
        <f>1000000*(((AN194-AL194)*0.082057*X194)/(W194-AA194))/Y194</f>
        <v>3973.6582219478219</v>
      </c>
      <c r="U194">
        <f>O194*((1*0.082057*X194)/(W194-AA194))</f>
        <v>3973.6582219478219</v>
      </c>
      <c r="W194">
        <f t="shared" si="210"/>
        <v>1.0077892054412796</v>
      </c>
      <c r="X194">
        <v>313.14999999999998</v>
      </c>
      <c r="Y194">
        <f t="shared" si="211"/>
        <v>1.9073334166666699E-2</v>
      </c>
      <c r="Z194">
        <v>2E-3</v>
      </c>
      <c r="AA194">
        <f t="shared" si="212"/>
        <v>7.2765497523200454E-2</v>
      </c>
      <c r="AC194">
        <f t="shared" si="213"/>
        <v>7.5790505618432956E-4</v>
      </c>
      <c r="AD194">
        <f t="shared" si="214"/>
        <v>5.8989776247183274E-8</v>
      </c>
      <c r="AE194">
        <v>0</v>
      </c>
      <c r="AF194" s="8">
        <f t="shared" si="215"/>
        <v>1.5858022419487038E-8</v>
      </c>
      <c r="AG194" s="8">
        <f t="shared" si="216"/>
        <v>7.4847798666670309E-8</v>
      </c>
      <c r="AH194" s="9">
        <f t="shared" si="217"/>
        <v>1.097002469958351E-3</v>
      </c>
      <c r="AJ194">
        <f t="shared" si="218"/>
        <v>5.3912316283873853E-3</v>
      </c>
      <c r="AK194">
        <f t="shared" si="219"/>
        <v>4.1961396729086092E-7</v>
      </c>
      <c r="AL194">
        <v>0</v>
      </c>
      <c r="AM194" s="8">
        <f t="shared" si="220"/>
        <v>2.338242754184711E-6</v>
      </c>
      <c r="AN194" s="8">
        <f t="shared" si="221"/>
        <v>2.7578567214755721E-6</v>
      </c>
      <c r="AO194" s="9">
        <f t="shared" si="222"/>
        <v>2.2739189884214046E-2</v>
      </c>
      <c r="AP194" s="9"/>
      <c r="AQ194" t="e">
        <f t="shared" si="223"/>
        <v>#VALUE!</v>
      </c>
      <c r="AR194" t="e">
        <f t="shared" si="224"/>
        <v>#VALUE!</v>
      </c>
      <c r="AS194">
        <v>0</v>
      </c>
      <c r="AT194" s="8" t="e">
        <f t="shared" si="225"/>
        <v>#VALUE!</v>
      </c>
      <c r="AU194" s="8" t="e">
        <f t="shared" si="226"/>
        <v>#VALUE!</v>
      </c>
      <c r="AV194" s="9">
        <f t="shared" si="227"/>
        <v>1.5759424160826513E-2</v>
      </c>
      <c r="AX194">
        <f t="shared" si="228"/>
        <v>78.812974192989046</v>
      </c>
      <c r="AY194">
        <f t="shared" si="229"/>
        <v>15.215219993965079</v>
      </c>
      <c r="AZ194" t="e">
        <f t="shared" si="230"/>
        <v>#VALUE!</v>
      </c>
    </row>
    <row r="195" spans="1:52">
      <c r="A195" s="62">
        <v>44690.456944444442</v>
      </c>
      <c r="B195" s="29">
        <v>1</v>
      </c>
      <c r="C195" s="41">
        <v>0.1</v>
      </c>
      <c r="D195" t="s">
        <v>235</v>
      </c>
      <c r="E195" s="29">
        <v>2</v>
      </c>
      <c r="F195" s="2">
        <v>44692.089594907404</v>
      </c>
      <c r="G195">
        <v>129</v>
      </c>
      <c r="I195" s="3">
        <v>20.7</v>
      </c>
      <c r="J195" s="3">
        <v>30.312000000000001</v>
      </c>
      <c r="K195" s="38">
        <v>87.911658559554553</v>
      </c>
      <c r="L195" s="38">
        <v>1049.0978142432798</v>
      </c>
      <c r="M195" s="3" t="s">
        <v>40</v>
      </c>
      <c r="N195" s="4">
        <f>1000000*(AG195-AE195)/Y195</f>
        <v>0.45872645379681282</v>
      </c>
      <c r="O195" s="4">
        <f>1000000*(AN195-AL195)/Y195</f>
        <v>28.355856842224156</v>
      </c>
      <c r="P195" s="4" t="e">
        <f>1000000*(AU195-AS195)/Y195</f>
        <v>#VALUE!</v>
      </c>
      <c r="Q195">
        <f>(N195*16)</f>
        <v>7.3396232607490051</v>
      </c>
      <c r="R195">
        <f>(O195*44)</f>
        <v>1247.6577010578628</v>
      </c>
      <c r="S195">
        <f>1000000*(((AG195-AE195)*0.082057*X195)/(W195-AA195))/Y195</f>
        <v>12.606636023753969</v>
      </c>
      <c r="T195">
        <f>1000000*(((AN195-AL195)*0.082057*X195)/(W195-AA195))/Y195</f>
        <v>779.27044187848674</v>
      </c>
      <c r="U195">
        <f>O195*((1*0.082057*X195)/(W195-AA195))</f>
        <v>779.27044187848685</v>
      </c>
      <c r="W195">
        <f t="shared" si="210"/>
        <v>1.0077892054412796</v>
      </c>
      <c r="X195">
        <v>313.14999999999998</v>
      </c>
      <c r="Y195">
        <f t="shared" si="211"/>
        <v>1.9073334166666699E-2</v>
      </c>
      <c r="Z195">
        <v>2E-3</v>
      </c>
      <c r="AA195">
        <f t="shared" si="212"/>
        <v>7.2765497523200454E-2</v>
      </c>
      <c r="AC195">
        <f t="shared" si="213"/>
        <v>8.8596420528758548E-5</v>
      </c>
      <c r="AD195">
        <f t="shared" si="214"/>
        <v>6.89569620976607E-9</v>
      </c>
      <c r="AE195">
        <v>0</v>
      </c>
      <c r="AF195" s="8">
        <f t="shared" si="215"/>
        <v>1.8537467345905317E-9</v>
      </c>
      <c r="AG195" s="8">
        <f t="shared" si="216"/>
        <v>8.7494429443566025E-9</v>
      </c>
      <c r="AH195" s="9">
        <f t="shared" si="217"/>
        <v>1.097002469958351E-3</v>
      </c>
      <c r="AJ195">
        <f t="shared" si="218"/>
        <v>1.057269452646418E-3</v>
      </c>
      <c r="AK195">
        <f t="shared" si="219"/>
        <v>8.2290107363297006E-8</v>
      </c>
      <c r="AL195">
        <v>0</v>
      </c>
      <c r="AM195" s="8">
        <f t="shared" si="220"/>
        <v>4.5855062577060662E-7</v>
      </c>
      <c r="AN195" s="8">
        <f t="shared" si="221"/>
        <v>5.4084073313390366E-7</v>
      </c>
      <c r="AO195" s="9">
        <f t="shared" si="222"/>
        <v>2.2739189884214046E-2</v>
      </c>
      <c r="AP195" s="9"/>
      <c r="AQ195" t="e">
        <f t="shared" si="223"/>
        <v>#VALUE!</v>
      </c>
      <c r="AR195" t="e">
        <f t="shared" si="224"/>
        <v>#VALUE!</v>
      </c>
      <c r="AS195">
        <v>0</v>
      </c>
      <c r="AT195" s="8" t="e">
        <f t="shared" si="225"/>
        <v>#VALUE!</v>
      </c>
      <c r="AU195" s="8" t="e">
        <f t="shared" si="226"/>
        <v>#VALUE!</v>
      </c>
      <c r="AV195" s="9">
        <f t="shared" si="227"/>
        <v>1.5759424160826513E-2</v>
      </c>
      <c r="AX195">
        <f t="shared" si="228"/>
        <v>78.81297419298906</v>
      </c>
      <c r="AY195">
        <f t="shared" si="229"/>
        <v>15.21521999396508</v>
      </c>
      <c r="AZ195" t="e">
        <f t="shared" si="230"/>
        <v>#VALUE!</v>
      </c>
    </row>
    <row r="196" spans="1:52">
      <c r="A196" s="62">
        <v>44690.491666666669</v>
      </c>
      <c r="B196" s="29">
        <v>50</v>
      </c>
      <c r="C196" s="41">
        <v>3</v>
      </c>
      <c r="D196" t="s">
        <v>235</v>
      </c>
      <c r="E196" s="29">
        <v>2</v>
      </c>
      <c r="F196" s="2">
        <v>44692.110798611109</v>
      </c>
      <c r="G196">
        <v>22</v>
      </c>
      <c r="I196" s="3">
        <v>20.7</v>
      </c>
      <c r="J196" s="3">
        <v>30.312000000000001</v>
      </c>
      <c r="K196" s="38">
        <v>66.25257065436584</v>
      </c>
      <c r="L196" s="38">
        <v>494.89572061832001</v>
      </c>
      <c r="M196" s="3" t="s">
        <v>40</v>
      </c>
      <c r="N196" s="4">
        <f>1000000*(AG196-AE196)/Y196</f>
        <v>0.34570849065043535</v>
      </c>
      <c r="O196" s="4">
        <f>1000000*(AN196-AL196)/Y196</f>
        <v>13.376438321725667</v>
      </c>
      <c r="P196" s="4" t="e">
        <f>1000000*(AU196-AS196)/Y196</f>
        <v>#VALUE!</v>
      </c>
      <c r="Q196">
        <f>(N196*16)</f>
        <v>5.5313358504069656</v>
      </c>
      <c r="R196">
        <f>(O196*44)</f>
        <v>588.56328615592929</v>
      </c>
      <c r="S196">
        <f>1000000*(((AG196-AE196)*0.082057*X196)/(W196-AA196))/Y196</f>
        <v>9.5006971494210166</v>
      </c>
      <c r="T196">
        <f>1000000*(((AN196-AL196)*0.082057*X196)/(W196-AA196))/Y196</f>
        <v>367.60881745634686</v>
      </c>
      <c r="U196">
        <f>O196*((1*0.082057*X196)/(W196-AA196))</f>
        <v>367.60881745634691</v>
      </c>
      <c r="W196">
        <f t="shared" si="210"/>
        <v>1.0077892054412796</v>
      </c>
      <c r="X196">
        <v>313.14999999999998</v>
      </c>
      <c r="Y196">
        <f t="shared" si="211"/>
        <v>1.9073334166666699E-2</v>
      </c>
      <c r="Z196">
        <v>2E-3</v>
      </c>
      <c r="AA196">
        <f t="shared" si="212"/>
        <v>7.2765497523200454E-2</v>
      </c>
      <c r="AC196">
        <f t="shared" si="213"/>
        <v>6.6768625538205593E-5</v>
      </c>
      <c r="AD196">
        <f t="shared" si="214"/>
        <v>5.1967805844440684E-9</v>
      </c>
      <c r="AE196">
        <v>0</v>
      </c>
      <c r="AF196" s="8">
        <f t="shared" si="215"/>
        <v>1.3970329819856544E-9</v>
      </c>
      <c r="AG196" s="8">
        <f t="shared" si="216"/>
        <v>6.593813566429723E-9</v>
      </c>
      <c r="AH196" s="9">
        <f t="shared" si="217"/>
        <v>1.097002469958351E-3</v>
      </c>
      <c r="AJ196">
        <f t="shared" si="218"/>
        <v>4.9875056505822618E-4</v>
      </c>
      <c r="AK196">
        <f t="shared" si="219"/>
        <v>3.8819089536177312E-8</v>
      </c>
      <c r="AL196">
        <v>0</v>
      </c>
      <c r="AM196" s="8">
        <f t="shared" si="220"/>
        <v>2.1631418853390261E-7</v>
      </c>
      <c r="AN196" s="8">
        <f t="shared" si="221"/>
        <v>2.5513327807007992E-7</v>
      </c>
      <c r="AO196" s="9">
        <f t="shared" si="222"/>
        <v>2.2739189884214046E-2</v>
      </c>
      <c r="AP196" s="9"/>
      <c r="AQ196" t="e">
        <f t="shared" si="223"/>
        <v>#VALUE!</v>
      </c>
      <c r="AR196" t="e">
        <f t="shared" si="224"/>
        <v>#VALUE!</v>
      </c>
      <c r="AS196">
        <v>0</v>
      </c>
      <c r="AT196" s="8" t="e">
        <f t="shared" si="225"/>
        <v>#VALUE!</v>
      </c>
      <c r="AU196" s="8" t="e">
        <f t="shared" si="226"/>
        <v>#VALUE!</v>
      </c>
      <c r="AV196" s="9">
        <f t="shared" si="227"/>
        <v>1.5759424160826513E-2</v>
      </c>
      <c r="AX196">
        <f t="shared" si="228"/>
        <v>78.812974192989046</v>
      </c>
      <c r="AY196">
        <f t="shared" si="229"/>
        <v>15.215219993965077</v>
      </c>
      <c r="AZ196" t="e">
        <f t="shared" si="230"/>
        <v>#VALUE!</v>
      </c>
    </row>
    <row r="197" spans="1:52">
      <c r="A197" s="62">
        <v>44690.530555555553</v>
      </c>
      <c r="B197" s="29">
        <v>50</v>
      </c>
      <c r="C197" s="41">
        <v>6.2</v>
      </c>
      <c r="D197" t="s">
        <v>234</v>
      </c>
      <c r="E197" s="29">
        <v>2</v>
      </c>
      <c r="F197" s="2">
        <v>44692.662615740737</v>
      </c>
      <c r="G197">
        <v>14</v>
      </c>
      <c r="H197" t="s">
        <v>241</v>
      </c>
      <c r="I197" s="3">
        <v>20.7</v>
      </c>
      <c r="J197" s="3">
        <v>30.312000000000001</v>
      </c>
      <c r="K197" s="38">
        <v>21.762167646032957</v>
      </c>
      <c r="L197" s="38">
        <v>8205.3272767999988</v>
      </c>
      <c r="M197" s="3" t="s">
        <v>40</v>
      </c>
      <c r="N197" s="4">
        <f>1000000*(AG197-AE197)/Y197</f>
        <v>0.11355583724351719</v>
      </c>
      <c r="O197" s="4">
        <v>0</v>
      </c>
      <c r="P197" s="4" t="e">
        <f>1000000*(AU197-AS197)/Y197</f>
        <v>#VALUE!</v>
      </c>
      <c r="Q197">
        <f>(N197*16)</f>
        <v>1.816893395896275</v>
      </c>
      <c r="R197">
        <f>(O197*44)</f>
        <v>0</v>
      </c>
      <c r="S197">
        <f>1000000*(((AG197-AE197)*0.082057*X197)/(W197-AA197))/Y197</f>
        <v>3.120720631332409</v>
      </c>
      <c r="T197">
        <f>1000000*(((AN197-AL197)*0.082057*X197)/(W197-AA197))/Y197</f>
        <v>6094.9216802645678</v>
      </c>
      <c r="U197">
        <f>O197*((1*0.082057*X197)/(W197-AA197))</f>
        <v>0</v>
      </c>
      <c r="W197">
        <f t="shared" si="210"/>
        <v>1.0077892054412796</v>
      </c>
      <c r="X197">
        <v>313.14999999999998</v>
      </c>
      <c r="Y197">
        <f t="shared" si="211"/>
        <v>1.9073334166666699E-2</v>
      </c>
      <c r="Z197">
        <v>2E-3</v>
      </c>
      <c r="AA197">
        <f t="shared" si="212"/>
        <v>7.2765497523200454E-2</v>
      </c>
      <c r="AC197">
        <f t="shared" si="213"/>
        <v>2.1931677640675476E-5</v>
      </c>
      <c r="AD197">
        <f t="shared" si="214"/>
        <v>1.7070010896379979E-9</v>
      </c>
      <c r="AE197">
        <v>0</v>
      </c>
      <c r="AF197" s="8">
        <f t="shared" si="215"/>
        <v>4.5888734068322104E-10</v>
      </c>
      <c r="AG197" s="8">
        <f t="shared" si="216"/>
        <v>2.1658884303212191E-9</v>
      </c>
      <c r="AH197" s="9">
        <f t="shared" si="217"/>
        <v>1.097002469958351E-3</v>
      </c>
      <c r="AJ197">
        <f t="shared" si="218"/>
        <v>8.2692402566719291E-3</v>
      </c>
      <c r="AK197">
        <f t="shared" si="219"/>
        <v>6.436170711554665E-7</v>
      </c>
      <c r="AL197">
        <v>0</v>
      </c>
      <c r="AM197" s="8">
        <f t="shared" si="220"/>
        <v>3.5864701139838154E-6</v>
      </c>
      <c r="AN197" s="8">
        <f t="shared" si="221"/>
        <v>4.2300871851392818E-6</v>
      </c>
      <c r="AO197" s="9">
        <f t="shared" si="222"/>
        <v>2.2739189884214046E-2</v>
      </c>
      <c r="AP197" s="9"/>
      <c r="AQ197" t="e">
        <f t="shared" si="223"/>
        <v>#VALUE!</v>
      </c>
      <c r="AR197" t="e">
        <f t="shared" si="224"/>
        <v>#VALUE!</v>
      </c>
      <c r="AS197">
        <v>0</v>
      </c>
      <c r="AT197" s="8" t="e">
        <f t="shared" si="225"/>
        <v>#VALUE!</v>
      </c>
      <c r="AU197" s="8" t="e">
        <f t="shared" si="226"/>
        <v>#VALUE!</v>
      </c>
      <c r="AV197" s="9">
        <f t="shared" si="227"/>
        <v>1.5759424160826513E-2</v>
      </c>
      <c r="AX197">
        <f t="shared" si="228"/>
        <v>78.812974192989046</v>
      </c>
      <c r="AY197">
        <f t="shared" si="229"/>
        <v>15.215219993965073</v>
      </c>
      <c r="AZ197" t="e">
        <f t="shared" si="230"/>
        <v>#VALUE!</v>
      </c>
    </row>
    <row r="198" spans="1:52">
      <c r="A198" s="62">
        <v>44698.69027777778</v>
      </c>
      <c r="B198" s="29">
        <v>100</v>
      </c>
      <c r="C198" s="41">
        <v>0.1</v>
      </c>
      <c r="D198" t="s">
        <v>234</v>
      </c>
      <c r="E198" s="29">
        <v>1</v>
      </c>
      <c r="F198" s="2">
        <v>44699.458298611113</v>
      </c>
      <c r="G198">
        <v>105</v>
      </c>
      <c r="I198" s="3">
        <v>20.100000000000001</v>
      </c>
      <c r="J198" s="3">
        <v>30.029</v>
      </c>
      <c r="K198" s="3">
        <v>0.72</v>
      </c>
      <c r="L198" s="3">
        <v>2283</v>
      </c>
      <c r="M198" s="3" t="s">
        <v>40</v>
      </c>
      <c r="N198" s="4">
        <f>1000000*(AG198-AE198)/Y198</f>
        <v>3.7270166518356225E-3</v>
      </c>
      <c r="O198" s="4">
        <f>1000000*(AN198-AL198)/Y198</f>
        <v>61.214489073635498</v>
      </c>
      <c r="P198" s="4" t="e">
        <f>1000000*(AU198-AS198)/Y198</f>
        <v>#VALUE!</v>
      </c>
      <c r="Q198">
        <f>(N198*16)</f>
        <v>5.9632266429369959E-2</v>
      </c>
      <c r="R198">
        <f>(O198*44)</f>
        <v>2693.4375192399621</v>
      </c>
      <c r="S198">
        <f>1000000*(((AG198-AE198)*0.082057*X198)/(W198-AA198))/Y198</f>
        <v>0.1033135087214986</v>
      </c>
      <c r="T198">
        <f>1000000*(((AN198-AL198)*0.082057*X198)/(W198-AA198))/Y198</f>
        <v>1696.8756089877672</v>
      </c>
      <c r="U198">
        <f>O198*((1*0.082057*X198)/(W198-AA198))</f>
        <v>1696.8756089877675</v>
      </c>
      <c r="W198">
        <f t="shared" si="210"/>
        <v>0.99974957197831171</v>
      </c>
      <c r="X198">
        <v>313.14999999999998</v>
      </c>
      <c r="Y198">
        <f t="shared" si="211"/>
        <v>1.9073334166666699E-2</v>
      </c>
      <c r="Z198">
        <v>2E-3</v>
      </c>
      <c r="AA198">
        <f t="shared" si="212"/>
        <v>7.2765497523200454E-2</v>
      </c>
      <c r="AC198">
        <f t="shared" si="213"/>
        <v>7.1981969182438439E-7</v>
      </c>
      <c r="AD198">
        <f t="shared" si="214"/>
        <v>5.6025490544701813E-11</v>
      </c>
      <c r="AE198">
        <v>0</v>
      </c>
      <c r="AF198" s="8">
        <f t="shared" si="215"/>
        <v>1.5061143500490281E-11</v>
      </c>
      <c r="AG198" s="8">
        <f t="shared" si="216"/>
        <v>7.1086634045192101E-11</v>
      </c>
      <c r="AH198" s="9">
        <f t="shared" si="217"/>
        <v>1.097002469958351E-3</v>
      </c>
      <c r="AJ198">
        <f t="shared" si="218"/>
        <v>2.2824282728264853E-3</v>
      </c>
      <c r="AK198">
        <f t="shared" si="219"/>
        <v>1.7764749293549197E-7</v>
      </c>
      <c r="AL198">
        <v>0</v>
      </c>
      <c r="AM198" s="8">
        <f t="shared" si="220"/>
        <v>9.8991691300772545E-7</v>
      </c>
      <c r="AN198" s="8">
        <f t="shared" si="221"/>
        <v>1.1675644059432173E-6</v>
      </c>
      <c r="AO198" s="9">
        <f t="shared" si="222"/>
        <v>2.2739189884214046E-2</v>
      </c>
      <c r="AP198" s="9"/>
      <c r="AQ198" t="e">
        <f t="shared" si="223"/>
        <v>#VALUE!</v>
      </c>
      <c r="AR198" t="e">
        <f t="shared" si="224"/>
        <v>#VALUE!</v>
      </c>
      <c r="AS198">
        <v>0</v>
      </c>
      <c r="AT198" s="8" t="e">
        <f t="shared" si="225"/>
        <v>#VALUE!</v>
      </c>
      <c r="AU198" s="8" t="e">
        <f t="shared" si="226"/>
        <v>#VALUE!</v>
      </c>
      <c r="AV198" s="9">
        <f t="shared" si="227"/>
        <v>1.5759424160826513E-2</v>
      </c>
      <c r="AX198">
        <f t="shared" si="228"/>
        <v>78.812974192989046</v>
      </c>
      <c r="AY198">
        <f t="shared" si="229"/>
        <v>15.21521999396507</v>
      </c>
      <c r="AZ198" t="e">
        <f t="shared" si="230"/>
        <v>#VALUE!</v>
      </c>
    </row>
    <row r="199" spans="1:52">
      <c r="A199" s="62">
        <v>44698.517361111109</v>
      </c>
      <c r="B199" s="29">
        <v>50</v>
      </c>
      <c r="C199" s="41">
        <v>0.1</v>
      </c>
      <c r="D199" t="s">
        <v>235</v>
      </c>
      <c r="E199" s="29">
        <v>1</v>
      </c>
      <c r="F199" s="2">
        <v>44699.479490740741</v>
      </c>
      <c r="G199">
        <v>205</v>
      </c>
      <c r="I199" s="3">
        <v>20.100000000000001</v>
      </c>
      <c r="J199" s="3">
        <v>30.029</v>
      </c>
      <c r="K199" s="3">
        <v>55.44</v>
      </c>
      <c r="L199" s="3">
        <v>269</v>
      </c>
      <c r="M199" s="3" t="s">
        <v>40</v>
      </c>
      <c r="N199" s="4">
        <f>1000000*(AG199-AE199)/Y199</f>
        <v>0.28698028219134297</v>
      </c>
      <c r="O199" s="4">
        <f>1000000*(AN199-AL199)/Y199</f>
        <v>7.2127453179185075</v>
      </c>
      <c r="P199" s="4" t="e">
        <f>1000000*(AU199-AS199)/Y199</f>
        <v>#VALUE!</v>
      </c>
      <c r="Q199">
        <f>(N199*16)</f>
        <v>4.5916845150614876</v>
      </c>
      <c r="R199">
        <f>(O199*44)</f>
        <v>317.36079398841434</v>
      </c>
      <c r="S199">
        <f>1000000*(((AG199-AE199)*0.082057*X199)/(W199-AA199))/Y199</f>
        <v>7.9551401715553913</v>
      </c>
      <c r="T199">
        <f>1000000*(((AN199-AL199)*0.082057*X199)/(W199-AA199))/Y199</f>
        <v>199.93847517201468</v>
      </c>
      <c r="U199">
        <f>O199*((1*0.082057*X199)/(W199-AA199))</f>
        <v>199.93847517201471</v>
      </c>
      <c r="W199">
        <f t="shared" si="210"/>
        <v>0.99974957197831171</v>
      </c>
      <c r="X199">
        <v>313.14999999999998</v>
      </c>
      <c r="Y199">
        <f t="shared" si="211"/>
        <v>1.9073334166666699E-2</v>
      </c>
      <c r="Z199">
        <v>2E-3</v>
      </c>
      <c r="AA199">
        <f t="shared" si="212"/>
        <v>7.2765497523200454E-2</v>
      </c>
      <c r="AC199">
        <f t="shared" si="213"/>
        <v>5.5426116270477601E-5</v>
      </c>
      <c r="AD199">
        <f t="shared" si="214"/>
        <v>4.3139627719420397E-9</v>
      </c>
      <c r="AE199">
        <v>0</v>
      </c>
      <c r="AF199" s="8">
        <f t="shared" si="215"/>
        <v>1.1597080495377517E-9</v>
      </c>
      <c r="AG199" s="8">
        <f t="shared" si="216"/>
        <v>5.4736708214797919E-9</v>
      </c>
      <c r="AH199" s="9">
        <f t="shared" si="217"/>
        <v>1.097002469958351E-3</v>
      </c>
      <c r="AJ199">
        <f t="shared" si="218"/>
        <v>2.6893263486216581E-4</v>
      </c>
      <c r="AK199">
        <f t="shared" si="219"/>
        <v>2.0931745772951092E-8</v>
      </c>
      <c r="AL199">
        <v>0</v>
      </c>
      <c r="AM199" s="8">
        <f t="shared" si="220"/>
        <v>1.1663935593476924E-7</v>
      </c>
      <c r="AN199" s="8">
        <f t="shared" si="221"/>
        <v>1.3757110170772033E-7</v>
      </c>
      <c r="AO199" s="9">
        <f t="shared" si="222"/>
        <v>2.2739189884214046E-2</v>
      </c>
      <c r="AP199" s="9"/>
      <c r="AQ199" t="e">
        <f t="shared" si="223"/>
        <v>#VALUE!</v>
      </c>
      <c r="AR199" t="e">
        <f t="shared" si="224"/>
        <v>#VALUE!</v>
      </c>
      <c r="AS199">
        <v>0</v>
      </c>
      <c r="AT199" s="8" t="e">
        <f t="shared" si="225"/>
        <v>#VALUE!</v>
      </c>
      <c r="AU199" s="8" t="e">
        <f t="shared" si="226"/>
        <v>#VALUE!</v>
      </c>
      <c r="AV199" s="9">
        <f t="shared" si="227"/>
        <v>1.5759424160826513E-2</v>
      </c>
      <c r="AX199">
        <f t="shared" si="228"/>
        <v>78.812974192989046</v>
      </c>
      <c r="AY199">
        <f t="shared" si="229"/>
        <v>15.215219993965077</v>
      </c>
      <c r="AZ199" t="e">
        <f t="shared" si="230"/>
        <v>#VALUE!</v>
      </c>
    </row>
    <row r="200" spans="1:52">
      <c r="A200" s="62">
        <v>44698.552083333336</v>
      </c>
      <c r="B200" s="29">
        <v>50</v>
      </c>
      <c r="C200" s="41">
        <v>6</v>
      </c>
      <c r="D200" t="s">
        <v>235</v>
      </c>
      <c r="E200" s="29">
        <v>1</v>
      </c>
      <c r="F200" s="2">
        <v>44699.50072916667</v>
      </c>
      <c r="G200">
        <v>201</v>
      </c>
      <c r="I200" s="3">
        <v>20.100000000000001</v>
      </c>
      <c r="J200" s="3">
        <v>30.029</v>
      </c>
      <c r="K200" s="3">
        <v>235.61</v>
      </c>
      <c r="L200" s="3">
        <v>10024</v>
      </c>
      <c r="M200" s="3" t="s">
        <v>40</v>
      </c>
      <c r="N200" s="4">
        <f>1000000*(AG200-AE200)/Y200</f>
        <v>1.2196144351930431</v>
      </c>
      <c r="O200" s="4">
        <f>1000000*(AN200-AL200)/Y200</f>
        <v>268.77531251604131</v>
      </c>
      <c r="P200" s="4" t="e">
        <f>1000000*(AU200-AS200)/Y200</f>
        <v>#VALUE!</v>
      </c>
      <c r="Q200">
        <f>(N200*16)</f>
        <v>19.51383096308869</v>
      </c>
      <c r="R200">
        <f>(O200*44)</f>
        <v>11826.113750705817</v>
      </c>
      <c r="S200">
        <f>1000000*(((AG200-AE200)*0.082057*X200)/(W200-AA200))/Y200</f>
        <v>33.807910819267065</v>
      </c>
      <c r="T200">
        <f>1000000*(((AN200-AL200)*0.082057*X200)/(W200-AA200))/Y200</f>
        <v>7450.4954465586443</v>
      </c>
      <c r="U200">
        <f>O200*((1*0.082057*X200)/(W200-AA200))</f>
        <v>7450.4954465586434</v>
      </c>
      <c r="W200">
        <f t="shared" si="210"/>
        <v>0.99974957197831171</v>
      </c>
      <c r="X200">
        <v>313.14999999999998</v>
      </c>
      <c r="Y200">
        <f t="shared" si="211"/>
        <v>1.9073334166666699E-2</v>
      </c>
      <c r="Z200">
        <v>2E-3</v>
      </c>
      <c r="AA200">
        <f t="shared" si="212"/>
        <v>7.2765497523200454E-2</v>
      </c>
      <c r="AC200">
        <f t="shared" si="213"/>
        <v>2.3555099665381002E-4</v>
      </c>
      <c r="AD200">
        <f t="shared" si="214"/>
        <v>1.8333563648940548E-8</v>
      </c>
      <c r="AE200">
        <v>0</v>
      </c>
      <c r="AF200" s="8">
        <f t="shared" si="215"/>
        <v>4.9285500279868275E-9</v>
      </c>
      <c r="AG200" s="8">
        <f t="shared" si="216"/>
        <v>2.3262113676927377E-8</v>
      </c>
      <c r="AH200" s="9">
        <f t="shared" si="217"/>
        <v>1.097002469958351E-3</v>
      </c>
      <c r="AJ200">
        <f t="shared" si="218"/>
        <v>1.0021489709510596E-2</v>
      </c>
      <c r="AK200">
        <f t="shared" si="219"/>
        <v>7.7999932947234861E-7</v>
      </c>
      <c r="AL200">
        <v>0</v>
      </c>
      <c r="AM200" s="8">
        <f t="shared" si="220"/>
        <v>4.3464420218963822E-6</v>
      </c>
      <c r="AN200" s="8">
        <f t="shared" si="221"/>
        <v>5.1264413513687307E-6</v>
      </c>
      <c r="AO200" s="9">
        <f t="shared" si="222"/>
        <v>2.2739189884214046E-2</v>
      </c>
      <c r="AP200" s="9"/>
      <c r="AQ200" t="e">
        <f t="shared" si="223"/>
        <v>#VALUE!</v>
      </c>
      <c r="AR200" t="e">
        <f t="shared" si="224"/>
        <v>#VALUE!</v>
      </c>
      <c r="AS200">
        <v>0</v>
      </c>
      <c r="AT200" s="8" t="e">
        <f t="shared" si="225"/>
        <v>#VALUE!</v>
      </c>
      <c r="AU200" s="8" t="e">
        <f t="shared" si="226"/>
        <v>#VALUE!</v>
      </c>
      <c r="AV200" s="9">
        <f t="shared" si="227"/>
        <v>1.5759424160826513E-2</v>
      </c>
      <c r="AX200">
        <f t="shared" si="228"/>
        <v>78.812974192989046</v>
      </c>
      <c r="AY200">
        <f t="shared" si="229"/>
        <v>15.215219993965077</v>
      </c>
      <c r="AZ200" t="e">
        <f t="shared" si="230"/>
        <v>#VALUE!</v>
      </c>
    </row>
    <row r="201" spans="1:52">
      <c r="A201" s="62">
        <v>44698.534722222219</v>
      </c>
      <c r="B201" s="29">
        <v>50</v>
      </c>
      <c r="C201" s="41">
        <v>3</v>
      </c>
      <c r="D201" t="s">
        <v>235</v>
      </c>
      <c r="E201" s="29">
        <v>1</v>
      </c>
      <c r="F201" s="2">
        <v>44699.521944444445</v>
      </c>
      <c r="G201">
        <v>154</v>
      </c>
      <c r="I201" s="3">
        <v>20.100000000000001</v>
      </c>
      <c r="J201" s="3">
        <v>30.029</v>
      </c>
      <c r="K201" s="3">
        <v>59.54</v>
      </c>
      <c r="L201" s="3">
        <v>175</v>
      </c>
      <c r="M201" s="3" t="s">
        <v>40</v>
      </c>
      <c r="N201" s="4">
        <f>1000000*(AG201-AE201)/Y201</f>
        <v>0.30820357145874017</v>
      </c>
      <c r="O201" s="4">
        <f>1000000*(AN201-AL201)/Y201</f>
        <v>4.6923064335901072</v>
      </c>
      <c r="P201" s="4" t="e">
        <f>1000000*(AU201-AS201)/Y201</f>
        <v>#VALUE!</v>
      </c>
      <c r="Q201">
        <f>(N201*16)</f>
        <v>4.9312571433398427</v>
      </c>
      <c r="R201">
        <f>(O201*44)</f>
        <v>206.46148307796471</v>
      </c>
      <c r="S201">
        <f>1000000*(((AG201-AE201)*0.082057*X201)/(W201-AA201))/Y201</f>
        <v>8.5434532073305931</v>
      </c>
      <c r="T201">
        <f>1000000*(((AN201-AL201)*0.082057*X201)/(W201-AA201))/Y201</f>
        <v>130.07149871785342</v>
      </c>
      <c r="U201">
        <f>O201*((1*0.082057*X201)/(W201-AA201))</f>
        <v>130.07149871785344</v>
      </c>
      <c r="W201">
        <f t="shared" si="210"/>
        <v>0.99974957197831171</v>
      </c>
      <c r="X201">
        <v>313.14999999999998</v>
      </c>
      <c r="Y201">
        <f t="shared" si="211"/>
        <v>1.9073334166666699E-2</v>
      </c>
      <c r="Z201">
        <v>2E-3</v>
      </c>
      <c r="AA201">
        <f t="shared" si="212"/>
        <v>7.2765497523200454E-2</v>
      </c>
      <c r="AC201">
        <f t="shared" si="213"/>
        <v>5.9525089515588677E-5</v>
      </c>
      <c r="AD201">
        <f t="shared" si="214"/>
        <v>4.6329968153215917E-9</v>
      </c>
      <c r="AE201">
        <v>0</v>
      </c>
      <c r="AF201" s="8">
        <f t="shared" si="215"/>
        <v>1.2454728944710991E-9</v>
      </c>
      <c r="AG201" s="8">
        <f t="shared" si="216"/>
        <v>5.8784697097926908E-9</v>
      </c>
      <c r="AH201" s="9">
        <f t="shared" si="217"/>
        <v>1.097002469958351E-3</v>
      </c>
      <c r="AJ201">
        <f t="shared" si="218"/>
        <v>1.7495617509620455E-4</v>
      </c>
      <c r="AK201">
        <f t="shared" si="219"/>
        <v>1.3617306729615025E-8</v>
      </c>
      <c r="AL201">
        <v>0</v>
      </c>
      <c r="AM201" s="8">
        <f t="shared" si="220"/>
        <v>7.5880621890649127E-8</v>
      </c>
      <c r="AN201" s="8">
        <f t="shared" si="221"/>
        <v>8.949792862026415E-8</v>
      </c>
      <c r="AO201" s="9">
        <f t="shared" si="222"/>
        <v>2.2739189884214046E-2</v>
      </c>
      <c r="AP201" s="9"/>
      <c r="AQ201" t="e">
        <f t="shared" si="223"/>
        <v>#VALUE!</v>
      </c>
      <c r="AR201" t="e">
        <f t="shared" si="224"/>
        <v>#VALUE!</v>
      </c>
      <c r="AS201">
        <v>0</v>
      </c>
      <c r="AT201" s="8" t="e">
        <f t="shared" si="225"/>
        <v>#VALUE!</v>
      </c>
      <c r="AU201" s="8" t="e">
        <f t="shared" si="226"/>
        <v>#VALUE!</v>
      </c>
      <c r="AV201" s="9">
        <f t="shared" si="227"/>
        <v>1.5759424160826513E-2</v>
      </c>
      <c r="AX201">
        <f t="shared" si="228"/>
        <v>78.812974192989046</v>
      </c>
      <c r="AY201">
        <f t="shared" si="229"/>
        <v>15.215219993965077</v>
      </c>
      <c r="AZ201" t="e">
        <f t="shared" si="230"/>
        <v>#VALUE!</v>
      </c>
    </row>
    <row r="202" spans="1:52">
      <c r="A202" s="62">
        <v>44698.627083333333</v>
      </c>
      <c r="B202" s="29">
        <v>50</v>
      </c>
      <c r="C202" s="41">
        <v>5</v>
      </c>
      <c r="D202" t="s">
        <v>234</v>
      </c>
      <c r="E202" s="29">
        <v>1</v>
      </c>
      <c r="F202" s="2">
        <v>44699.543171296296</v>
      </c>
      <c r="G202">
        <v>94</v>
      </c>
      <c r="I202" s="3">
        <v>20.100000000000001</v>
      </c>
      <c r="J202" s="3">
        <v>30.029</v>
      </c>
      <c r="K202" s="3">
        <v>41.33</v>
      </c>
      <c r="L202" s="3">
        <v>4613</v>
      </c>
      <c r="M202" s="3" t="s">
        <v>40</v>
      </c>
      <c r="N202" s="4">
        <f>1000000*(AG202-AE202)/Y202</f>
        <v>0.21394110863939758</v>
      </c>
      <c r="O202" s="4">
        <f>1000000*(AN202-AL202)/Y202</f>
        <v>123.68919758943522</v>
      </c>
      <c r="P202" s="4" t="e">
        <f>1000000*(AU202-AS202)/Y202</f>
        <v>#VALUE!</v>
      </c>
      <c r="Q202">
        <f>(N202*16)</f>
        <v>3.4230577382303613</v>
      </c>
      <c r="R202">
        <f>(O202*44)</f>
        <v>5442.3246939351502</v>
      </c>
      <c r="S202">
        <f>1000000*(((AG202-AE202)*0.082057*X202)/(W202-AA202))/Y202</f>
        <v>5.9304823825826887</v>
      </c>
      <c r="T202">
        <f>1000000*(((AN202-AL202)*0.082057*X202)/(W202-AA202))/Y202</f>
        <v>3428.6847062026159</v>
      </c>
      <c r="U202">
        <f>O202*((1*0.082057*X202)/(W202-AA202))</f>
        <v>3428.6847062026163</v>
      </c>
      <c r="W202">
        <f t="shared" si="210"/>
        <v>0.99974957197831171</v>
      </c>
      <c r="X202">
        <v>313.14999999999998</v>
      </c>
      <c r="Y202">
        <f t="shared" si="211"/>
        <v>1.9073334166666699E-2</v>
      </c>
      <c r="Z202">
        <v>2E-3</v>
      </c>
      <c r="AA202">
        <f t="shared" si="212"/>
        <v>7.2765497523200454E-2</v>
      </c>
      <c r="AC202">
        <f t="shared" si="213"/>
        <v>4.1319649809863621E-5</v>
      </c>
      <c r="AD202">
        <f t="shared" si="214"/>
        <v>3.2160187836285082E-9</v>
      </c>
      <c r="AE202">
        <v>0</v>
      </c>
      <c r="AF202" s="8">
        <f t="shared" si="215"/>
        <v>8.6455147343786572E-10</v>
      </c>
      <c r="AG202" s="8">
        <f t="shared" si="216"/>
        <v>4.0805702570663738E-9</v>
      </c>
      <c r="AH202" s="9">
        <f t="shared" si="217"/>
        <v>1.097002469958351E-3</v>
      </c>
      <c r="AJ202">
        <f t="shared" si="218"/>
        <v>4.6118447755359518E-3</v>
      </c>
      <c r="AK202">
        <f t="shared" si="219"/>
        <v>3.58952205392652E-7</v>
      </c>
      <c r="AL202">
        <v>0</v>
      </c>
      <c r="AM202" s="8">
        <f t="shared" si="220"/>
        <v>2.0002131930375111E-6</v>
      </c>
      <c r="AN202" s="8">
        <f t="shared" si="221"/>
        <v>2.359165398430163E-6</v>
      </c>
      <c r="AO202" s="9">
        <f t="shared" si="222"/>
        <v>2.2739189884214046E-2</v>
      </c>
      <c r="AP202" s="9"/>
      <c r="AQ202" t="e">
        <f t="shared" si="223"/>
        <v>#VALUE!</v>
      </c>
      <c r="AR202" t="e">
        <f t="shared" si="224"/>
        <v>#VALUE!</v>
      </c>
      <c r="AS202">
        <v>0</v>
      </c>
      <c r="AT202" s="8" t="e">
        <f t="shared" si="225"/>
        <v>#VALUE!</v>
      </c>
      <c r="AU202" s="8" t="e">
        <f t="shared" si="226"/>
        <v>#VALUE!</v>
      </c>
      <c r="AV202" s="9">
        <f t="shared" si="227"/>
        <v>1.5759424160826513E-2</v>
      </c>
      <c r="AX202">
        <f t="shared" si="228"/>
        <v>78.812974192989046</v>
      </c>
      <c r="AY202">
        <f t="shared" si="229"/>
        <v>15.215219993965071</v>
      </c>
      <c r="AZ202" t="e">
        <f t="shared" si="230"/>
        <v>#VALUE!</v>
      </c>
    </row>
    <row r="203" spans="1:52">
      <c r="A203" s="62">
        <v>44698.517361111109</v>
      </c>
      <c r="B203" s="29">
        <v>50</v>
      </c>
      <c r="C203" s="41">
        <v>0.1</v>
      </c>
      <c r="D203" t="s">
        <v>235</v>
      </c>
      <c r="E203" s="29">
        <v>2</v>
      </c>
      <c r="F203" s="2">
        <v>44699.564398148148</v>
      </c>
      <c r="G203">
        <v>182</v>
      </c>
      <c r="I203" s="3">
        <v>20.100000000000001</v>
      </c>
      <c r="J203" s="3">
        <v>30.029</v>
      </c>
      <c r="K203" s="3">
        <v>57.47</v>
      </c>
      <c r="L203" s="3">
        <v>154</v>
      </c>
      <c r="M203" s="3" t="s">
        <v>40</v>
      </c>
      <c r="N203" s="4">
        <f>1000000*(AG203-AE203)/Y203</f>
        <v>0.29748839858471277</v>
      </c>
      <c r="O203" s="4">
        <f>1000000*(AN203-AL203)/Y203</f>
        <v>4.1292296615592941</v>
      </c>
      <c r="P203" s="4" t="e">
        <f>1000000*(AU203-AS203)/Y203</f>
        <v>#VALUE!</v>
      </c>
      <c r="Q203">
        <f>(N203*16)</f>
        <v>4.7598143773554042</v>
      </c>
      <c r="R203">
        <f>(O203*44)</f>
        <v>181.68610510860893</v>
      </c>
      <c r="S203">
        <f>1000000*(((AG203-AE203)*0.082057*X203)/(W203-AA203))/Y203</f>
        <v>8.2464268697562844</v>
      </c>
      <c r="T203">
        <f>1000000*(((AN203-AL203)*0.082057*X203)/(W203-AA203))/Y203</f>
        <v>114.462918871711</v>
      </c>
      <c r="U203">
        <f>O203*((1*0.082057*X203)/(W203-AA203))</f>
        <v>114.46291887171101</v>
      </c>
      <c r="W203">
        <f t="shared" si="210"/>
        <v>0.99974957197831171</v>
      </c>
      <c r="X203">
        <v>313.14999999999998</v>
      </c>
      <c r="Y203">
        <f t="shared" si="211"/>
        <v>1.9073334166666699E-2</v>
      </c>
      <c r="Z203">
        <v>2E-3</v>
      </c>
      <c r="AA203">
        <f t="shared" si="212"/>
        <v>7.2765497523200454E-2</v>
      </c>
      <c r="AC203">
        <f t="shared" si="213"/>
        <v>5.745560790159357E-5</v>
      </c>
      <c r="AD203">
        <f t="shared" si="214"/>
        <v>4.4719235300055738E-9</v>
      </c>
      <c r="AE203">
        <v>0</v>
      </c>
      <c r="AF203" s="8">
        <f t="shared" si="215"/>
        <v>1.2021721069071896E-9</v>
      </c>
      <c r="AG203" s="8">
        <f t="shared" si="216"/>
        <v>5.6740956369127635E-9</v>
      </c>
      <c r="AH203" s="9">
        <f t="shared" si="217"/>
        <v>1.097002469958351E-3</v>
      </c>
      <c r="AJ203">
        <f t="shared" si="218"/>
        <v>1.5396143408465999E-4</v>
      </c>
      <c r="AK203">
        <f t="shared" si="219"/>
        <v>1.1983229922061221E-8</v>
      </c>
      <c r="AL203">
        <v>0</v>
      </c>
      <c r="AM203" s="8">
        <f t="shared" si="220"/>
        <v>6.6774947263771228E-8</v>
      </c>
      <c r="AN203" s="8">
        <f t="shared" si="221"/>
        <v>7.8758177185832454E-8</v>
      </c>
      <c r="AO203" s="9">
        <f t="shared" si="222"/>
        <v>2.2739189884214046E-2</v>
      </c>
      <c r="AP203" s="9"/>
      <c r="AQ203" t="e">
        <f t="shared" si="223"/>
        <v>#VALUE!</v>
      </c>
      <c r="AR203" t="e">
        <f t="shared" si="224"/>
        <v>#VALUE!</v>
      </c>
      <c r="AS203">
        <v>0</v>
      </c>
      <c r="AT203" s="8" t="e">
        <f t="shared" si="225"/>
        <v>#VALUE!</v>
      </c>
      <c r="AU203" s="8" t="e">
        <f t="shared" si="226"/>
        <v>#VALUE!</v>
      </c>
      <c r="AV203" s="9">
        <f t="shared" si="227"/>
        <v>1.5759424160826513E-2</v>
      </c>
      <c r="AX203">
        <f t="shared" si="228"/>
        <v>78.812974192989046</v>
      </c>
      <c r="AY203">
        <f t="shared" si="229"/>
        <v>15.215219993965082</v>
      </c>
      <c r="AZ203" t="e">
        <f t="shared" si="230"/>
        <v>#VALUE!</v>
      </c>
    </row>
    <row r="204" spans="1:52">
      <c r="A204" s="62">
        <v>44698.620833333334</v>
      </c>
      <c r="B204" s="29">
        <v>50</v>
      </c>
      <c r="C204" s="41">
        <v>3.8</v>
      </c>
      <c r="D204" t="s">
        <v>234</v>
      </c>
      <c r="E204" s="29">
        <v>1</v>
      </c>
      <c r="F204" s="2">
        <v>44699.585613425923</v>
      </c>
      <c r="G204">
        <v>116</v>
      </c>
      <c r="I204" s="3">
        <v>20.100000000000001</v>
      </c>
      <c r="J204" s="3">
        <v>30.029</v>
      </c>
      <c r="K204" s="3">
        <v>93.73</v>
      </c>
      <c r="L204" s="3">
        <v>124</v>
      </c>
      <c r="M204" s="3" t="s">
        <v>40</v>
      </c>
      <c r="N204" s="4">
        <f>1000000*(AG204-AE204)/Y204</f>
        <v>0.485185098300768</v>
      </c>
      <c r="O204" s="4">
        <f>1000000*(AN204-AL204)/Y204</f>
        <v>3.324834272943848</v>
      </c>
      <c r="P204" s="4" t="e">
        <f>1000000*(AU204-AS204)/Y204</f>
        <v>#VALUE!</v>
      </c>
      <c r="Q204">
        <f>(N204*16)</f>
        <v>7.762961572812288</v>
      </c>
      <c r="R204">
        <f>(O204*44)</f>
        <v>146.29270800952932</v>
      </c>
      <c r="S204">
        <f>1000000*(((AG204-AE204)*0.082057*X204)/(W204-AA204))/Y204</f>
        <v>13.449409961758422</v>
      </c>
      <c r="T204">
        <f>1000000*(((AN204-AL204)*0.082057*X204)/(W204-AA204))/Y204</f>
        <v>92.164947662936143</v>
      </c>
      <c r="U204">
        <f>O204*((1*0.082057*X204)/(W204-AA204))</f>
        <v>92.164947662936171</v>
      </c>
      <c r="W204">
        <f t="shared" si="210"/>
        <v>0.99974957197831171</v>
      </c>
      <c r="X204">
        <v>313.14999999999998</v>
      </c>
      <c r="Y204">
        <f t="shared" si="211"/>
        <v>1.9073334166666699E-2</v>
      </c>
      <c r="Z204">
        <v>2E-3</v>
      </c>
      <c r="AA204">
        <f t="shared" si="212"/>
        <v>7.2765497523200454E-2</v>
      </c>
      <c r="AC204">
        <f t="shared" si="213"/>
        <v>9.3706527381527162E-5</v>
      </c>
      <c r="AD204">
        <f t="shared" si="214"/>
        <v>7.2934294843818084E-9</v>
      </c>
      <c r="AE204">
        <v>0</v>
      </c>
      <c r="AF204" s="8">
        <f t="shared" si="215"/>
        <v>1.9606680281957699E-9</v>
      </c>
      <c r="AG204" s="8">
        <f t="shared" si="216"/>
        <v>9.2540975125775783E-9</v>
      </c>
      <c r="AH204" s="9">
        <f t="shared" si="217"/>
        <v>1.097002469958351E-3</v>
      </c>
      <c r="AJ204">
        <f t="shared" si="218"/>
        <v>1.2396894692531067E-4</v>
      </c>
      <c r="AK204">
        <f t="shared" si="219"/>
        <v>9.6488344826986484E-9</v>
      </c>
      <c r="AL204">
        <v>0</v>
      </c>
      <c r="AM204" s="8">
        <f t="shared" si="220"/>
        <v>5.3766840653945675E-8</v>
      </c>
      <c r="AN204" s="8">
        <f t="shared" si="221"/>
        <v>6.3415675136644324E-8</v>
      </c>
      <c r="AO204" s="9">
        <f t="shared" si="222"/>
        <v>2.2739189884214046E-2</v>
      </c>
      <c r="AP204" s="9"/>
      <c r="AQ204" t="e">
        <f t="shared" si="223"/>
        <v>#VALUE!</v>
      </c>
      <c r="AR204" t="e">
        <f t="shared" si="224"/>
        <v>#VALUE!</v>
      </c>
      <c r="AS204">
        <v>0</v>
      </c>
      <c r="AT204" s="8" t="e">
        <f t="shared" si="225"/>
        <v>#VALUE!</v>
      </c>
      <c r="AU204" s="8" t="e">
        <f t="shared" si="226"/>
        <v>#VALUE!</v>
      </c>
      <c r="AV204" s="9">
        <f t="shared" si="227"/>
        <v>1.5759424160826513E-2</v>
      </c>
      <c r="AX204">
        <f t="shared" si="228"/>
        <v>78.812974192989046</v>
      </c>
      <c r="AY204">
        <f t="shared" si="229"/>
        <v>15.215219993965079</v>
      </c>
      <c r="AZ204" t="e">
        <f t="shared" si="230"/>
        <v>#VALUE!</v>
      </c>
    </row>
    <row r="205" spans="1:52">
      <c r="A205" s="62">
        <v>44698.709722222222</v>
      </c>
      <c r="B205" s="29">
        <v>200</v>
      </c>
      <c r="C205" s="41">
        <v>0.1</v>
      </c>
      <c r="D205" t="s">
        <v>234</v>
      </c>
      <c r="E205" s="29">
        <v>1</v>
      </c>
      <c r="F205" s="2">
        <v>44699.606851851851</v>
      </c>
      <c r="G205">
        <v>164</v>
      </c>
      <c r="I205" s="3">
        <v>20.100000000000001</v>
      </c>
      <c r="J205" s="3">
        <v>30.029</v>
      </c>
      <c r="K205" s="3">
        <v>589.41999999999996</v>
      </c>
      <c r="L205" s="3">
        <v>3989</v>
      </c>
      <c r="M205" s="3" t="s">
        <v>40</v>
      </c>
      <c r="N205" s="4">
        <f>1000000*(AG205-AE205)/Y205</f>
        <v>3.0510807707291003</v>
      </c>
      <c r="O205" s="4">
        <f>1000000*(AN205-AL205)/Y205</f>
        <v>106.95777350623393</v>
      </c>
      <c r="P205" s="4" t="e">
        <f>1000000*(AU205-AS205)/Y205</f>
        <v>#VALUE!</v>
      </c>
      <c r="Q205">
        <f>(N205*16)</f>
        <v>48.817292331665605</v>
      </c>
      <c r="R205">
        <f>(O205*44)</f>
        <v>4706.1420342742931</v>
      </c>
      <c r="S205">
        <f>1000000*(((AG205-AE205)*0.082057*X205)/(W205-AA205))/Y205</f>
        <v>84.576455986980136</v>
      </c>
      <c r="T205">
        <f>1000000*(((AN205-AL205)*0.082057*X205)/(W205-AA205))/Y205</f>
        <v>2964.8869050600997</v>
      </c>
      <c r="U205">
        <f>O205*((1*0.082057*X205)/(W205-AA205))</f>
        <v>2964.8869050600993</v>
      </c>
      <c r="W205">
        <f t="shared" si="210"/>
        <v>0.99974957197831171</v>
      </c>
      <c r="X205">
        <v>313.14999999999998</v>
      </c>
      <c r="Y205">
        <f t="shared" si="211"/>
        <v>1.9073334166666699E-2</v>
      </c>
      <c r="Z205">
        <v>2E-3</v>
      </c>
      <c r="AA205">
        <f t="shared" si="212"/>
        <v>7.2765497523200454E-2</v>
      </c>
      <c r="AC205">
        <f t="shared" si="213"/>
        <v>5.8927239271545646E-4</v>
      </c>
      <c r="AD205">
        <f t="shared" si="214"/>
        <v>4.586464532896964E-8</v>
      </c>
      <c r="AE205">
        <v>0</v>
      </c>
      <c r="AF205" s="8">
        <f t="shared" si="215"/>
        <v>1.2329637780637474E-8</v>
      </c>
      <c r="AG205" s="8">
        <f t="shared" si="216"/>
        <v>5.8194283109607115E-8</v>
      </c>
      <c r="AH205" s="9">
        <f t="shared" si="217"/>
        <v>1.097002469958351E-3</v>
      </c>
      <c r="AJ205">
        <f t="shared" si="218"/>
        <v>3.9880010426214859E-3</v>
      </c>
      <c r="AK205">
        <f t="shared" si="219"/>
        <v>3.1039678025391051E-7</v>
      </c>
      <c r="AL205">
        <v>0</v>
      </c>
      <c r="AM205" s="8">
        <f t="shared" si="220"/>
        <v>1.7296445755531398E-6</v>
      </c>
      <c r="AN205" s="8">
        <f t="shared" si="221"/>
        <v>2.0400413558070502E-6</v>
      </c>
      <c r="AO205" s="9">
        <f t="shared" si="222"/>
        <v>2.2739189884214046E-2</v>
      </c>
      <c r="AP205" s="9"/>
      <c r="AQ205" t="e">
        <f t="shared" si="223"/>
        <v>#VALUE!</v>
      </c>
      <c r="AR205" t="e">
        <f t="shared" si="224"/>
        <v>#VALUE!</v>
      </c>
      <c r="AS205">
        <v>0</v>
      </c>
      <c r="AT205" s="8" t="e">
        <f t="shared" si="225"/>
        <v>#VALUE!</v>
      </c>
      <c r="AU205" s="8" t="e">
        <f t="shared" si="226"/>
        <v>#VALUE!</v>
      </c>
      <c r="AV205" s="9">
        <f t="shared" si="227"/>
        <v>1.5759424160826513E-2</v>
      </c>
      <c r="AX205">
        <f t="shared" si="228"/>
        <v>78.81297419298906</v>
      </c>
      <c r="AY205">
        <f t="shared" si="229"/>
        <v>15.21521999396507</v>
      </c>
      <c r="AZ205" t="e">
        <f t="shared" si="230"/>
        <v>#VALUE!</v>
      </c>
    </row>
    <row r="206" spans="1:52">
      <c r="A206" s="62">
        <v>44698.604166666664</v>
      </c>
      <c r="B206" s="29">
        <v>50</v>
      </c>
      <c r="C206" s="41">
        <v>0.1</v>
      </c>
      <c r="D206" t="s">
        <v>234</v>
      </c>
      <c r="E206" s="29">
        <v>1</v>
      </c>
      <c r="F206" s="2">
        <v>44699.62809027778</v>
      </c>
      <c r="G206">
        <v>170</v>
      </c>
      <c r="I206" s="3">
        <v>20.100000000000001</v>
      </c>
      <c r="J206" s="3">
        <v>30.029</v>
      </c>
      <c r="K206" s="3">
        <v>78.37</v>
      </c>
      <c r="L206" s="3">
        <v>107</v>
      </c>
      <c r="M206" s="3" t="s">
        <v>40</v>
      </c>
      <c r="N206" s="4">
        <f>1000000*(AG206-AE206)/Y206</f>
        <v>0.40567540972827471</v>
      </c>
      <c r="O206" s="4">
        <f>1000000*(AN206-AL206)/Y206</f>
        <v>2.8690102193950939</v>
      </c>
      <c r="P206" s="4" t="e">
        <f>1000000*(AU206-AS206)/Y206</f>
        <v>#VALUE!</v>
      </c>
      <c r="Q206">
        <f>(N206*16)</f>
        <v>6.4908065556523953</v>
      </c>
      <c r="R206">
        <f>(O206*44)</f>
        <v>126.23644965338413</v>
      </c>
      <c r="S206">
        <f>1000000*(((AG206-AE206)*0.082057*X206)/(W206-AA206))/Y206</f>
        <v>11.245388442366455</v>
      </c>
      <c r="T206">
        <f>1000000*(((AN206-AL206)*0.082057*X206)/(W206-AA206))/Y206</f>
        <v>79.529430644630366</v>
      </c>
      <c r="U206">
        <f>O206*((1*0.082057*X206)/(W206-AA206))</f>
        <v>79.529430644630381</v>
      </c>
      <c r="W206">
        <f t="shared" si="210"/>
        <v>0.99974957197831171</v>
      </c>
      <c r="X206">
        <v>313.14999999999998</v>
      </c>
      <c r="Y206">
        <f t="shared" si="211"/>
        <v>1.9073334166666699E-2</v>
      </c>
      <c r="Z206">
        <v>2E-3</v>
      </c>
      <c r="AA206">
        <f t="shared" si="212"/>
        <v>7.2765497523200454E-2</v>
      </c>
      <c r="AC206">
        <f t="shared" si="213"/>
        <v>7.8350373955940304E-5</v>
      </c>
      <c r="AD206">
        <f t="shared" si="214"/>
        <v>6.0982190194281695E-9</v>
      </c>
      <c r="AE206">
        <v>0</v>
      </c>
      <c r="AF206" s="8">
        <f t="shared" si="215"/>
        <v>1.6393636335186438E-9</v>
      </c>
      <c r="AG206" s="8">
        <f t="shared" si="216"/>
        <v>7.7375826529468141E-9</v>
      </c>
      <c r="AH206" s="9">
        <f t="shared" si="217"/>
        <v>1.097002469958351E-3</v>
      </c>
      <c r="AJ206">
        <f t="shared" si="218"/>
        <v>1.0697320420167935E-4</v>
      </c>
      <c r="AK206">
        <f t="shared" si="219"/>
        <v>8.3260104003931867E-9</v>
      </c>
      <c r="AL206">
        <v>0</v>
      </c>
      <c r="AM206" s="8">
        <f t="shared" si="220"/>
        <v>4.639558024171118E-8</v>
      </c>
      <c r="AN206" s="8">
        <f t="shared" si="221"/>
        <v>5.4721590642104364E-8</v>
      </c>
      <c r="AO206" s="9">
        <f t="shared" si="222"/>
        <v>2.2739189884214046E-2</v>
      </c>
      <c r="AP206" s="9"/>
      <c r="AQ206" t="e">
        <f t="shared" si="223"/>
        <v>#VALUE!</v>
      </c>
      <c r="AR206" t="e">
        <f t="shared" si="224"/>
        <v>#VALUE!</v>
      </c>
      <c r="AS206">
        <v>0</v>
      </c>
      <c r="AT206" s="8" t="e">
        <f t="shared" si="225"/>
        <v>#VALUE!</v>
      </c>
      <c r="AU206" s="8" t="e">
        <f t="shared" si="226"/>
        <v>#VALUE!</v>
      </c>
      <c r="AV206" s="9">
        <f t="shared" si="227"/>
        <v>1.5759424160826513E-2</v>
      </c>
      <c r="AX206">
        <f t="shared" si="228"/>
        <v>78.812974192989046</v>
      </c>
      <c r="AY206">
        <f t="shared" si="229"/>
        <v>15.215219993965073</v>
      </c>
      <c r="AZ206" t="e">
        <f t="shared" si="230"/>
        <v>#VALUE!</v>
      </c>
    </row>
    <row r="207" spans="1:52">
      <c r="A207" s="62">
        <v>44698.647222222222</v>
      </c>
      <c r="B207" s="29">
        <v>50</v>
      </c>
      <c r="C207" s="41">
        <v>9</v>
      </c>
      <c r="D207" t="s">
        <v>234</v>
      </c>
      <c r="E207" s="29">
        <v>1</v>
      </c>
      <c r="F207" s="2">
        <v>44699.649317129632</v>
      </c>
      <c r="G207">
        <v>194</v>
      </c>
      <c r="I207" s="3">
        <v>20.100000000000001</v>
      </c>
      <c r="J207" s="3">
        <v>30.029</v>
      </c>
      <c r="K207" s="3">
        <v>5746.95</v>
      </c>
      <c r="L207" s="3">
        <v>16771</v>
      </c>
      <c r="M207" s="3" t="s">
        <v>40</v>
      </c>
      <c r="N207" s="4">
        <f>1000000*(AG207-AE207)/Y207</f>
        <v>29.748581037870458</v>
      </c>
      <c r="O207" s="4">
        <f>1000000*(AN207-AL207)/Y207</f>
        <v>449.68383541565544</v>
      </c>
      <c r="P207" s="4" t="e">
        <f>1000000*(AU207-AS207)/Y207</f>
        <v>#VALUE!</v>
      </c>
      <c r="Q207">
        <f>(N207*16)</f>
        <v>475.97729660592734</v>
      </c>
      <c r="R207">
        <f>(O207*44)</f>
        <v>19786.088758288839</v>
      </c>
      <c r="S207">
        <f>1000000*(((AG207-AE207)*0.082057*X207)/(W207-AA207))/Y207</f>
        <v>824.63551242641165</v>
      </c>
      <c r="T207">
        <f>1000000*(((AN207-AL207)*0.082057*X207)/(W207-AA207))/Y207</f>
        <v>12465.309171412115</v>
      </c>
      <c r="U207">
        <f>O207*((1*0.082057*X207)/(W207-AA207))</f>
        <v>12465.309171412116</v>
      </c>
      <c r="W207">
        <f t="shared" si="210"/>
        <v>0.99974957197831171</v>
      </c>
      <c r="X207">
        <v>313.14999999999998</v>
      </c>
      <c r="Y207">
        <f t="shared" si="211"/>
        <v>1.9073334166666699E-2</v>
      </c>
      <c r="Z207">
        <v>2E-3</v>
      </c>
      <c r="AA207">
        <f t="shared" si="212"/>
        <v>7.2765497523200454E-2</v>
      </c>
      <c r="AC207">
        <f t="shared" si="213"/>
        <v>5.7455108026807583E-3</v>
      </c>
      <c r="AD207">
        <f t="shared" si="214"/>
        <v>4.4718846234149176E-7</v>
      </c>
      <c r="AE207">
        <v>0</v>
      </c>
      <c r="AF207" s="8">
        <f t="shared" si="215"/>
        <v>1.2021616477797587E-7</v>
      </c>
      <c r="AG207" s="8">
        <f t="shared" si="216"/>
        <v>5.6740462711946766E-7</v>
      </c>
      <c r="AH207" s="9">
        <f t="shared" si="217"/>
        <v>1.097002469958351E-3</v>
      </c>
      <c r="AJ207">
        <f t="shared" si="218"/>
        <v>1.6766800071648266E-2</v>
      </c>
      <c r="AK207">
        <f t="shared" si="219"/>
        <v>1.305004863784992E-6</v>
      </c>
      <c r="AL207">
        <v>0</v>
      </c>
      <c r="AM207" s="8">
        <f t="shared" si="220"/>
        <v>7.2719651984461528E-6</v>
      </c>
      <c r="AN207" s="8">
        <f t="shared" si="221"/>
        <v>8.5769700622311454E-6</v>
      </c>
      <c r="AO207" s="9">
        <f t="shared" si="222"/>
        <v>2.2739189884214046E-2</v>
      </c>
      <c r="AP207" s="9"/>
      <c r="AQ207" t="e">
        <f t="shared" si="223"/>
        <v>#VALUE!</v>
      </c>
      <c r="AR207" t="e">
        <f t="shared" si="224"/>
        <v>#VALUE!</v>
      </c>
      <c r="AS207">
        <v>0</v>
      </c>
      <c r="AT207" s="8" t="e">
        <f t="shared" si="225"/>
        <v>#VALUE!</v>
      </c>
      <c r="AU207" s="8" t="e">
        <f t="shared" si="226"/>
        <v>#VALUE!</v>
      </c>
      <c r="AV207" s="9">
        <f t="shared" si="227"/>
        <v>1.5759424160826513E-2</v>
      </c>
      <c r="AX207">
        <f t="shared" si="228"/>
        <v>78.81297419298906</v>
      </c>
      <c r="AY207">
        <f t="shared" si="229"/>
        <v>15.215219993965084</v>
      </c>
      <c r="AZ207" t="e">
        <f t="shared" si="230"/>
        <v>#VALUE!</v>
      </c>
    </row>
    <row r="208" spans="1:52">
      <c r="A208" s="62">
        <v>44698.493055555555</v>
      </c>
      <c r="B208" s="29">
        <v>1</v>
      </c>
      <c r="C208" s="41">
        <v>3</v>
      </c>
      <c r="D208" t="s">
        <v>235</v>
      </c>
      <c r="E208" s="29">
        <v>1</v>
      </c>
      <c r="F208" s="2">
        <v>44699.670555555553</v>
      </c>
      <c r="G208">
        <v>140</v>
      </c>
      <c r="I208" s="3">
        <v>20.100000000000001</v>
      </c>
      <c r="J208" s="3">
        <v>30.029</v>
      </c>
      <c r="K208" s="3">
        <v>112</v>
      </c>
      <c r="L208" s="3">
        <v>64</v>
      </c>
      <c r="M208" s="3" t="s">
        <v>40</v>
      </c>
      <c r="N208" s="4">
        <f>1000000*(AG208-AE208)/Y208</f>
        <v>0.57975814584109675</v>
      </c>
      <c r="O208" s="4">
        <f>1000000*(AN208-AL208)/Y208</f>
        <v>1.7160434957129536</v>
      </c>
      <c r="P208" s="4" t="e">
        <f>1000000*(AU208-AS208)/Y208</f>
        <v>#VALUE!</v>
      </c>
      <c r="Q208">
        <f>(N208*16)</f>
        <v>9.276130333457548</v>
      </c>
      <c r="R208">
        <f>(O208*44)</f>
        <v>75.50591381136995</v>
      </c>
      <c r="S208">
        <f>1000000*(((AG208-AE208)*0.082057*X208)/(W208-AA208))/Y208</f>
        <v>16.070990245566449</v>
      </c>
      <c r="T208">
        <f>1000000*(((AN208-AL208)*0.082057*X208)/(W208-AA208))/Y208</f>
        <v>47.5690052453864</v>
      </c>
      <c r="U208">
        <f>O208*((1*0.082057*X208)/(W208-AA208))</f>
        <v>47.5690052453864</v>
      </c>
      <c r="W208">
        <f t="shared" si="210"/>
        <v>0.99974957197831171</v>
      </c>
      <c r="X208">
        <v>313.14999999999998</v>
      </c>
      <c r="Y208">
        <f t="shared" si="211"/>
        <v>1.9073334166666699E-2</v>
      </c>
      <c r="Z208">
        <v>2E-3</v>
      </c>
      <c r="AA208">
        <f t="shared" si="212"/>
        <v>7.2765497523200454E-2</v>
      </c>
      <c r="AC208">
        <f t="shared" si="213"/>
        <v>1.1197195206157091E-4</v>
      </c>
      <c r="AD208">
        <f t="shared" si="214"/>
        <v>8.7150763069536162E-9</v>
      </c>
      <c r="AE208">
        <v>0</v>
      </c>
      <c r="AF208" s="8">
        <f t="shared" si="215"/>
        <v>2.3428445445207105E-9</v>
      </c>
      <c r="AG208" s="8">
        <f t="shared" si="216"/>
        <v>1.1057920851474326E-8</v>
      </c>
      <c r="AH208" s="9">
        <f t="shared" si="217"/>
        <v>1.097002469958351E-3</v>
      </c>
      <c r="AJ208">
        <f t="shared" si="218"/>
        <v>6.3983972606611948E-5</v>
      </c>
      <c r="AK208">
        <f t="shared" si="219"/>
        <v>4.9800436039734948E-9</v>
      </c>
      <c r="AL208">
        <v>0</v>
      </c>
      <c r="AM208" s="8">
        <f t="shared" si="220"/>
        <v>2.7750627434294539E-8</v>
      </c>
      <c r="AN208" s="8">
        <f t="shared" si="221"/>
        <v>3.2730671038268037E-8</v>
      </c>
      <c r="AO208" s="9">
        <f t="shared" si="222"/>
        <v>2.2739189884214046E-2</v>
      </c>
      <c r="AP208" s="9"/>
      <c r="AQ208" t="e">
        <f t="shared" si="223"/>
        <v>#VALUE!</v>
      </c>
      <c r="AR208" t="e">
        <f t="shared" si="224"/>
        <v>#VALUE!</v>
      </c>
      <c r="AS208">
        <v>0</v>
      </c>
      <c r="AT208" s="8" t="e">
        <f t="shared" si="225"/>
        <v>#VALUE!</v>
      </c>
      <c r="AU208" s="8" t="e">
        <f t="shared" si="226"/>
        <v>#VALUE!</v>
      </c>
      <c r="AV208" s="9">
        <f t="shared" si="227"/>
        <v>1.5759424160826513E-2</v>
      </c>
      <c r="AX208">
        <f t="shared" si="228"/>
        <v>78.81297419298906</v>
      </c>
      <c r="AY208">
        <f t="shared" si="229"/>
        <v>15.215219993965082</v>
      </c>
      <c r="AZ208" t="e">
        <f t="shared" si="230"/>
        <v>#VALUE!</v>
      </c>
    </row>
    <row r="209" spans="1:52">
      <c r="A209" s="62">
        <v>44698.614583333336</v>
      </c>
      <c r="B209" s="29">
        <v>50</v>
      </c>
      <c r="C209" s="41">
        <v>1.6</v>
      </c>
      <c r="D209" t="s">
        <v>234</v>
      </c>
      <c r="E209" s="29">
        <v>1</v>
      </c>
      <c r="F209" s="2">
        <v>44699.691770833335</v>
      </c>
      <c r="G209">
        <v>41</v>
      </c>
      <c r="H209" t="s">
        <v>254</v>
      </c>
      <c r="I209" s="3">
        <v>20.100000000000001</v>
      </c>
      <c r="J209" s="3">
        <v>30.029</v>
      </c>
      <c r="K209" s="3">
        <v>92.07</v>
      </c>
      <c r="L209" s="3">
        <v>4</v>
      </c>
      <c r="M209" s="3" t="s">
        <v>40</v>
      </c>
      <c r="N209" s="4">
        <f>1000000*(AG209-AE209)/Y209</f>
        <v>0.47659225435348013</v>
      </c>
      <c r="O209" s="4">
        <f>1000000*(AN209-AL209)/Y209</f>
        <v>0.1072527184820596</v>
      </c>
      <c r="P209" s="4" t="e">
        <f>1000000*(AU209-AS209)/Y209</f>
        <v>#VALUE!</v>
      </c>
      <c r="Q209">
        <f>(N209*16)</f>
        <v>7.625476069655682</v>
      </c>
      <c r="R209">
        <f>(O209*44)</f>
        <v>4.7191196132106219</v>
      </c>
      <c r="S209">
        <f>1000000*(((AG209-AE209)*0.082057*X209)/(W209-AA209))/Y209</f>
        <v>13.211214927761629</v>
      </c>
      <c r="T209">
        <f>1000000*(((AN209-AL209)*0.082057*X209)/(W209-AA209))/Y209</f>
        <v>2.97306282783665</v>
      </c>
      <c r="U209">
        <f>O209*((1*0.082057*X209)/(W209-AA209))</f>
        <v>2.97306282783665</v>
      </c>
      <c r="W209">
        <f t="shared" si="210"/>
        <v>0.99974957197831171</v>
      </c>
      <c r="X209">
        <v>313.14999999999998</v>
      </c>
      <c r="Y209">
        <f t="shared" si="211"/>
        <v>1.9073334166666699E-2</v>
      </c>
      <c r="Z209">
        <v>2E-3</v>
      </c>
      <c r="AA209">
        <f t="shared" si="212"/>
        <v>7.2765497523200454E-2</v>
      </c>
      <c r="AC209">
        <f t="shared" si="213"/>
        <v>9.2046943092043146E-5</v>
      </c>
      <c r="AD209">
        <f t="shared" si="214"/>
        <v>7.1642596034037437E-9</v>
      </c>
      <c r="AE209">
        <v>0</v>
      </c>
      <c r="AF209" s="8">
        <f t="shared" si="215"/>
        <v>1.9259437251251946E-9</v>
      </c>
      <c r="AG209" s="8">
        <f t="shared" si="216"/>
        <v>9.0902033285289375E-9</v>
      </c>
      <c r="AH209" s="9">
        <f t="shared" si="217"/>
        <v>1.097002469958351E-3</v>
      </c>
      <c r="AJ209">
        <f t="shared" si="218"/>
        <v>3.9989982879132468E-6</v>
      </c>
      <c r="AK209">
        <f t="shared" si="219"/>
        <v>3.1125272524834343E-10</v>
      </c>
      <c r="AL209">
        <v>0</v>
      </c>
      <c r="AM209" s="8">
        <f t="shared" si="220"/>
        <v>1.7344142146434087E-9</v>
      </c>
      <c r="AN209" s="8">
        <f t="shared" si="221"/>
        <v>2.0456669398917523E-9</v>
      </c>
      <c r="AO209" s="9">
        <f t="shared" si="222"/>
        <v>2.2739189884214046E-2</v>
      </c>
      <c r="AP209" s="9"/>
      <c r="AQ209" t="e">
        <f t="shared" si="223"/>
        <v>#VALUE!</v>
      </c>
      <c r="AR209" t="e">
        <f t="shared" si="224"/>
        <v>#VALUE!</v>
      </c>
      <c r="AS209">
        <v>0</v>
      </c>
      <c r="AT209" s="8" t="e">
        <f t="shared" si="225"/>
        <v>#VALUE!</v>
      </c>
      <c r="AU209" s="8" t="e">
        <f t="shared" si="226"/>
        <v>#VALUE!</v>
      </c>
      <c r="AV209" s="9">
        <f t="shared" si="227"/>
        <v>1.5759424160826513E-2</v>
      </c>
      <c r="AX209">
        <f t="shared" si="228"/>
        <v>78.812974192989046</v>
      </c>
      <c r="AY209">
        <f t="shared" si="229"/>
        <v>15.215219993965082</v>
      </c>
      <c r="AZ209" t="e">
        <f t="shared" si="230"/>
        <v>#VALUE!</v>
      </c>
    </row>
    <row r="210" spans="1:52">
      <c r="A210" s="62">
        <v>44698.635416666664</v>
      </c>
      <c r="B210" s="29">
        <v>50</v>
      </c>
      <c r="C210" s="41">
        <v>6.2</v>
      </c>
      <c r="D210" t="s">
        <v>234</v>
      </c>
      <c r="E210" s="29">
        <v>1</v>
      </c>
      <c r="F210" s="2">
        <v>44699.712997685187</v>
      </c>
      <c r="G210">
        <v>82</v>
      </c>
      <c r="I210" s="3">
        <v>20.100000000000001</v>
      </c>
      <c r="J210" s="3">
        <v>30.029</v>
      </c>
      <c r="K210" s="3">
        <v>3.89</v>
      </c>
      <c r="L210" s="3">
        <v>9408</v>
      </c>
      <c r="M210" s="3" t="s">
        <v>40</v>
      </c>
      <c r="N210" s="4">
        <f>1000000*(AG210-AE210)/Y210</f>
        <v>2.0136242743945237E-2</v>
      </c>
      <c r="O210" s="4">
        <f>1000000*(AN210-AL210)/Y210</f>
        <v>252.25839386980422</v>
      </c>
      <c r="P210" s="4" t="e">
        <f>1000000*(AU210-AS210)/Y210</f>
        <v>#VALUE!</v>
      </c>
      <c r="Q210">
        <f>(N210*16)</f>
        <v>0.3221798839031238</v>
      </c>
      <c r="R210">
        <f>(O210*44)</f>
        <v>11099.369330271385</v>
      </c>
      <c r="S210">
        <f>1000000*(((AG210-AE210)*0.082057*X210)/(W210-AA210))/Y210</f>
        <v>0.5581799290647631</v>
      </c>
      <c r="T210">
        <f>1000000*(((AN210-AL210)*0.082057*X210)/(W210-AA210))/Y210</f>
        <v>6992.6437710718001</v>
      </c>
      <c r="U210">
        <f>O210*((1*0.082057*X210)/(W210-AA210))</f>
        <v>6992.6437710718019</v>
      </c>
      <c r="W210">
        <f t="shared" si="210"/>
        <v>0.99974957197831171</v>
      </c>
      <c r="X210">
        <v>313.14999999999998</v>
      </c>
      <c r="Y210">
        <f t="shared" si="211"/>
        <v>1.9073334166666699E-2</v>
      </c>
      <c r="Z210">
        <v>2E-3</v>
      </c>
      <c r="AA210">
        <f t="shared" si="212"/>
        <v>7.2765497523200454E-2</v>
      </c>
      <c r="AC210">
        <f t="shared" si="213"/>
        <v>3.8890258349956329E-6</v>
      </c>
      <c r="AD210">
        <f t="shared" si="214"/>
        <v>3.0269327530401398E-10</v>
      </c>
      <c r="AE210">
        <v>0</v>
      </c>
      <c r="AF210" s="8">
        <f t="shared" si="215"/>
        <v>8.137201141237111E-11</v>
      </c>
      <c r="AG210" s="8">
        <f t="shared" si="216"/>
        <v>3.8406528671638507E-10</v>
      </c>
      <c r="AH210" s="9">
        <f t="shared" si="217"/>
        <v>1.097002469958351E-3</v>
      </c>
      <c r="AJ210">
        <f t="shared" si="218"/>
        <v>9.4056439731719562E-3</v>
      </c>
      <c r="AK210">
        <f t="shared" si="219"/>
        <v>7.3206640978410376E-7</v>
      </c>
      <c r="AL210">
        <v>0</v>
      </c>
      <c r="AM210" s="8">
        <f t="shared" si="220"/>
        <v>4.0793422328412976E-6</v>
      </c>
      <c r="AN210" s="8">
        <f t="shared" si="221"/>
        <v>4.8114086426254017E-6</v>
      </c>
      <c r="AO210" s="9">
        <f t="shared" si="222"/>
        <v>2.2739189884214046E-2</v>
      </c>
      <c r="AP210" s="9"/>
      <c r="AQ210" t="e">
        <f t="shared" si="223"/>
        <v>#VALUE!</v>
      </c>
      <c r="AR210" t="e">
        <f t="shared" si="224"/>
        <v>#VALUE!</v>
      </c>
      <c r="AS210">
        <v>0</v>
      </c>
      <c r="AT210" s="8" t="e">
        <f t="shared" si="225"/>
        <v>#VALUE!</v>
      </c>
      <c r="AU210" s="8" t="e">
        <f t="shared" si="226"/>
        <v>#VALUE!</v>
      </c>
      <c r="AV210" s="9">
        <f t="shared" si="227"/>
        <v>1.5759424160826513E-2</v>
      </c>
      <c r="AX210">
        <f t="shared" si="228"/>
        <v>78.812974192989046</v>
      </c>
      <c r="AY210">
        <f t="shared" si="229"/>
        <v>15.215219993965082</v>
      </c>
      <c r="AZ210" t="e">
        <f t="shared" si="230"/>
        <v>#VALUE!</v>
      </c>
    </row>
    <row r="211" spans="1:52">
      <c r="A211" s="62">
        <v>44698.604166666664</v>
      </c>
      <c r="B211" s="29">
        <v>50</v>
      </c>
      <c r="C211" s="41">
        <v>0.1</v>
      </c>
      <c r="D211" t="s">
        <v>234</v>
      </c>
      <c r="E211" s="29">
        <v>2</v>
      </c>
      <c r="F211" s="2">
        <v>44699.734224537038</v>
      </c>
      <c r="G211">
        <v>204</v>
      </c>
      <c r="I211" s="3">
        <v>20.100000000000001</v>
      </c>
      <c r="J211" s="3">
        <v>30.029</v>
      </c>
      <c r="K211" s="3">
        <v>89</v>
      </c>
      <c r="L211" s="3">
        <v>178</v>
      </c>
      <c r="M211" s="3" t="s">
        <v>40</v>
      </c>
      <c r="N211" s="4">
        <f>1000000*(AG211-AE211)/Y211</f>
        <v>0.46070066946301441</v>
      </c>
      <c r="O211" s="4">
        <f>1000000*(AN211-AL211)/Y211</f>
        <v>4.7727459724516521</v>
      </c>
      <c r="P211" s="4" t="e">
        <f>1000000*(AU211-AS211)/Y211</f>
        <v>#VALUE!</v>
      </c>
      <c r="Q211">
        <f>(N211*16)</f>
        <v>7.3712107114082306</v>
      </c>
      <c r="R211">
        <f>(O211*44)</f>
        <v>210.00082278787269</v>
      </c>
      <c r="S211">
        <f>1000000*(((AG211-AE211)*0.082057*X211)/(W211-AA211))/Y211</f>
        <v>12.770697605851909</v>
      </c>
      <c r="T211">
        <f>1000000*(((AN211-AL211)*0.082057*X211)/(W211-AA211))/Y211</f>
        <v>132.30129583873088</v>
      </c>
      <c r="U211">
        <f>O211*((1*0.082057*X211)/(W211-AA211))</f>
        <v>132.30129583873094</v>
      </c>
      <c r="W211">
        <f t="shared" si="210"/>
        <v>0.99974957197831171</v>
      </c>
      <c r="X211">
        <v>313.14999999999998</v>
      </c>
      <c r="Y211">
        <f t="shared" si="211"/>
        <v>1.9073334166666699E-2</v>
      </c>
      <c r="Z211">
        <v>2E-3</v>
      </c>
      <c r="AA211">
        <f t="shared" si="212"/>
        <v>7.2765497523200454E-2</v>
      </c>
      <c r="AC211">
        <f t="shared" si="213"/>
        <v>8.8977711906069738E-5</v>
      </c>
      <c r="AD211">
        <f t="shared" si="214"/>
        <v>6.9253731367756408E-9</v>
      </c>
      <c r="AE211">
        <v>0</v>
      </c>
      <c r="AF211" s="8">
        <f t="shared" si="215"/>
        <v>1.8617246826994932E-9</v>
      </c>
      <c r="AG211" s="8">
        <f t="shared" si="216"/>
        <v>8.7870978194751347E-9</v>
      </c>
      <c r="AH211" s="9">
        <f t="shared" si="217"/>
        <v>1.097002469958351E-3</v>
      </c>
      <c r="AJ211">
        <f t="shared" si="218"/>
        <v>1.7795542381213948E-4</v>
      </c>
      <c r="AK211">
        <f t="shared" si="219"/>
        <v>1.3850746273551282E-8</v>
      </c>
      <c r="AL211">
        <v>0</v>
      </c>
      <c r="AM211" s="8">
        <f t="shared" si="220"/>
        <v>7.7181432551631689E-8</v>
      </c>
      <c r="AN211" s="8">
        <f t="shared" si="221"/>
        <v>9.1032178825182966E-8</v>
      </c>
      <c r="AO211" s="9">
        <f t="shared" si="222"/>
        <v>2.2739189884214046E-2</v>
      </c>
      <c r="AP211" s="9"/>
      <c r="AQ211" t="e">
        <f t="shared" si="223"/>
        <v>#VALUE!</v>
      </c>
      <c r="AR211" t="e">
        <f t="shared" si="224"/>
        <v>#VALUE!</v>
      </c>
      <c r="AS211">
        <v>0</v>
      </c>
      <c r="AT211" s="8" t="e">
        <f t="shared" si="225"/>
        <v>#VALUE!</v>
      </c>
      <c r="AU211" s="8" t="e">
        <f t="shared" si="226"/>
        <v>#VALUE!</v>
      </c>
      <c r="AV211" s="9">
        <f t="shared" si="227"/>
        <v>1.5759424160826513E-2</v>
      </c>
      <c r="AX211">
        <f t="shared" si="228"/>
        <v>78.81297419298906</v>
      </c>
      <c r="AY211">
        <f t="shared" si="229"/>
        <v>15.215219993965071</v>
      </c>
      <c r="AZ211" t="e">
        <f t="shared" si="230"/>
        <v>#VALUE!</v>
      </c>
    </row>
    <row r="212" spans="1:52">
      <c r="A212" s="62">
        <v>44698.614583333336</v>
      </c>
      <c r="B212" s="29">
        <v>50</v>
      </c>
      <c r="C212" s="41">
        <v>1.6</v>
      </c>
      <c r="D212" t="s">
        <v>234</v>
      </c>
      <c r="E212" s="29">
        <v>2</v>
      </c>
      <c r="F212" s="2">
        <v>44699.755486111113</v>
      </c>
      <c r="G212">
        <v>76</v>
      </c>
      <c r="I212" s="3">
        <v>20.100000000000001</v>
      </c>
      <c r="J212" s="3">
        <v>30.029</v>
      </c>
      <c r="K212" s="3">
        <v>92.46</v>
      </c>
      <c r="L212" s="3">
        <v>-10</v>
      </c>
      <c r="M212" s="3" t="s">
        <v>40</v>
      </c>
      <c r="N212" s="4">
        <f>1000000*(AG212-AE212)/Y212</f>
        <v>0.47861105503989104</v>
      </c>
      <c r="O212" s="4">
        <f>1000000*(AN212-AL212)/Y212</f>
        <v>-0.26813179620514904</v>
      </c>
      <c r="P212" s="4" t="e">
        <f>1000000*(AU212-AS212)/Y212</f>
        <v>#VALUE!</v>
      </c>
      <c r="Q212">
        <f>(N212*16)</f>
        <v>7.6577768806382567</v>
      </c>
      <c r="R212">
        <f>(O212*44)</f>
        <v>-11.797799033026557</v>
      </c>
      <c r="S212">
        <f>1000000*(((AG212-AE212)*0.082057*X212)/(W212-AA212))/Y212</f>
        <v>13.267176411652443</v>
      </c>
      <c r="T212">
        <f>1000000*(((AN212-AL212)*0.082057*X212)/(W212-AA212))/Y212</f>
        <v>-7.4326570695916274</v>
      </c>
      <c r="U212">
        <f>O212*((1*0.082057*X212)/(W212-AA212))</f>
        <v>-7.4326570695916265</v>
      </c>
      <c r="W212">
        <f t="shared" si="210"/>
        <v>0.99974957197831171</v>
      </c>
      <c r="X212">
        <v>313.14999999999998</v>
      </c>
      <c r="Y212">
        <f t="shared" si="211"/>
        <v>1.9073334166666699E-2</v>
      </c>
      <c r="Z212">
        <v>2E-3</v>
      </c>
      <c r="AA212">
        <f t="shared" si="212"/>
        <v>7.2765497523200454E-2</v>
      </c>
      <c r="AC212">
        <f t="shared" si="213"/>
        <v>9.2436845425114688E-5</v>
      </c>
      <c r="AD212">
        <f t="shared" si="214"/>
        <v>7.1946067441154574E-9</v>
      </c>
      <c r="AE212">
        <v>0</v>
      </c>
      <c r="AF212" s="8">
        <f t="shared" si="215"/>
        <v>1.9341018445212932E-9</v>
      </c>
      <c r="AG212" s="8">
        <f t="shared" si="216"/>
        <v>9.1287085886367502E-9</v>
      </c>
      <c r="AH212" s="9">
        <f t="shared" si="217"/>
        <v>1.097002469958351E-3</v>
      </c>
      <c r="AJ212">
        <f t="shared" si="218"/>
        <v>-9.9974957197831182E-6</v>
      </c>
      <c r="AK212">
        <f t="shared" si="219"/>
        <v>-7.7813181312085865E-10</v>
      </c>
      <c r="AL212">
        <v>0</v>
      </c>
      <c r="AM212" s="8">
        <f t="shared" si="220"/>
        <v>-4.3360355366085229E-9</v>
      </c>
      <c r="AN212" s="8">
        <f t="shared" si="221"/>
        <v>-5.1141673497293812E-9</v>
      </c>
      <c r="AO212" s="9">
        <f t="shared" si="222"/>
        <v>2.2739189884214046E-2</v>
      </c>
      <c r="AP212" s="9"/>
      <c r="AQ212" t="e">
        <f t="shared" si="223"/>
        <v>#VALUE!</v>
      </c>
      <c r="AR212" t="e">
        <f t="shared" si="224"/>
        <v>#VALUE!</v>
      </c>
      <c r="AS212">
        <v>0</v>
      </c>
      <c r="AT212" s="8" t="e">
        <f t="shared" si="225"/>
        <v>#VALUE!</v>
      </c>
      <c r="AU212" s="8" t="e">
        <f t="shared" si="226"/>
        <v>#VALUE!</v>
      </c>
      <c r="AV212" s="9">
        <f t="shared" si="227"/>
        <v>1.5759424160826513E-2</v>
      </c>
      <c r="AX212">
        <f t="shared" si="228"/>
        <v>78.812974192989046</v>
      </c>
      <c r="AY212">
        <f t="shared" si="229"/>
        <v>15.21521999396507</v>
      </c>
      <c r="AZ212" t="e">
        <f t="shared" si="230"/>
        <v>#VALUE!</v>
      </c>
    </row>
    <row r="213" spans="1:52">
      <c r="A213" s="62">
        <v>44698.493055555555</v>
      </c>
      <c r="B213" s="29">
        <v>1</v>
      </c>
      <c r="C213" s="41">
        <v>3</v>
      </c>
      <c r="D213" t="s">
        <v>235</v>
      </c>
      <c r="E213" s="29">
        <v>2</v>
      </c>
      <c r="F213" s="2">
        <v>44699.776724537034</v>
      </c>
      <c r="G213">
        <v>130</v>
      </c>
      <c r="I213" s="3">
        <v>20.100000000000001</v>
      </c>
      <c r="J213" s="3">
        <v>30.029</v>
      </c>
      <c r="K213" s="3">
        <v>115.38</v>
      </c>
      <c r="L213" s="3">
        <v>38</v>
      </c>
      <c r="M213" s="3" t="s">
        <v>40</v>
      </c>
      <c r="N213" s="4">
        <f>1000000*(AG213-AE213)/Y213</f>
        <v>0.59725441845665839</v>
      </c>
      <c r="O213" s="4">
        <f>1000000*(AN213-AL213)/Y213</f>
        <v>1.0189008255795662</v>
      </c>
      <c r="P213" s="4" t="e">
        <f>1000000*(AU213-AS213)/Y213</f>
        <v>#VALUE!</v>
      </c>
      <c r="Q213">
        <f>(N213*16)</f>
        <v>9.5560706953065342</v>
      </c>
      <c r="R213">
        <f>(O213*44)</f>
        <v>44.831636325500909</v>
      </c>
      <c r="S213">
        <f>1000000*(((AG213-AE213)*0.082057*X213)/(W213-AA213))/Y213</f>
        <v>16.555989772620151</v>
      </c>
      <c r="T213">
        <f>1000000*(((AN213-AL213)*0.082057*X213)/(W213-AA213))/Y213</f>
        <v>28.244096864448174</v>
      </c>
      <c r="U213">
        <f>O213*((1*0.082057*X213)/(W213-AA213))</f>
        <v>28.244096864448174</v>
      </c>
      <c r="W213">
        <f t="shared" si="210"/>
        <v>0.99974957197831171</v>
      </c>
      <c r="X213">
        <v>313.14999999999998</v>
      </c>
      <c r="Y213">
        <f t="shared" si="211"/>
        <v>1.9073334166666699E-2</v>
      </c>
      <c r="Z213">
        <v>2E-3</v>
      </c>
      <c r="AA213">
        <f t="shared" si="212"/>
        <v>7.2765497523200454E-2</v>
      </c>
      <c r="AC213">
        <f t="shared" si="213"/>
        <v>1.153511056148576E-4</v>
      </c>
      <c r="AD213">
        <f t="shared" si="214"/>
        <v>8.9780848597884657E-9</v>
      </c>
      <c r="AE213">
        <v>0</v>
      </c>
      <c r="AF213" s="8">
        <f t="shared" si="215"/>
        <v>2.4135482459535678E-9</v>
      </c>
      <c r="AG213" s="8">
        <f t="shared" si="216"/>
        <v>1.1391633105742034E-8</v>
      </c>
      <c r="AH213" s="9">
        <f t="shared" si="217"/>
        <v>1.097002469958351E-3</v>
      </c>
      <c r="AJ213">
        <f t="shared" si="218"/>
        <v>3.7990483735175845E-5</v>
      </c>
      <c r="AK213">
        <f t="shared" si="219"/>
        <v>2.9569008898592623E-9</v>
      </c>
      <c r="AL213">
        <v>0</v>
      </c>
      <c r="AM213" s="8">
        <f t="shared" si="220"/>
        <v>1.6476935039112383E-8</v>
      </c>
      <c r="AN213" s="8">
        <f t="shared" si="221"/>
        <v>1.9433835928971646E-8</v>
      </c>
      <c r="AO213" s="9">
        <f t="shared" si="222"/>
        <v>2.2739189884214046E-2</v>
      </c>
      <c r="AP213" s="9"/>
      <c r="AQ213" t="e">
        <f t="shared" si="223"/>
        <v>#VALUE!</v>
      </c>
      <c r="AR213" t="e">
        <f t="shared" si="224"/>
        <v>#VALUE!</v>
      </c>
      <c r="AS213">
        <v>0</v>
      </c>
      <c r="AT213" s="8" t="e">
        <f t="shared" si="225"/>
        <v>#VALUE!</v>
      </c>
      <c r="AU213" s="8" t="e">
        <f t="shared" si="226"/>
        <v>#VALUE!</v>
      </c>
      <c r="AV213" s="9">
        <f t="shared" si="227"/>
        <v>1.5759424160826513E-2</v>
      </c>
      <c r="AX213">
        <f t="shared" si="228"/>
        <v>78.812974192989046</v>
      </c>
      <c r="AY213">
        <f t="shared" si="229"/>
        <v>15.215219993965079</v>
      </c>
      <c r="AZ213" t="e">
        <f t="shared" si="230"/>
        <v>#VALUE!</v>
      </c>
    </row>
    <row r="214" spans="1:52">
      <c r="A214" s="62">
        <v>44698.627083333333</v>
      </c>
      <c r="B214" s="29">
        <v>50</v>
      </c>
      <c r="C214" s="41">
        <v>5</v>
      </c>
      <c r="D214" t="s">
        <v>234</v>
      </c>
      <c r="E214" s="29">
        <v>2</v>
      </c>
      <c r="F214" s="2">
        <v>44699.797939814816</v>
      </c>
      <c r="G214">
        <v>20</v>
      </c>
      <c r="I214" s="3">
        <v>20.100000000000001</v>
      </c>
      <c r="J214" s="3">
        <v>30.029</v>
      </c>
      <c r="K214" s="3">
        <v>43.99</v>
      </c>
      <c r="L214" s="3">
        <v>4112</v>
      </c>
      <c r="M214" s="3" t="s">
        <v>40</v>
      </c>
      <c r="N214" s="4">
        <f>1000000*(AG214-AE214)/Y214</f>
        <v>0.22771036460312369</v>
      </c>
      <c r="O214" s="4">
        <f>1000000*(AN214-AL214)/Y214</f>
        <v>110.25579459955729</v>
      </c>
      <c r="P214" s="4" t="e">
        <f>1000000*(AU214-AS214)/Y214</f>
        <v>#VALUE!</v>
      </c>
      <c r="Q214">
        <f>(N214*16)</f>
        <v>3.643365833649979</v>
      </c>
      <c r="R214">
        <f>(O214*44)</f>
        <v>4851.2549623805207</v>
      </c>
      <c r="S214">
        <f>1000000*(((AG214-AE214)*0.082057*X214)/(W214-AA214))/Y214</f>
        <v>6.3121684009148948</v>
      </c>
      <c r="T214">
        <f>1000000*(((AN214-AL214)*0.082057*X214)/(W214-AA214))/Y214</f>
        <v>3056.3085870160762</v>
      </c>
      <c r="U214">
        <f>O214*((1*0.082057*X214)/(W214-AA214))</f>
        <v>3056.3085870160771</v>
      </c>
      <c r="W214">
        <f t="shared" si="210"/>
        <v>0.99974957197831171</v>
      </c>
      <c r="X214">
        <v>313.14999999999998</v>
      </c>
      <c r="Y214">
        <f t="shared" si="211"/>
        <v>1.9073334166666699E-2</v>
      </c>
      <c r="Z214">
        <v>2E-3</v>
      </c>
      <c r="AA214">
        <f t="shared" si="212"/>
        <v>7.2765497523200454E-2</v>
      </c>
      <c r="AC214">
        <f t="shared" si="213"/>
        <v>4.3978983671325937E-5</v>
      </c>
      <c r="AD214">
        <f t="shared" si="214"/>
        <v>3.4230018459186574E-9</v>
      </c>
      <c r="AE214">
        <v>0</v>
      </c>
      <c r="AF214" s="8">
        <f t="shared" si="215"/>
        <v>9.2019403137023282E-10</v>
      </c>
      <c r="AG214" s="8">
        <f t="shared" si="216"/>
        <v>4.3431958772888902E-9</v>
      </c>
      <c r="AH214" s="9">
        <f t="shared" si="217"/>
        <v>1.097002469958351E-3</v>
      </c>
      <c r="AJ214">
        <f t="shared" si="218"/>
        <v>4.110970239974818E-3</v>
      </c>
      <c r="AK214">
        <f t="shared" si="219"/>
        <v>3.1996780155529706E-7</v>
      </c>
      <c r="AL214">
        <v>0</v>
      </c>
      <c r="AM214" s="8">
        <f t="shared" si="220"/>
        <v>1.7829778126534244E-6</v>
      </c>
      <c r="AN214" s="8">
        <f t="shared" si="221"/>
        <v>2.1029456142087215E-6</v>
      </c>
      <c r="AO214" s="9">
        <f t="shared" si="222"/>
        <v>2.2739189884214046E-2</v>
      </c>
      <c r="AP214" s="9"/>
      <c r="AQ214" t="e">
        <f t="shared" si="223"/>
        <v>#VALUE!</v>
      </c>
      <c r="AR214" t="e">
        <f t="shared" si="224"/>
        <v>#VALUE!</v>
      </c>
      <c r="AS214">
        <v>0</v>
      </c>
      <c r="AT214" s="8" t="e">
        <f t="shared" si="225"/>
        <v>#VALUE!</v>
      </c>
      <c r="AU214" s="8" t="e">
        <f t="shared" si="226"/>
        <v>#VALUE!</v>
      </c>
      <c r="AV214" s="9">
        <f t="shared" si="227"/>
        <v>1.5759424160826513E-2</v>
      </c>
      <c r="AX214">
        <f t="shared" si="228"/>
        <v>78.812974192989046</v>
      </c>
      <c r="AY214">
        <f t="shared" si="229"/>
        <v>15.215219993965079</v>
      </c>
      <c r="AZ214" t="e">
        <f t="shared" si="230"/>
        <v>#VALUE!</v>
      </c>
    </row>
    <row r="215" spans="1:52">
      <c r="A215" s="62">
        <v>44698.642361111109</v>
      </c>
      <c r="B215" s="29">
        <v>50</v>
      </c>
      <c r="C215" s="41">
        <v>8</v>
      </c>
      <c r="D215" t="s">
        <v>234</v>
      </c>
      <c r="E215" s="29">
        <v>1</v>
      </c>
      <c r="F215" s="2">
        <v>44699.819155092591</v>
      </c>
      <c r="G215">
        <v>141</v>
      </c>
      <c r="I215" s="3">
        <v>20.100000000000001</v>
      </c>
      <c r="J215" s="3">
        <v>30.029</v>
      </c>
      <c r="K215" s="3">
        <v>48.82</v>
      </c>
      <c r="L215" s="3">
        <v>12285</v>
      </c>
      <c r="M215" s="3" t="s">
        <v>40</v>
      </c>
      <c r="N215" s="4">
        <f>1000000*(AG215-AE215)/Y215</f>
        <v>0.25271243464252097</v>
      </c>
      <c r="O215" s="4">
        <f>1000000*(AN215-AL215)/Y215</f>
        <v>329.39991163802557</v>
      </c>
      <c r="P215" s="4" t="e">
        <f>1000000*(AU215-AS215)/Y215</f>
        <v>#VALUE!</v>
      </c>
      <c r="Q215">
        <f>(N215*16)</f>
        <v>4.0433989542803355</v>
      </c>
      <c r="R215">
        <f>(O215*44)</f>
        <v>14493.596112073124</v>
      </c>
      <c r="S215">
        <f>1000000*(((AG215-AE215)*0.082057*X215)/(W215-AA215))/Y215</f>
        <v>7.0052298552549468</v>
      </c>
      <c r="T215">
        <f>1000000*(((AN215-AL215)*0.082057*X215)/(W215-AA215))/Y215</f>
        <v>9131.0192099933101</v>
      </c>
      <c r="U215">
        <f>O215*((1*0.082057*X215)/(W215-AA215))</f>
        <v>9131.019209993312</v>
      </c>
      <c r="W215">
        <f t="shared" si="210"/>
        <v>0.99974957197831171</v>
      </c>
      <c r="X215">
        <v>313.14999999999998</v>
      </c>
      <c r="Y215">
        <f t="shared" si="211"/>
        <v>1.9073334166666699E-2</v>
      </c>
      <c r="Z215">
        <v>2E-3</v>
      </c>
      <c r="AA215">
        <f t="shared" si="212"/>
        <v>7.2765497523200454E-2</v>
      </c>
      <c r="AC215">
        <f t="shared" si="213"/>
        <v>4.8807774103981181E-5</v>
      </c>
      <c r="AD215">
        <f t="shared" si="214"/>
        <v>3.7988395116560319E-9</v>
      </c>
      <c r="AE215">
        <v>0</v>
      </c>
      <c r="AF215" s="8">
        <f t="shared" si="215"/>
        <v>1.0212292023526883E-9</v>
      </c>
      <c r="AG215" s="8">
        <f t="shared" si="216"/>
        <v>4.8200687140087205E-9</v>
      </c>
      <c r="AH215" s="9">
        <f t="shared" si="217"/>
        <v>1.097002469958351E-3</v>
      </c>
      <c r="AJ215">
        <f t="shared" si="218"/>
        <v>1.228192349175356E-2</v>
      </c>
      <c r="AK215">
        <f t="shared" si="219"/>
        <v>9.559349324189748E-7</v>
      </c>
      <c r="AL215">
        <v>0</v>
      </c>
      <c r="AM215" s="8">
        <f t="shared" si="220"/>
        <v>5.32681965672357E-6</v>
      </c>
      <c r="AN215" s="8">
        <f t="shared" si="221"/>
        <v>6.2827545891425443E-6</v>
      </c>
      <c r="AO215" s="9">
        <f t="shared" si="222"/>
        <v>2.2739189884214046E-2</v>
      </c>
      <c r="AP215" s="9"/>
      <c r="AQ215" t="e">
        <f t="shared" si="223"/>
        <v>#VALUE!</v>
      </c>
      <c r="AR215" t="e">
        <f t="shared" si="224"/>
        <v>#VALUE!</v>
      </c>
      <c r="AS215">
        <v>0</v>
      </c>
      <c r="AT215" s="8" t="e">
        <f t="shared" si="225"/>
        <v>#VALUE!</v>
      </c>
      <c r="AU215" s="8" t="e">
        <f t="shared" si="226"/>
        <v>#VALUE!</v>
      </c>
      <c r="AV215" s="9">
        <f t="shared" si="227"/>
        <v>1.5759424160826513E-2</v>
      </c>
      <c r="AX215">
        <f t="shared" si="228"/>
        <v>78.812974192989046</v>
      </c>
      <c r="AY215">
        <f t="shared" si="229"/>
        <v>15.215219993965068</v>
      </c>
      <c r="AZ215" t="e">
        <f t="shared" si="230"/>
        <v>#VALUE!</v>
      </c>
    </row>
    <row r="216" spans="1:52">
      <c r="A216" s="62">
        <v>44698.5</v>
      </c>
      <c r="B216" s="29">
        <v>1</v>
      </c>
      <c r="C216" s="41">
        <v>4</v>
      </c>
      <c r="D216" t="s">
        <v>235</v>
      </c>
      <c r="E216" s="29">
        <v>1</v>
      </c>
      <c r="F216" s="2">
        <v>44699.840381944443</v>
      </c>
      <c r="G216">
        <v>77</v>
      </c>
      <c r="I216" s="3">
        <v>20.100000000000001</v>
      </c>
      <c r="J216" s="3">
        <v>30.029</v>
      </c>
      <c r="K216" s="3">
        <v>69.319999999999993</v>
      </c>
      <c r="L216" s="3">
        <v>2269</v>
      </c>
      <c r="M216" s="3" t="s">
        <v>40</v>
      </c>
      <c r="N216" s="4">
        <f>1000000*(AG216-AE216)/Y216</f>
        <v>0.35882888097950744</v>
      </c>
      <c r="O216" s="4">
        <f>1000000*(AN216-AL216)/Y216</f>
        <v>60.839104558948321</v>
      </c>
      <c r="P216" s="4" t="e">
        <f>1000000*(AU216-AS216)/Y216</f>
        <v>#VALUE!</v>
      </c>
      <c r="Q216">
        <f>(N216*16)</f>
        <v>5.741262095672119</v>
      </c>
      <c r="R216">
        <f>(O216*44)</f>
        <v>2676.9206005937262</v>
      </c>
      <c r="S216">
        <f>1000000*(((AG216-AE216)*0.082057*X216)/(W216-AA216))/Y216</f>
        <v>9.9467950341309486</v>
      </c>
      <c r="T216">
        <f>1000000*(((AN216-AL216)*0.082057*X216)/(W216-AA216))/Y216</f>
        <v>1686.4698890903396</v>
      </c>
      <c r="U216">
        <f>O216*((1*0.082057*X216)/(W216-AA216))</f>
        <v>1686.4698890903401</v>
      </c>
      <c r="W216">
        <f t="shared" si="210"/>
        <v>0.99974957197831171</v>
      </c>
      <c r="X216">
        <v>313.14999999999998</v>
      </c>
      <c r="Y216">
        <f t="shared" si="211"/>
        <v>1.9073334166666699E-2</v>
      </c>
      <c r="Z216">
        <v>2E-3</v>
      </c>
      <c r="AA216">
        <f t="shared" si="212"/>
        <v>7.2765497523200454E-2</v>
      </c>
      <c r="AC216">
        <f t="shared" si="213"/>
        <v>6.9302640329536568E-5</v>
      </c>
      <c r="AD216">
        <f t="shared" si="214"/>
        <v>5.3940097285537916E-9</v>
      </c>
      <c r="AE216">
        <v>0</v>
      </c>
      <c r="AF216" s="8">
        <f t="shared" si="215"/>
        <v>1.4500534270194254E-9</v>
      </c>
      <c r="AG216" s="8">
        <f t="shared" si="216"/>
        <v>6.8440631555732173E-9</v>
      </c>
      <c r="AH216" s="9">
        <f t="shared" si="217"/>
        <v>1.097002469958351E-3</v>
      </c>
      <c r="AJ216">
        <f t="shared" si="218"/>
        <v>2.2684317788187894E-3</v>
      </c>
      <c r="AK216">
        <f t="shared" si="219"/>
        <v>1.7655810839712283E-7</v>
      </c>
      <c r="AL216">
        <v>0</v>
      </c>
      <c r="AM216" s="8">
        <f t="shared" si="220"/>
        <v>9.8384646325647363E-7</v>
      </c>
      <c r="AN216" s="8">
        <f t="shared" si="221"/>
        <v>1.1604045716535966E-6</v>
      </c>
      <c r="AO216" s="9">
        <f t="shared" si="222"/>
        <v>2.2739189884214046E-2</v>
      </c>
      <c r="AP216" s="9"/>
      <c r="AQ216" t="e">
        <f t="shared" si="223"/>
        <v>#VALUE!</v>
      </c>
      <c r="AR216" t="e">
        <f t="shared" si="224"/>
        <v>#VALUE!</v>
      </c>
      <c r="AS216">
        <v>0</v>
      </c>
      <c r="AT216" s="8" t="e">
        <f t="shared" si="225"/>
        <v>#VALUE!</v>
      </c>
      <c r="AU216" s="8" t="e">
        <f t="shared" si="226"/>
        <v>#VALUE!</v>
      </c>
      <c r="AV216" s="9">
        <f t="shared" si="227"/>
        <v>1.5759424160826513E-2</v>
      </c>
      <c r="AX216">
        <f t="shared" si="228"/>
        <v>78.812974192989046</v>
      </c>
      <c r="AY216">
        <f t="shared" si="229"/>
        <v>15.215219993965086</v>
      </c>
      <c r="AZ216" t="e">
        <f t="shared" si="230"/>
        <v>#VALUE!</v>
      </c>
    </row>
    <row r="217" spans="1:52">
      <c r="A217" s="62">
        <v>44698.620833333334</v>
      </c>
      <c r="B217" s="29">
        <v>50</v>
      </c>
      <c r="C217" s="41">
        <v>3.8</v>
      </c>
      <c r="D217" t="s">
        <v>234</v>
      </c>
      <c r="E217" s="29">
        <v>2</v>
      </c>
      <c r="F217" s="2">
        <v>44699.861620370371</v>
      </c>
      <c r="G217">
        <v>185</v>
      </c>
      <c r="I217" s="3">
        <v>20.100000000000001</v>
      </c>
      <c r="J217" s="3">
        <v>30.029</v>
      </c>
      <c r="K217" s="3">
        <v>108.12</v>
      </c>
      <c r="L217" s="3">
        <v>162</v>
      </c>
      <c r="M217" s="3" t="s">
        <v>40</v>
      </c>
      <c r="N217" s="4">
        <f>1000000*(AG217-AE217)/Y217</f>
        <v>0.55967366721731593</v>
      </c>
      <c r="O217" s="4">
        <f>1000000*(AN217-AL217)/Y217</f>
        <v>4.343735098523414</v>
      </c>
      <c r="P217" s="4" t="e">
        <f>1000000*(AU217-AS217)/Y217</f>
        <v>#VALUE!</v>
      </c>
      <c r="Q217">
        <f>(N217*16)</f>
        <v>8.9547786754770549</v>
      </c>
      <c r="R217">
        <f>(O217*44)</f>
        <v>191.12434433503023</v>
      </c>
      <c r="S217">
        <f>1000000*(((AG217-AE217)*0.082057*X217)/(W217-AA217))/Y217</f>
        <v>15.514245226345041</v>
      </c>
      <c r="T217">
        <f>1000000*(((AN217-AL217)*0.082057*X217)/(W217-AA217))/Y217</f>
        <v>120.40904452738431</v>
      </c>
      <c r="U217">
        <f>O217*((1*0.082057*X217)/(W217-AA217))</f>
        <v>120.40904452738434</v>
      </c>
      <c r="W217">
        <f t="shared" si="210"/>
        <v>0.99974957197831171</v>
      </c>
      <c r="X217">
        <v>313.14999999999998</v>
      </c>
      <c r="Y217">
        <f t="shared" si="211"/>
        <v>1.9073334166666699E-2</v>
      </c>
      <c r="Z217">
        <v>2E-3</v>
      </c>
      <c r="AA217">
        <f t="shared" si="212"/>
        <v>7.2765497523200454E-2</v>
      </c>
      <c r="AC217">
        <f t="shared" si="213"/>
        <v>1.0809292372229506E-4</v>
      </c>
      <c r="AD217">
        <f t="shared" si="214"/>
        <v>8.4131611634627233E-9</v>
      </c>
      <c r="AE217">
        <v>0</v>
      </c>
      <c r="AF217" s="8">
        <f t="shared" si="215"/>
        <v>2.2616817156569575E-9</v>
      </c>
      <c r="AG217" s="8">
        <f t="shared" si="216"/>
        <v>1.0674842879119681E-8</v>
      </c>
      <c r="AH217" s="9">
        <f t="shared" si="217"/>
        <v>1.097002469958351E-3</v>
      </c>
      <c r="AJ217">
        <f t="shared" si="218"/>
        <v>1.6195943066048651E-4</v>
      </c>
      <c r="AK217">
        <f t="shared" si="219"/>
        <v>1.260573537255791E-8</v>
      </c>
      <c r="AL217">
        <v>0</v>
      </c>
      <c r="AM217" s="8">
        <f t="shared" si="220"/>
        <v>7.0243775693058062E-8</v>
      </c>
      <c r="AN217" s="8">
        <f t="shared" si="221"/>
        <v>8.2849511065615967E-8</v>
      </c>
      <c r="AO217" s="9">
        <f t="shared" si="222"/>
        <v>2.2739189884214046E-2</v>
      </c>
      <c r="AP217" s="9"/>
      <c r="AQ217" t="e">
        <f t="shared" si="223"/>
        <v>#VALUE!</v>
      </c>
      <c r="AR217" t="e">
        <f t="shared" si="224"/>
        <v>#VALUE!</v>
      </c>
      <c r="AS217">
        <v>0</v>
      </c>
      <c r="AT217" s="8" t="e">
        <f t="shared" si="225"/>
        <v>#VALUE!</v>
      </c>
      <c r="AU217" s="8" t="e">
        <f t="shared" si="226"/>
        <v>#VALUE!</v>
      </c>
      <c r="AV217" s="9">
        <f t="shared" si="227"/>
        <v>1.5759424160826513E-2</v>
      </c>
      <c r="AX217">
        <f t="shared" si="228"/>
        <v>78.81297419298906</v>
      </c>
      <c r="AY217">
        <f t="shared" si="229"/>
        <v>15.215219993965071</v>
      </c>
      <c r="AZ217" t="e">
        <f t="shared" si="230"/>
        <v>#VALUE!</v>
      </c>
    </row>
    <row r="218" spans="1:52">
      <c r="A218" s="62">
        <v>44698.642361111109</v>
      </c>
      <c r="B218" s="29">
        <v>50</v>
      </c>
      <c r="C218" s="41">
        <v>8</v>
      </c>
      <c r="D218" t="s">
        <v>234</v>
      </c>
      <c r="E218" s="29">
        <v>2</v>
      </c>
      <c r="F218" s="2">
        <v>44699.8828587963</v>
      </c>
      <c r="G218">
        <v>158</v>
      </c>
      <c r="I218" s="3">
        <v>20.100000000000001</v>
      </c>
      <c r="J218" s="3">
        <v>30.029</v>
      </c>
      <c r="K218" s="3">
        <v>46.74</v>
      </c>
      <c r="L218" s="3">
        <v>12473</v>
      </c>
      <c r="M218" s="3" t="s">
        <v>40</v>
      </c>
      <c r="N218" s="4">
        <f>1000000*(AG218-AE218)/Y218</f>
        <v>0.24194549764832918</v>
      </c>
      <c r="O218" s="4">
        <f>1000000*(AN218-AL218)/Y218</f>
        <v>334.44078940668231</v>
      </c>
      <c r="P218" s="4" t="e">
        <f>1000000*(AU218-AS218)/Y218</f>
        <v>#VALUE!</v>
      </c>
      <c r="Q218">
        <f>(N218*16)</f>
        <v>3.8711279623732668</v>
      </c>
      <c r="R218">
        <f>(O218*44)</f>
        <v>14715.394733894022</v>
      </c>
      <c r="S218">
        <f>1000000*(((AG218-AE218)*0.082057*X218)/(W218-AA218))/Y218</f>
        <v>6.7067686078372857</v>
      </c>
      <c r="T218">
        <f>1000000*(((AN218-AL218)*0.082057*X218)/(W218-AA218))/Y218</f>
        <v>9270.7531629016321</v>
      </c>
      <c r="U218">
        <f>O218*((1*0.082057*X218)/(W218-AA218))</f>
        <v>9270.7531629016339</v>
      </c>
      <c r="W218">
        <f t="shared" si="210"/>
        <v>0.99974957197831171</v>
      </c>
      <c r="X218">
        <v>313.14999999999998</v>
      </c>
      <c r="Y218">
        <f t="shared" si="211"/>
        <v>1.9073334166666699E-2</v>
      </c>
      <c r="Z218">
        <v>2E-3</v>
      </c>
      <c r="AA218">
        <f t="shared" si="212"/>
        <v>7.2765497523200454E-2</v>
      </c>
      <c r="AC218">
        <f t="shared" si="213"/>
        <v>4.6728294994266296E-5</v>
      </c>
      <c r="AD218">
        <f t="shared" si="214"/>
        <v>3.6369880945268938E-9</v>
      </c>
      <c r="AE218">
        <v>0</v>
      </c>
      <c r="AF218" s="8">
        <f t="shared" si="215"/>
        <v>9.7771923224016091E-10</v>
      </c>
      <c r="AG218" s="8">
        <f t="shared" si="216"/>
        <v>4.6147073267670547E-9</v>
      </c>
      <c r="AH218" s="9">
        <f t="shared" si="217"/>
        <v>1.097002469958351E-3</v>
      </c>
      <c r="AJ218">
        <f t="shared" si="218"/>
        <v>1.2469876411285481E-2</v>
      </c>
      <c r="AK218">
        <f t="shared" si="219"/>
        <v>9.7056381050564678E-7</v>
      </c>
      <c r="AL218">
        <v>0</v>
      </c>
      <c r="AM218" s="8">
        <f t="shared" si="220"/>
        <v>5.408337124811809E-6</v>
      </c>
      <c r="AN218" s="8">
        <f t="shared" si="221"/>
        <v>6.3789009353174558E-6</v>
      </c>
      <c r="AO218" s="9">
        <f t="shared" si="222"/>
        <v>2.2739189884214046E-2</v>
      </c>
      <c r="AP218" s="9"/>
      <c r="AQ218" t="e">
        <f t="shared" si="223"/>
        <v>#VALUE!</v>
      </c>
      <c r="AR218" t="e">
        <f t="shared" si="224"/>
        <v>#VALUE!</v>
      </c>
      <c r="AS218">
        <v>0</v>
      </c>
      <c r="AT218" s="8" t="e">
        <f t="shared" si="225"/>
        <v>#VALUE!</v>
      </c>
      <c r="AU218" s="8" t="e">
        <f t="shared" si="226"/>
        <v>#VALUE!</v>
      </c>
      <c r="AV218" s="9">
        <f t="shared" si="227"/>
        <v>1.5759424160826513E-2</v>
      </c>
      <c r="AX218">
        <f t="shared" si="228"/>
        <v>78.812974192989046</v>
      </c>
      <c r="AY218">
        <f t="shared" si="229"/>
        <v>15.215219993965077</v>
      </c>
      <c r="AZ218" t="e">
        <f t="shared" si="230"/>
        <v>#VALUE!</v>
      </c>
    </row>
    <row r="219" spans="1:52">
      <c r="A219" s="62">
        <v>44698.709722222222</v>
      </c>
      <c r="B219" s="29">
        <v>200</v>
      </c>
      <c r="C219" s="41">
        <v>0.1</v>
      </c>
      <c r="D219" t="s">
        <v>234</v>
      </c>
      <c r="E219" s="29">
        <v>2</v>
      </c>
      <c r="F219" s="2">
        <v>44699.904108796298</v>
      </c>
      <c r="G219">
        <v>18</v>
      </c>
      <c r="I219" s="3">
        <v>20.100000000000001</v>
      </c>
      <c r="J219" s="3">
        <v>30.029</v>
      </c>
      <c r="K219" s="3">
        <v>300.95999999999998</v>
      </c>
      <c r="L219" s="3">
        <v>3975</v>
      </c>
      <c r="M219" s="3" t="s">
        <v>40</v>
      </c>
      <c r="N219" s="4">
        <f>1000000*(AG219-AE219)/Y219</f>
        <v>1.55789296046729</v>
      </c>
      <c r="O219" s="4">
        <f>1000000*(AN219-AL219)/Y219</f>
        <v>106.58238899154676</v>
      </c>
      <c r="P219" s="4" t="e">
        <f>1000000*(AU219-AS219)/Y219</f>
        <v>#VALUE!</v>
      </c>
      <c r="Q219">
        <f>(N219*16)</f>
        <v>24.92628736747664</v>
      </c>
      <c r="R219">
        <f>(O219*44)</f>
        <v>4689.6251156280578</v>
      </c>
      <c r="S219">
        <f>1000000*(((AG219-AE219)*0.082057*X219)/(W219-AA219))/Y219</f>
        <v>43.185046645586411</v>
      </c>
      <c r="T219">
        <f>1000000*(((AN219-AL219)*0.082057*X219)/(W219-AA219))/Y219</f>
        <v>2954.481185162671</v>
      </c>
      <c r="U219">
        <f>O219*((1*0.082057*X219)/(W219-AA219))</f>
        <v>2954.4811851626719</v>
      </c>
      <c r="W219">
        <f t="shared" si="210"/>
        <v>0.99974957197831171</v>
      </c>
      <c r="X219">
        <v>313.14999999999998</v>
      </c>
      <c r="Y219">
        <f t="shared" si="211"/>
        <v>1.9073334166666699E-2</v>
      </c>
      <c r="Z219">
        <v>2E-3</v>
      </c>
      <c r="AA219">
        <f t="shared" si="212"/>
        <v>7.2765497523200454E-2</v>
      </c>
      <c r="AC219">
        <f t="shared" si="213"/>
        <v>3.0088463118259264E-4</v>
      </c>
      <c r="AD219">
        <f t="shared" si="214"/>
        <v>2.3418655047685356E-8</v>
      </c>
      <c r="AE219">
        <v>0</v>
      </c>
      <c r="AF219" s="8">
        <f t="shared" si="215"/>
        <v>6.2955579832049376E-9</v>
      </c>
      <c r="AG219" s="8">
        <f t="shared" si="216"/>
        <v>2.9714213030890295E-8</v>
      </c>
      <c r="AH219" s="9">
        <f t="shared" si="217"/>
        <v>1.097002469958351E-3</v>
      </c>
      <c r="AJ219">
        <f t="shared" si="218"/>
        <v>3.9740045486137895E-3</v>
      </c>
      <c r="AK219">
        <f t="shared" si="219"/>
        <v>3.0930739571554128E-7</v>
      </c>
      <c r="AL219">
        <v>0</v>
      </c>
      <c r="AM219" s="8">
        <f t="shared" si="220"/>
        <v>1.7235741258018879E-6</v>
      </c>
      <c r="AN219" s="8">
        <f t="shared" si="221"/>
        <v>2.0328815215174294E-6</v>
      </c>
      <c r="AO219" s="9">
        <f t="shared" si="222"/>
        <v>2.2739189884214046E-2</v>
      </c>
      <c r="AP219" s="9"/>
      <c r="AQ219" t="e">
        <f t="shared" si="223"/>
        <v>#VALUE!</v>
      </c>
      <c r="AR219" t="e">
        <f t="shared" si="224"/>
        <v>#VALUE!</v>
      </c>
      <c r="AS219">
        <v>0</v>
      </c>
      <c r="AT219" s="8" t="e">
        <f t="shared" si="225"/>
        <v>#VALUE!</v>
      </c>
      <c r="AU219" s="8" t="e">
        <f t="shared" si="226"/>
        <v>#VALUE!</v>
      </c>
      <c r="AV219" s="9">
        <f t="shared" si="227"/>
        <v>1.5759424160826513E-2</v>
      </c>
      <c r="AX219">
        <f t="shared" si="228"/>
        <v>78.812974192989046</v>
      </c>
      <c r="AY219">
        <f t="shared" si="229"/>
        <v>15.215219993965079</v>
      </c>
      <c r="AZ219" t="e">
        <f t="shared" si="230"/>
        <v>#VALUE!</v>
      </c>
    </row>
    <row r="220" spans="1:52">
      <c r="A220" s="62">
        <v>44698.69027777778</v>
      </c>
      <c r="B220" s="29">
        <v>100</v>
      </c>
      <c r="C220" s="41">
        <v>0.1</v>
      </c>
      <c r="D220" t="s">
        <v>234</v>
      </c>
      <c r="E220" s="29">
        <v>2</v>
      </c>
      <c r="F220" s="2">
        <v>44699.925324074073</v>
      </c>
      <c r="G220">
        <v>46</v>
      </c>
      <c r="I220" s="3">
        <v>20.100000000000001</v>
      </c>
      <c r="J220" s="3">
        <v>30.029</v>
      </c>
      <c r="K220" s="3">
        <v>1.42</v>
      </c>
      <c r="L220" s="3">
        <v>1661</v>
      </c>
      <c r="M220" s="3" t="s">
        <v>40</v>
      </c>
      <c r="N220" s="4">
        <f>1000000*(AG220-AE220)/Y220</f>
        <v>7.3505050633424765E-3</v>
      </c>
      <c r="O220" s="4">
        <f>1000000*(AN220-AL220)/Y220</f>
        <v>44.536691349675245</v>
      </c>
      <c r="P220" s="4" t="e">
        <f>1000000*(AU220-AS220)/Y220</f>
        <v>#VALUE!</v>
      </c>
      <c r="Q220">
        <f>(N220*16)</f>
        <v>0.11760808101347962</v>
      </c>
      <c r="R220">
        <f>(O220*44)</f>
        <v>1959.6144193857108</v>
      </c>
      <c r="S220">
        <f>1000000*(((AG220-AE220)*0.082057*X220)/(W220-AA220))/Y220</f>
        <v>0.20375719775628884</v>
      </c>
      <c r="T220">
        <f>1000000*(((AN220-AL220)*0.082057*X220)/(W220-AA220))/Y220</f>
        <v>1234.5643392591689</v>
      </c>
      <c r="U220">
        <f>O220*((1*0.082057*X220)/(W220-AA220))</f>
        <v>1234.5643392591687</v>
      </c>
      <c r="W220">
        <f t="shared" si="210"/>
        <v>0.99974957197831171</v>
      </c>
      <c r="X220">
        <v>313.14999999999998</v>
      </c>
      <c r="Y220">
        <f t="shared" si="211"/>
        <v>1.9073334166666699E-2</v>
      </c>
      <c r="Z220">
        <v>2E-3</v>
      </c>
      <c r="AA220">
        <f t="shared" si="212"/>
        <v>7.2765497523200454E-2</v>
      </c>
      <c r="AC220">
        <f t="shared" si="213"/>
        <v>1.4196443922092025E-6</v>
      </c>
      <c r="AD220">
        <f t="shared" si="214"/>
        <v>1.1049471746316191E-10</v>
      </c>
      <c r="AE220">
        <v>0</v>
      </c>
      <c r="AF220" s="8">
        <f t="shared" si="215"/>
        <v>2.9703921903744721E-11</v>
      </c>
      <c r="AG220" s="8">
        <f t="shared" si="216"/>
        <v>1.4019863936690662E-10</v>
      </c>
      <c r="AH220" s="9">
        <f t="shared" si="217"/>
        <v>1.097002469958351E-3</v>
      </c>
      <c r="AJ220">
        <f t="shared" si="218"/>
        <v>1.6605840390559758E-3</v>
      </c>
      <c r="AK220">
        <f t="shared" si="219"/>
        <v>1.2924769415937462E-7</v>
      </c>
      <c r="AL220">
        <v>0</v>
      </c>
      <c r="AM220" s="8">
        <f t="shared" si="220"/>
        <v>7.2021550263067555E-7</v>
      </c>
      <c r="AN220" s="8">
        <f t="shared" si="221"/>
        <v>8.4946319679005017E-7</v>
      </c>
      <c r="AO220" s="9">
        <f t="shared" si="222"/>
        <v>2.2739189884214046E-2</v>
      </c>
      <c r="AP220" s="9"/>
      <c r="AQ220" t="e">
        <f t="shared" si="223"/>
        <v>#VALUE!</v>
      </c>
      <c r="AR220" t="e">
        <f t="shared" si="224"/>
        <v>#VALUE!</v>
      </c>
      <c r="AS220">
        <v>0</v>
      </c>
      <c r="AT220" s="8" t="e">
        <f t="shared" si="225"/>
        <v>#VALUE!</v>
      </c>
      <c r="AU220" s="8" t="e">
        <f t="shared" si="226"/>
        <v>#VALUE!</v>
      </c>
      <c r="AV220" s="9">
        <f t="shared" si="227"/>
        <v>1.5759424160826513E-2</v>
      </c>
      <c r="AX220">
        <f t="shared" si="228"/>
        <v>78.812974192989046</v>
      </c>
      <c r="AY220">
        <f t="shared" si="229"/>
        <v>15.215219993965077</v>
      </c>
      <c r="AZ220" t="e">
        <f t="shared" si="230"/>
        <v>#VALUE!</v>
      </c>
    </row>
    <row r="221" spans="1:52">
      <c r="A221" s="62">
        <v>44698.552083333336</v>
      </c>
      <c r="B221" s="29">
        <v>50</v>
      </c>
      <c r="C221" s="41">
        <v>6</v>
      </c>
      <c r="D221" t="s">
        <v>235</v>
      </c>
      <c r="E221" s="29">
        <v>2</v>
      </c>
      <c r="F221" s="2">
        <v>44699.946562500001</v>
      </c>
      <c r="G221">
        <v>8</v>
      </c>
      <c r="I221" s="3">
        <v>20.100000000000001</v>
      </c>
      <c r="J221" s="3">
        <v>30.029</v>
      </c>
      <c r="K221" s="3">
        <v>190.34</v>
      </c>
      <c r="L221" s="3">
        <v>9671</v>
      </c>
      <c r="M221" s="3" t="s">
        <v>40</v>
      </c>
      <c r="N221" s="4">
        <f>1000000*(AG221-AE221)/Y221</f>
        <v>0.98527826320887824</v>
      </c>
      <c r="O221" s="4">
        <f>1000000*(AN221-AL221)/Y221</f>
        <v>259.3102601099996</v>
      </c>
      <c r="P221" s="4" t="e">
        <f>1000000*(AU221-AS221)/Y221</f>
        <v>#VALUE!</v>
      </c>
      <c r="Q221">
        <f>(N221*16)</f>
        <v>15.764452211342052</v>
      </c>
      <c r="R221">
        <f>(O221*44)</f>
        <v>11409.651444839983</v>
      </c>
      <c r="S221">
        <f>1000000*(((AG221-AE221)*0.082057*X221)/(W221-AA221))/Y221</f>
        <v>27.312073958402834</v>
      </c>
      <c r="T221">
        <f>1000000*(((AN221-AL221)*0.082057*X221)/(W221-AA221))/Y221</f>
        <v>7188.12265200206</v>
      </c>
      <c r="U221">
        <f>O221*((1*0.082057*X221)/(W221-AA221))</f>
        <v>7188.1226520020609</v>
      </c>
      <c r="W221">
        <f t="shared" si="210"/>
        <v>0.99974957197831171</v>
      </c>
      <c r="X221">
        <v>313.14999999999998</v>
      </c>
      <c r="Y221">
        <f t="shared" si="211"/>
        <v>1.9073334166666699E-2</v>
      </c>
      <c r="Z221">
        <v>2E-3</v>
      </c>
      <c r="AA221">
        <f t="shared" si="212"/>
        <v>7.2765497523200454E-2</v>
      </c>
      <c r="AC221">
        <f t="shared" si="213"/>
        <v>1.9029233353035186E-4</v>
      </c>
      <c r="AD221">
        <f t="shared" si="214"/>
        <v>1.4810960930942421E-8</v>
      </c>
      <c r="AE221">
        <v>0</v>
      </c>
      <c r="AF221" s="8">
        <f t="shared" si="215"/>
        <v>3.9815806303935001E-9</v>
      </c>
      <c r="AG221" s="8">
        <f t="shared" si="216"/>
        <v>1.8792541561335922E-8</v>
      </c>
      <c r="AH221" s="9">
        <f t="shared" si="217"/>
        <v>1.097002469958351E-3</v>
      </c>
      <c r="AJ221">
        <f t="shared" si="218"/>
        <v>9.6685781106022536E-3</v>
      </c>
      <c r="AK221">
        <f t="shared" si="219"/>
        <v>7.525312764691824E-7</v>
      </c>
      <c r="AL221">
        <v>0</v>
      </c>
      <c r="AM221" s="8">
        <f t="shared" si="220"/>
        <v>4.1933799674541022E-6</v>
      </c>
      <c r="AN221" s="8">
        <f t="shared" si="221"/>
        <v>4.9459112439232843E-6</v>
      </c>
      <c r="AO221" s="9">
        <f t="shared" si="222"/>
        <v>2.2739189884214046E-2</v>
      </c>
      <c r="AP221" s="9"/>
      <c r="AQ221" t="e">
        <f t="shared" si="223"/>
        <v>#VALUE!</v>
      </c>
      <c r="AR221" t="e">
        <f t="shared" si="224"/>
        <v>#VALUE!</v>
      </c>
      <c r="AS221">
        <v>0</v>
      </c>
      <c r="AT221" s="8" t="e">
        <f t="shared" si="225"/>
        <v>#VALUE!</v>
      </c>
      <c r="AU221" s="8" t="e">
        <f t="shared" si="226"/>
        <v>#VALUE!</v>
      </c>
      <c r="AV221" s="9">
        <f t="shared" si="227"/>
        <v>1.5759424160826513E-2</v>
      </c>
      <c r="AX221">
        <f t="shared" si="228"/>
        <v>78.812974192989046</v>
      </c>
      <c r="AY221">
        <f t="shared" si="229"/>
        <v>15.215219993965071</v>
      </c>
      <c r="AZ221" t="e">
        <f t="shared" si="230"/>
        <v>#VALUE!</v>
      </c>
    </row>
    <row r="222" spans="1:52">
      <c r="A222" s="62">
        <v>44698.5</v>
      </c>
      <c r="B222" s="29">
        <v>1</v>
      </c>
      <c r="C222" s="41">
        <v>4</v>
      </c>
      <c r="D222" t="s">
        <v>235</v>
      </c>
      <c r="E222" s="29">
        <v>2</v>
      </c>
      <c r="F222" s="2">
        <v>44699.967789351853</v>
      </c>
      <c r="G222">
        <v>15</v>
      </c>
      <c r="I222" s="3">
        <v>20.100000000000001</v>
      </c>
      <c r="J222" s="3">
        <v>30.029</v>
      </c>
      <c r="K222" s="3">
        <v>72.38</v>
      </c>
      <c r="L222" s="3">
        <v>3048</v>
      </c>
      <c r="M222" s="3" t="s">
        <v>40</v>
      </c>
      <c r="N222" s="4">
        <f>1000000*(AG222-AE222)/Y222</f>
        <v>0.37466870174980882</v>
      </c>
      <c r="O222" s="4">
        <f>1000000*(AN222-AL222)/Y222</f>
        <v>81.726571483329408</v>
      </c>
      <c r="P222" s="4" t="e">
        <f>1000000*(AU222-AS222)/Y222</f>
        <v>#VALUE!</v>
      </c>
      <c r="Q222">
        <f>(N222*16)</f>
        <v>5.9946992279969411</v>
      </c>
      <c r="R222">
        <f>(O222*44)</f>
        <v>3595.9691452664938</v>
      </c>
      <c r="S222">
        <f>1000000*(((AG222-AE222)*0.082057*X222)/(W222-AA222))/Y222</f>
        <v>10.385877446197316</v>
      </c>
      <c r="T222">
        <f>1000000*(((AN222-AL222)*0.082057*X222)/(W222-AA222))/Y222</f>
        <v>2265.4738748115274</v>
      </c>
      <c r="U222">
        <f>O222*((1*0.082057*X222)/(W222-AA222))</f>
        <v>2265.4738748115274</v>
      </c>
      <c r="W222">
        <f t="shared" si="210"/>
        <v>0.99974957197831171</v>
      </c>
      <c r="X222">
        <v>313.14999999999998</v>
      </c>
      <c r="Y222">
        <f t="shared" si="211"/>
        <v>1.9073334166666699E-2</v>
      </c>
      <c r="Z222">
        <v>2E-3</v>
      </c>
      <c r="AA222">
        <f t="shared" si="212"/>
        <v>7.2765497523200454E-2</v>
      </c>
      <c r="AC222">
        <f t="shared" si="213"/>
        <v>7.2361874019790198E-5</v>
      </c>
      <c r="AD222">
        <f t="shared" si="214"/>
        <v>5.6321180633687739E-9</v>
      </c>
      <c r="AE222">
        <v>0</v>
      </c>
      <c r="AF222" s="8">
        <f t="shared" si="215"/>
        <v>1.5140632868965091E-9</v>
      </c>
      <c r="AG222" s="8">
        <f t="shared" si="216"/>
        <v>7.1461813502652833E-9</v>
      </c>
      <c r="AH222" s="9">
        <f t="shared" si="217"/>
        <v>1.097002469958351E-3</v>
      </c>
      <c r="AJ222">
        <f t="shared" si="218"/>
        <v>3.0472366953898941E-3</v>
      </c>
      <c r="AK222">
        <f t="shared" si="219"/>
        <v>2.3717457663923771E-7</v>
      </c>
      <c r="AL222">
        <v>0</v>
      </c>
      <c r="AM222" s="8">
        <f t="shared" si="220"/>
        <v>1.3216236315582776E-6</v>
      </c>
      <c r="AN222" s="8">
        <f t="shared" si="221"/>
        <v>1.5587982081975152E-6</v>
      </c>
      <c r="AO222" s="9">
        <f t="shared" si="222"/>
        <v>2.2739189884214046E-2</v>
      </c>
      <c r="AP222" s="9"/>
      <c r="AQ222" t="e">
        <f t="shared" si="223"/>
        <v>#VALUE!</v>
      </c>
      <c r="AR222" t="e">
        <f t="shared" si="224"/>
        <v>#VALUE!</v>
      </c>
      <c r="AS222">
        <v>0</v>
      </c>
      <c r="AT222" s="8" t="e">
        <f t="shared" si="225"/>
        <v>#VALUE!</v>
      </c>
      <c r="AU222" s="8" t="e">
        <f t="shared" si="226"/>
        <v>#VALUE!</v>
      </c>
      <c r="AV222" s="9">
        <f t="shared" si="227"/>
        <v>1.5759424160826513E-2</v>
      </c>
      <c r="AX222">
        <f t="shared" si="228"/>
        <v>78.812974192989046</v>
      </c>
      <c r="AY222">
        <f t="shared" si="229"/>
        <v>15.215219993965077</v>
      </c>
      <c r="AZ222" t="e">
        <f t="shared" si="230"/>
        <v>#VALUE!</v>
      </c>
    </row>
    <row r="223" spans="1:52">
      <c r="A223" s="62">
        <v>44698.534722222219</v>
      </c>
      <c r="B223" s="29">
        <v>50</v>
      </c>
      <c r="C223" s="41">
        <v>3</v>
      </c>
      <c r="D223" t="s">
        <v>235</v>
      </c>
      <c r="E223" s="29">
        <v>2</v>
      </c>
      <c r="F223" s="2">
        <v>44699.988993055558</v>
      </c>
      <c r="G223">
        <v>62</v>
      </c>
      <c r="H223" t="s">
        <v>253</v>
      </c>
      <c r="I223" s="3">
        <v>20.100000000000001</v>
      </c>
      <c r="J223" s="3">
        <v>30.029</v>
      </c>
      <c r="K223" s="3">
        <v>76.62</v>
      </c>
      <c r="L223" s="3">
        <v>180</v>
      </c>
      <c r="M223" s="3" t="s">
        <v>40</v>
      </c>
      <c r="N223" s="4">
        <f>1000000*(AG223-AE223)/Y223</f>
        <v>0.39661668869950745</v>
      </c>
      <c r="O223" s="4">
        <f>1000000*(AN223-AL223)/Y223</f>
        <v>4.8263723316926814</v>
      </c>
      <c r="P223" s="4" t="e">
        <f>1000000*(AU223-AS223)/Y223</f>
        <v>#VALUE!</v>
      </c>
      <c r="Q223">
        <f>(N223*16)</f>
        <v>6.3458670191921192</v>
      </c>
      <c r="R223">
        <f>(O223*44)</f>
        <v>212.36038259447798</v>
      </c>
      <c r="S223">
        <f>1000000*(((AG223-AE223)*0.082057*X223)/(W223-AA223))/Y223</f>
        <v>10.994279219779473</v>
      </c>
      <c r="T223">
        <f>1000000*(((AN223-AL223)*0.082057*X223)/(W223-AA223))/Y223</f>
        <v>133.78782725264924</v>
      </c>
      <c r="U223">
        <f>O223*((1*0.082057*X223)/(W223-AA223))</f>
        <v>133.78782725264924</v>
      </c>
      <c r="W223">
        <f t="shared" ref="W223:W254" si="231">((0.001316*((J223*25.4)-(2.5*2053/100)))*(273.15+40))/(273.15+I223)</f>
        <v>0.99974957197831171</v>
      </c>
      <c r="X223">
        <v>313.14999999999998</v>
      </c>
      <c r="Y223">
        <f t="shared" ref="Y223:Y254" si="232">(21.0733341666667/1000)-Z223</f>
        <v>1.9073334166666699E-2</v>
      </c>
      <c r="Z223">
        <v>2E-3</v>
      </c>
      <c r="AA223">
        <f t="shared" ref="AA223:AA254" si="233">(0.001316*10^(8.07131-(1730.63/(233.46+(X223-273.15)))))</f>
        <v>7.2765497523200454E-2</v>
      </c>
      <c r="AC223">
        <f t="shared" ref="AC223:AC254" si="234">W223*(K223/10^6)</f>
        <v>7.6600812204978246E-5</v>
      </c>
      <c r="AD223">
        <f t="shared" ref="AD223:AD254" si="235">(AC223*Z223)/(0.082057*X223)</f>
        <v>5.962045952132018E-9</v>
      </c>
      <c r="AE223">
        <v>0</v>
      </c>
      <c r="AF223" s="8">
        <f t="shared" ref="AF223:AF254" si="236">AC223*AH223*Y223</f>
        <v>1.6027566875105076E-9</v>
      </c>
      <c r="AG223" s="8">
        <f t="shared" ref="AG223:AG254" si="237">AD223+AF223</f>
        <v>7.5648026396425252E-9</v>
      </c>
      <c r="AH223" s="9">
        <f t="shared" ref="AH223:AH254" si="238">101.325*(0.000014*EXP(1600*((1/X223)-(1/298.15))))</f>
        <v>1.097002469958351E-3</v>
      </c>
      <c r="AJ223">
        <f t="shared" ref="AJ223:AJ254" si="239">W223*(L223/10^6)</f>
        <v>1.7995492295609612E-4</v>
      </c>
      <c r="AK223">
        <f t="shared" ref="AK223:AK254" si="240">(AJ223*Z223)/(0.082057*X223)</f>
        <v>1.4006372636175455E-8</v>
      </c>
      <c r="AL223">
        <v>0</v>
      </c>
      <c r="AM223" s="8">
        <f t="shared" ref="AM223:AM254" si="241">AJ223*AO223*Y223</f>
        <v>7.8048639658953398E-8</v>
      </c>
      <c r="AN223" s="8">
        <f t="shared" ref="AN223:AN254" si="242">AK223+AM223</f>
        <v>9.2055012295128848E-8</v>
      </c>
      <c r="AO223" s="9">
        <f t="shared" ref="AO223:AO254" si="243">101.325*(0.00033*EXP(2400*((1/X223)-(1/298.15))))</f>
        <v>2.2739189884214046E-2</v>
      </c>
      <c r="AP223" s="9"/>
      <c r="AQ223" t="e">
        <f t="shared" ref="AQ223:AQ254" si="244">W223*(M223/10^6)</f>
        <v>#VALUE!</v>
      </c>
      <c r="AR223" t="e">
        <f t="shared" ref="AR223:AR254" si="245">(AQ223*Z223)/(0.082057*X223)</f>
        <v>#VALUE!</v>
      </c>
      <c r="AS223">
        <v>0</v>
      </c>
      <c r="AT223" s="8" t="e">
        <f t="shared" ref="AT223:AT254" si="246">AQ223*AV223*Y223</f>
        <v>#VALUE!</v>
      </c>
      <c r="AU223" s="8" t="e">
        <f t="shared" ref="AU223:AU254" si="247">AR223+AT223</f>
        <v>#VALUE!</v>
      </c>
      <c r="AV223" s="9">
        <f t="shared" ref="AV223:AV254" si="248">101.325*((2.4*10^-4)*EXP(2700*((1/X223)-(1/298.15))))</f>
        <v>1.5759424160826513E-2</v>
      </c>
      <c r="AX223">
        <f t="shared" ref="AX223:AX254" si="249">100*(AG223-AF223)/AG223</f>
        <v>78.81297419298906</v>
      </c>
      <c r="AY223">
        <f t="shared" ref="AY223:AY254" si="250">100*(AN223-AM223)/AN223</f>
        <v>15.215219993965071</v>
      </c>
      <c r="AZ223" t="e">
        <f t="shared" ref="AZ223:AZ254" si="251">100*(AU223-AT223)/AU223</f>
        <v>#VALUE!</v>
      </c>
    </row>
    <row r="224" spans="1:52">
      <c r="A224" s="62">
        <v>44698.472222222219</v>
      </c>
      <c r="B224" s="29">
        <v>1</v>
      </c>
      <c r="C224" s="41">
        <v>0.1</v>
      </c>
      <c r="D224" t="s">
        <v>235</v>
      </c>
      <c r="E224" s="29">
        <v>1</v>
      </c>
      <c r="F224" s="2">
        <v>44700.01021990741</v>
      </c>
      <c r="G224">
        <v>112</v>
      </c>
      <c r="I224" s="3">
        <v>20.100000000000001</v>
      </c>
      <c r="J224" s="3">
        <v>30.029</v>
      </c>
      <c r="K224" s="3">
        <v>67.819999999999993</v>
      </c>
      <c r="L224" s="3">
        <v>151</v>
      </c>
      <c r="M224" s="3" t="s">
        <v>40</v>
      </c>
      <c r="N224" s="4">
        <f>1000000*(AG224-AE224)/Y224</f>
        <v>0.35106426295484983</v>
      </c>
      <c r="O224" s="4">
        <f>1000000*(AN224-AL224)/Y224</f>
        <v>4.0487901226977501</v>
      </c>
      <c r="P224" s="4" t="e">
        <f>1000000*(AU224-AS224)/Y224</f>
        <v>#VALUE!</v>
      </c>
      <c r="Q224">
        <f>(N224*16)</f>
        <v>5.6170282072775972</v>
      </c>
      <c r="R224">
        <f>(O224*44)</f>
        <v>178.14676539870101</v>
      </c>
      <c r="S224">
        <f>1000000*(((AG224-AE224)*0.082057*X224)/(W224-AA224))/Y224</f>
        <v>9.7315585576278245</v>
      </c>
      <c r="T224">
        <f>1000000*(((AN224-AL224)*0.082057*X224)/(W224-AA224))/Y224</f>
        <v>112.23312175083352</v>
      </c>
      <c r="U224">
        <f>O224*((1*0.082057*X224)/(W224-AA224))</f>
        <v>112.23312175083355</v>
      </c>
      <c r="W224">
        <f t="shared" si="231"/>
        <v>0.99974957197831171</v>
      </c>
      <c r="X224">
        <v>313.14999999999998</v>
      </c>
      <c r="Y224">
        <f t="shared" si="232"/>
        <v>1.9073334166666699E-2</v>
      </c>
      <c r="Z224">
        <v>2E-3</v>
      </c>
      <c r="AA224">
        <f t="shared" si="233"/>
        <v>7.2765497523200454E-2</v>
      </c>
      <c r="AC224">
        <f t="shared" si="234"/>
        <v>6.7803015971569093E-5</v>
      </c>
      <c r="AD224">
        <f t="shared" si="235"/>
        <v>5.2772899565856618E-9</v>
      </c>
      <c r="AE224">
        <v>0</v>
      </c>
      <c r="AF224" s="8">
        <f t="shared" si="236"/>
        <v>1.4186760447267373E-9</v>
      </c>
      <c r="AG224" s="8">
        <f t="shared" si="237"/>
        <v>6.6959660013123989E-9</v>
      </c>
      <c r="AH224" s="9">
        <f t="shared" si="238"/>
        <v>1.097002469958351E-3</v>
      </c>
      <c r="AJ224">
        <f t="shared" si="239"/>
        <v>1.5096218536872507E-4</v>
      </c>
      <c r="AK224">
        <f t="shared" si="240"/>
        <v>1.1749790378124964E-8</v>
      </c>
      <c r="AL224">
        <v>0</v>
      </c>
      <c r="AM224" s="8">
        <f t="shared" si="241"/>
        <v>6.5474136602788692E-8</v>
      </c>
      <c r="AN224" s="8">
        <f t="shared" si="242"/>
        <v>7.7223926980913651E-8</v>
      </c>
      <c r="AO224" s="9">
        <f t="shared" si="243"/>
        <v>2.2739189884214046E-2</v>
      </c>
      <c r="AP224" s="9"/>
      <c r="AQ224" t="e">
        <f t="shared" si="244"/>
        <v>#VALUE!</v>
      </c>
      <c r="AR224" t="e">
        <f t="shared" si="245"/>
        <v>#VALUE!</v>
      </c>
      <c r="AS224">
        <v>0</v>
      </c>
      <c r="AT224" s="8" t="e">
        <f t="shared" si="246"/>
        <v>#VALUE!</v>
      </c>
      <c r="AU224" s="8" t="e">
        <f t="shared" si="247"/>
        <v>#VALUE!</v>
      </c>
      <c r="AV224" s="9">
        <f t="shared" si="248"/>
        <v>1.5759424160826513E-2</v>
      </c>
      <c r="AX224">
        <f t="shared" si="249"/>
        <v>78.812974192989046</v>
      </c>
      <c r="AY224">
        <f t="shared" si="250"/>
        <v>15.215219993965068</v>
      </c>
      <c r="AZ224" t="e">
        <f t="shared" si="251"/>
        <v>#VALUE!</v>
      </c>
    </row>
    <row r="225" spans="1:52">
      <c r="A225" s="62">
        <v>44698.472222222219</v>
      </c>
      <c r="B225" s="29">
        <v>1</v>
      </c>
      <c r="C225" s="41">
        <v>0.1</v>
      </c>
      <c r="D225" t="s">
        <v>235</v>
      </c>
      <c r="E225" s="29">
        <v>2</v>
      </c>
      <c r="F225" s="2">
        <v>44700.031435185185</v>
      </c>
      <c r="G225">
        <v>131</v>
      </c>
      <c r="I225" s="3">
        <v>20.100000000000001</v>
      </c>
      <c r="J225" s="3">
        <v>30.029</v>
      </c>
      <c r="K225" s="3">
        <v>73.069999999999993</v>
      </c>
      <c r="L225" s="3">
        <v>202</v>
      </c>
      <c r="M225" s="3" t="s">
        <v>40</v>
      </c>
      <c r="N225" s="4">
        <f>1000000*(AG225-AE225)/Y225</f>
        <v>0.37824042604115121</v>
      </c>
      <c r="O225" s="4">
        <f>1000000*(AN225-AL225)/Y225</f>
        <v>5.4162622833440093</v>
      </c>
      <c r="P225" s="4" t="e">
        <f>1000000*(AU225-AS225)/Y225</f>
        <v>#VALUE!</v>
      </c>
      <c r="Q225">
        <f>(N225*16)</f>
        <v>6.0518468166584194</v>
      </c>
      <c r="R225">
        <f>(O225*44)</f>
        <v>238.3155404671364</v>
      </c>
      <c r="S225">
        <f>1000000*(((AG225-AE225)*0.082057*X225)/(W225-AA225))/Y225</f>
        <v>10.484886225388751</v>
      </c>
      <c r="T225">
        <f>1000000*(((AN225-AL225)*0.082057*X225)/(W225-AA225))/Y225</f>
        <v>150.13967280575082</v>
      </c>
      <c r="U225">
        <f>O225*((1*0.082057*X225)/(W225-AA225))</f>
        <v>150.13967280575082</v>
      </c>
      <c r="W225">
        <f t="shared" si="231"/>
        <v>0.99974957197831171</v>
      </c>
      <c r="X225">
        <v>313.14999999999998</v>
      </c>
      <c r="Y225">
        <f t="shared" si="232"/>
        <v>1.9073334166666699E-2</v>
      </c>
      <c r="Z225">
        <v>2E-3</v>
      </c>
      <c r="AA225">
        <f t="shared" si="233"/>
        <v>7.2765497523200454E-2</v>
      </c>
      <c r="AC225">
        <f t="shared" si="234"/>
        <v>7.3051701224455227E-5</v>
      </c>
      <c r="AD225">
        <f t="shared" si="235"/>
        <v>5.685809158474113E-9</v>
      </c>
      <c r="AE225">
        <v>0</v>
      </c>
      <c r="AF225" s="8">
        <f t="shared" si="236"/>
        <v>1.5284968827511454E-9</v>
      </c>
      <c r="AG225" s="8">
        <f t="shared" si="237"/>
        <v>7.2143060412252582E-9</v>
      </c>
      <c r="AH225" s="9">
        <f t="shared" si="238"/>
        <v>1.097002469958351E-3</v>
      </c>
      <c r="AJ225">
        <f t="shared" si="239"/>
        <v>2.0194941353961896E-4</v>
      </c>
      <c r="AK225">
        <f t="shared" si="240"/>
        <v>1.5718262625041341E-8</v>
      </c>
      <c r="AL225">
        <v>0</v>
      </c>
      <c r="AM225" s="8">
        <f t="shared" si="241"/>
        <v>8.7587917839492137E-8</v>
      </c>
      <c r="AN225" s="8">
        <f t="shared" si="242"/>
        <v>1.0330618046453348E-7</v>
      </c>
      <c r="AO225" s="9">
        <f t="shared" si="243"/>
        <v>2.2739189884214046E-2</v>
      </c>
      <c r="AP225" s="9"/>
      <c r="AQ225" t="e">
        <f t="shared" si="244"/>
        <v>#VALUE!</v>
      </c>
      <c r="AR225" t="e">
        <f t="shared" si="245"/>
        <v>#VALUE!</v>
      </c>
      <c r="AS225">
        <v>0</v>
      </c>
      <c r="AT225" s="8" t="e">
        <f t="shared" si="246"/>
        <v>#VALUE!</v>
      </c>
      <c r="AU225" s="8" t="e">
        <f t="shared" si="247"/>
        <v>#VALUE!</v>
      </c>
      <c r="AV225" s="9">
        <f t="shared" si="248"/>
        <v>1.5759424160826513E-2</v>
      </c>
      <c r="AX225">
        <f t="shared" si="249"/>
        <v>78.81297419298906</v>
      </c>
      <c r="AY225">
        <f t="shared" si="250"/>
        <v>15.215219993965077</v>
      </c>
      <c r="AZ225" t="e">
        <f t="shared" si="251"/>
        <v>#VALUE!</v>
      </c>
    </row>
    <row r="226" spans="1:52">
      <c r="A226" s="62">
        <v>44698.635416666664</v>
      </c>
      <c r="B226" s="29">
        <v>50</v>
      </c>
      <c r="C226" s="41">
        <v>6.2</v>
      </c>
      <c r="D226" t="s">
        <v>234</v>
      </c>
      <c r="E226" s="29">
        <v>2</v>
      </c>
      <c r="F226" s="2">
        <v>44700.052673611113</v>
      </c>
      <c r="G226">
        <v>99</v>
      </c>
      <c r="I226" s="3">
        <v>20.100000000000001</v>
      </c>
      <c r="J226" s="3">
        <v>30.029</v>
      </c>
      <c r="K226" s="3">
        <v>4.6500000000000004</v>
      </c>
      <c r="L226" s="3">
        <v>9656</v>
      </c>
      <c r="M226" s="3" t="s">
        <v>40</v>
      </c>
      <c r="N226" s="4">
        <f>1000000*(AG226-AE226)/Y226</f>
        <v>2.4070315876438392E-2</v>
      </c>
      <c r="O226" s="4">
        <f>1000000*(AN226-AL226)/Y226</f>
        <v>258.90806241569186</v>
      </c>
      <c r="P226" s="4" t="e">
        <f>1000000*(AU226-AS226)/Y226</f>
        <v>#VALUE!</v>
      </c>
      <c r="Q226">
        <f>(N226*16)</f>
        <v>0.38512505402301428</v>
      </c>
      <c r="R226">
        <f>(O226*44)</f>
        <v>11391.954746290441</v>
      </c>
      <c r="S226">
        <f>1000000*(((AG226-AE226)*0.082057*X226)/(W226-AA226))/Y226</f>
        <v>0.66723307715967839</v>
      </c>
      <c r="T226">
        <f>1000000*(((AN226-AL226)*0.082057*X226)/(W226-AA226))/Y226</f>
        <v>7176.9736663976737</v>
      </c>
      <c r="U226">
        <f>O226*((1*0.082057*X226)/(W226-AA226))</f>
        <v>7176.9736663976728</v>
      </c>
      <c r="W226">
        <f t="shared" si="231"/>
        <v>0.99974957197831171</v>
      </c>
      <c r="X226">
        <v>313.14999999999998</v>
      </c>
      <c r="Y226">
        <f t="shared" si="232"/>
        <v>1.9073334166666699E-2</v>
      </c>
      <c r="Z226">
        <v>2E-3</v>
      </c>
      <c r="AA226">
        <f t="shared" si="233"/>
        <v>7.2765497523200454E-2</v>
      </c>
      <c r="AC226">
        <f t="shared" si="234"/>
        <v>4.6488355096991497E-6</v>
      </c>
      <c r="AD226">
        <f t="shared" si="235"/>
        <v>3.6183129310119926E-10</v>
      </c>
      <c r="AE226">
        <v>0</v>
      </c>
      <c r="AF226">
        <f t="shared" si="236"/>
        <v>9.7269885107333078E-11</v>
      </c>
      <c r="AG226">
        <f t="shared" si="237"/>
        <v>4.5910117820853233E-10</v>
      </c>
      <c r="AH226">
        <f t="shared" si="238"/>
        <v>1.097002469958351E-3</v>
      </c>
      <c r="AJ226">
        <f t="shared" si="239"/>
        <v>9.6535818670225784E-3</v>
      </c>
      <c r="AK226">
        <f t="shared" si="240"/>
        <v>7.5136407874950107E-7</v>
      </c>
      <c r="AL226">
        <v>0</v>
      </c>
      <c r="AM226">
        <f t="shared" si="241"/>
        <v>4.1868759141491889E-6</v>
      </c>
      <c r="AN226">
        <f t="shared" si="242"/>
        <v>4.9382399928986899E-6</v>
      </c>
      <c r="AO226">
        <f t="shared" si="243"/>
        <v>2.2739189884214046E-2</v>
      </c>
      <c r="AQ226" t="e">
        <f t="shared" si="244"/>
        <v>#VALUE!</v>
      </c>
      <c r="AR226" t="e">
        <f t="shared" si="245"/>
        <v>#VALUE!</v>
      </c>
      <c r="AS226">
        <v>0</v>
      </c>
      <c r="AT226" t="e">
        <f t="shared" si="246"/>
        <v>#VALUE!</v>
      </c>
      <c r="AU226" t="e">
        <f t="shared" si="247"/>
        <v>#VALUE!</v>
      </c>
      <c r="AV226">
        <f t="shared" si="248"/>
        <v>1.5759424160826513E-2</v>
      </c>
      <c r="AX226">
        <f t="shared" si="249"/>
        <v>78.812974192989046</v>
      </c>
      <c r="AY226">
        <f t="shared" si="250"/>
        <v>15.215219993965077</v>
      </c>
      <c r="AZ226" t="e">
        <f t="shared" si="251"/>
        <v>#VALUE!</v>
      </c>
    </row>
    <row r="227" spans="1:52">
      <c r="A227" s="62">
        <v>44698.559027777781</v>
      </c>
      <c r="B227" s="29">
        <v>50</v>
      </c>
      <c r="C227" s="41">
        <v>9</v>
      </c>
      <c r="D227" t="s">
        <v>235</v>
      </c>
      <c r="E227" s="29">
        <v>1</v>
      </c>
      <c r="F227" s="2">
        <v>44700.073912037034</v>
      </c>
      <c r="G227">
        <v>167</v>
      </c>
      <c r="I227" s="3">
        <v>20.100000000000001</v>
      </c>
      <c r="J227" s="3">
        <v>30.029</v>
      </c>
      <c r="K227" s="3">
        <v>13858.13</v>
      </c>
      <c r="L227" s="3">
        <v>11919</v>
      </c>
      <c r="M227" s="3" t="s">
        <v>40</v>
      </c>
      <c r="N227" s="4">
        <f>1000000*(AG227-AE227)/Y227</f>
        <v>71.735390657364974</v>
      </c>
      <c r="O227" s="4">
        <f>1000000*(AN227-AL227)/Y227</f>
        <v>319.58628789691716</v>
      </c>
      <c r="P227" s="4" t="e">
        <f>1000000*(AU227-AS227)/Y227</f>
        <v>#VALUE!</v>
      </c>
      <c r="Q227">
        <f>(N227*16)</f>
        <v>1147.7662505178396</v>
      </c>
      <c r="R227">
        <f>(O227*44)</f>
        <v>14061.796667464354</v>
      </c>
      <c r="S227">
        <f>1000000*(((AG227-AE227)*0.082057*X227)/(W227-AA227))/Y227</f>
        <v>1988.5167147481404</v>
      </c>
      <c r="T227">
        <f>1000000*(((AN227-AL227)*0.082057*X227)/(W227-AA227))/Y227</f>
        <v>8858.9839612462602</v>
      </c>
      <c r="U227">
        <f>O227*((1*0.082057*X227)/(W227-AA227))</f>
        <v>8858.9839612462602</v>
      </c>
      <c r="W227">
        <f t="shared" si="231"/>
        <v>0.99974957197831171</v>
      </c>
      <c r="X227">
        <v>313.14999999999998</v>
      </c>
      <c r="Y227">
        <f t="shared" si="232"/>
        <v>1.9073334166666699E-2</v>
      </c>
      <c r="Z227">
        <v>2E-3</v>
      </c>
      <c r="AA227">
        <f t="shared" si="233"/>
        <v>7.2765497523200454E-2</v>
      </c>
      <c r="AC227">
        <f t="shared" si="234"/>
        <v>1.38546595359198E-2</v>
      </c>
      <c r="AD227">
        <f t="shared" si="235"/>
        <v>1.0783451823364562E-6</v>
      </c>
      <c r="AE227">
        <v>0</v>
      </c>
      <c r="AF227" s="8">
        <f t="shared" si="236"/>
        <v>2.8988789524784634E-7</v>
      </c>
      <c r="AG227" s="8">
        <f t="shared" si="237"/>
        <v>1.3682330775843025E-6</v>
      </c>
      <c r="AH227" s="9">
        <f t="shared" si="238"/>
        <v>1.097002469958351E-3</v>
      </c>
      <c r="AJ227">
        <f t="shared" si="239"/>
        <v>1.1916015148409499E-2</v>
      </c>
      <c r="AK227">
        <f t="shared" si="240"/>
        <v>9.2745530805875136E-7</v>
      </c>
      <c r="AL227">
        <v>0</v>
      </c>
      <c r="AM227" s="8">
        <f t="shared" si="241"/>
        <v>5.1681207560836987E-6</v>
      </c>
      <c r="AN227" s="8">
        <f t="shared" si="242"/>
        <v>6.0955760641424499E-6</v>
      </c>
      <c r="AO227" s="9">
        <f t="shared" si="243"/>
        <v>2.2739189884214046E-2</v>
      </c>
      <c r="AP227" s="9"/>
      <c r="AQ227" t="e">
        <f t="shared" si="244"/>
        <v>#VALUE!</v>
      </c>
      <c r="AR227" t="e">
        <f t="shared" si="245"/>
        <v>#VALUE!</v>
      </c>
      <c r="AS227">
        <v>0</v>
      </c>
      <c r="AT227" s="8" t="e">
        <f t="shared" si="246"/>
        <v>#VALUE!</v>
      </c>
      <c r="AU227" s="8" t="e">
        <f t="shared" si="247"/>
        <v>#VALUE!</v>
      </c>
      <c r="AV227" s="9">
        <f t="shared" si="248"/>
        <v>1.5759424160826513E-2</v>
      </c>
      <c r="AX227">
        <f t="shared" si="249"/>
        <v>78.81297419298906</v>
      </c>
      <c r="AY227">
        <f t="shared" si="250"/>
        <v>15.215219993965071</v>
      </c>
      <c r="AZ227" t="e">
        <f t="shared" si="251"/>
        <v>#VALUE!</v>
      </c>
    </row>
    <row r="228" spans="1:52">
      <c r="A228" s="62">
        <v>44698.559027777781</v>
      </c>
      <c r="B228" s="29">
        <v>50</v>
      </c>
      <c r="C228" s="41">
        <v>9</v>
      </c>
      <c r="D228" t="s">
        <v>235</v>
      </c>
      <c r="E228" s="29">
        <v>2</v>
      </c>
      <c r="F228" s="2">
        <v>44700.09516203704</v>
      </c>
      <c r="G228">
        <v>89</v>
      </c>
      <c r="I228" s="3">
        <v>20.100000000000001</v>
      </c>
      <c r="J228" s="3">
        <v>30.029</v>
      </c>
      <c r="K228" s="3">
        <v>14384.93</v>
      </c>
      <c r="L228" s="3">
        <v>11884</v>
      </c>
      <c r="M228" s="3" t="s">
        <v>40</v>
      </c>
      <c r="N228" s="4">
        <f>1000000*(AG228-AE228)/Y228</f>
        <v>74.462324507624714</v>
      </c>
      <c r="O228" s="4">
        <f>1000000*(AN228-AL228)/Y228</f>
        <v>318.64782661019905</v>
      </c>
      <c r="P228" s="4" t="e">
        <f>1000000*(AU228-AS228)/Y228</f>
        <v>#VALUE!</v>
      </c>
      <c r="Q228">
        <f>(N228*16)</f>
        <v>1191.3971921219954</v>
      </c>
      <c r="R228">
        <f>(O228*44)</f>
        <v>14020.504370848757</v>
      </c>
      <c r="S228">
        <f>1000000*(((AG228-AE228)*0.082057*X228)/(W228-AA228))/Y228</f>
        <v>2064.1077652960375</v>
      </c>
      <c r="T228">
        <f>1000000*(((AN228-AL228)*0.082057*X228)/(W228-AA228))/Y228</f>
        <v>8832.969661502686</v>
      </c>
      <c r="U228">
        <f>O228*((1*0.082057*X228)/(W228-AA228))</f>
        <v>8832.969661502686</v>
      </c>
      <c r="W228">
        <f t="shared" si="231"/>
        <v>0.99974957197831171</v>
      </c>
      <c r="X228">
        <v>313.14999999999998</v>
      </c>
      <c r="Y228">
        <f t="shared" si="232"/>
        <v>1.9073334166666699E-2</v>
      </c>
      <c r="Z228">
        <v>2E-3</v>
      </c>
      <c r="AA228">
        <f t="shared" si="233"/>
        <v>7.2765497523200454E-2</v>
      </c>
      <c r="AC228">
        <f t="shared" si="234"/>
        <v>1.4381327610437976E-2</v>
      </c>
      <c r="AD228">
        <f t="shared" si="235"/>
        <v>1.1193371662516632E-6</v>
      </c>
      <c r="AE228">
        <v>0</v>
      </c>
      <c r="AF228" s="8">
        <f t="shared" si="236"/>
        <v>3.0090763190903845E-7</v>
      </c>
      <c r="AG228" s="8">
        <f t="shared" si="237"/>
        <v>1.4202447981607017E-6</v>
      </c>
      <c r="AH228" s="9">
        <f t="shared" si="238"/>
        <v>1.097002469958351E-3</v>
      </c>
      <c r="AJ228">
        <f t="shared" si="239"/>
        <v>1.1881023913390257E-2</v>
      </c>
      <c r="AK228">
        <f t="shared" si="240"/>
        <v>9.2473184671282833E-7</v>
      </c>
      <c r="AL228">
        <v>0</v>
      </c>
      <c r="AM228" s="8">
        <f t="shared" si="241"/>
        <v>5.1529446317055675E-6</v>
      </c>
      <c r="AN228" s="8">
        <f t="shared" si="242"/>
        <v>6.077676478418396E-6</v>
      </c>
      <c r="AO228" s="9">
        <f t="shared" si="243"/>
        <v>2.2739189884214046E-2</v>
      </c>
      <c r="AP228" s="9"/>
      <c r="AQ228" t="e">
        <f t="shared" si="244"/>
        <v>#VALUE!</v>
      </c>
      <c r="AR228" t="e">
        <f t="shared" si="245"/>
        <v>#VALUE!</v>
      </c>
      <c r="AS228">
        <v>0</v>
      </c>
      <c r="AT228" s="8" t="e">
        <f t="shared" si="246"/>
        <v>#VALUE!</v>
      </c>
      <c r="AU228" s="8" t="e">
        <f t="shared" si="247"/>
        <v>#VALUE!</v>
      </c>
      <c r="AV228" s="9">
        <f t="shared" si="248"/>
        <v>1.5759424160826513E-2</v>
      </c>
      <c r="AX228">
        <f t="shared" si="249"/>
        <v>78.812974192989046</v>
      </c>
      <c r="AY228">
        <f t="shared" si="250"/>
        <v>15.21521999396508</v>
      </c>
      <c r="AZ228" t="e">
        <f t="shared" si="251"/>
        <v>#VALUE!</v>
      </c>
    </row>
    <row r="229" spans="1:52">
      <c r="A229" s="62">
        <v>44698.647222222222</v>
      </c>
      <c r="B229" s="29">
        <v>50</v>
      </c>
      <c r="C229" s="41">
        <v>9</v>
      </c>
      <c r="D229" t="s">
        <v>234</v>
      </c>
      <c r="E229">
        <v>2</v>
      </c>
      <c r="F229" s="2">
        <v>44700.625960648147</v>
      </c>
      <c r="G229">
        <v>127</v>
      </c>
      <c r="I229" s="3">
        <v>20.100000000000001</v>
      </c>
      <c r="J229" s="3">
        <v>30.029</v>
      </c>
      <c r="K229" s="35">
        <v>3728.75</v>
      </c>
      <c r="L229" s="35">
        <v>16971</v>
      </c>
      <c r="M229" s="35" t="s">
        <v>40</v>
      </c>
      <c r="N229" s="36">
        <f>1000000*(AG229-AE229)/Y229</f>
        <v>19.301546306294551</v>
      </c>
      <c r="O229" s="36">
        <f>1000000*(AN229-AL229)/Y229</f>
        <v>455.04647133975834</v>
      </c>
      <c r="P229" s="36" t="e">
        <f>1000000*(AU229-AS229)/Y229</f>
        <v>#VALUE!</v>
      </c>
      <c r="Q229">
        <f>(N229*16)</f>
        <v>308.82474090071281</v>
      </c>
      <c r="R229">
        <f>(O229*44)</f>
        <v>20022.044738949367</v>
      </c>
      <c r="S229">
        <f>1000000*(((AG229-AE229)*0.082057*X229)/(W229-AA229))/Y229</f>
        <v>535.04200784067757</v>
      </c>
      <c r="T229">
        <f>1000000*(((AN229-AL229)*0.082057*X229)/(W229-AA229))/Y229</f>
        <v>12613.962312803946</v>
      </c>
      <c r="U229">
        <f>O229*((1*0.082057*X229)/(W229-AA229))</f>
        <v>12613.962312803946</v>
      </c>
      <c r="W229">
        <f t="shared" si="231"/>
        <v>0.99974957197831171</v>
      </c>
      <c r="X229">
        <v>313.14999999999998</v>
      </c>
      <c r="Y229">
        <f t="shared" si="232"/>
        <v>1.9073334166666699E-2</v>
      </c>
      <c r="Z229">
        <v>2E-3</v>
      </c>
      <c r="AA229">
        <f t="shared" si="233"/>
        <v>7.2765497523200454E-2</v>
      </c>
      <c r="AC229">
        <f t="shared" si="234"/>
        <v>3.7278162165141297E-3</v>
      </c>
      <c r="AD229">
        <f t="shared" si="235"/>
        <v>2.9014589981744009E-7</v>
      </c>
      <c r="AE229">
        <v>0</v>
      </c>
      <c r="AF229" s="8">
        <f t="shared" si="236"/>
        <v>7.7998942815907144E-8</v>
      </c>
      <c r="AG229" s="8">
        <f t="shared" si="237"/>
        <v>3.6814484263334724E-7</v>
      </c>
      <c r="AH229" s="9">
        <f t="shared" si="238"/>
        <v>1.097002469958351E-3</v>
      </c>
      <c r="AJ229">
        <f t="shared" si="239"/>
        <v>1.6966749986043927E-2</v>
      </c>
      <c r="AK229">
        <f t="shared" si="240"/>
        <v>1.320567500047409E-6</v>
      </c>
      <c r="AL229">
        <v>0</v>
      </c>
      <c r="AM229" s="8">
        <f t="shared" si="241"/>
        <v>7.3586859091783224E-6</v>
      </c>
      <c r="AN229" s="8">
        <f t="shared" si="242"/>
        <v>8.6792534092257317E-6</v>
      </c>
      <c r="AO229" s="9">
        <f t="shared" si="243"/>
        <v>2.2739189884214046E-2</v>
      </c>
      <c r="AP229" s="9"/>
      <c r="AQ229" t="e">
        <f t="shared" si="244"/>
        <v>#VALUE!</v>
      </c>
      <c r="AR229" t="e">
        <f t="shared" si="245"/>
        <v>#VALUE!</v>
      </c>
      <c r="AS229">
        <v>0</v>
      </c>
      <c r="AT229" s="8" t="e">
        <f t="shared" si="246"/>
        <v>#VALUE!</v>
      </c>
      <c r="AU229" s="8" t="e">
        <f t="shared" si="247"/>
        <v>#VALUE!</v>
      </c>
      <c r="AV229" s="9">
        <f t="shared" si="248"/>
        <v>1.5759424160826513E-2</v>
      </c>
      <c r="AX229">
        <f t="shared" si="249"/>
        <v>78.812974192989046</v>
      </c>
      <c r="AY229">
        <f t="shared" si="250"/>
        <v>15.215219993965079</v>
      </c>
      <c r="AZ229" t="e">
        <f t="shared" si="251"/>
        <v>#VALUE!</v>
      </c>
    </row>
    <row r="230" spans="1:52">
      <c r="A230" s="62">
        <v>44704.410416666666</v>
      </c>
      <c r="B230" s="29">
        <v>50</v>
      </c>
      <c r="C230" s="41">
        <v>0.1</v>
      </c>
      <c r="D230" t="s">
        <v>234</v>
      </c>
      <c r="E230" s="29">
        <v>1</v>
      </c>
      <c r="F230" s="2">
        <v>44705.521284722221</v>
      </c>
      <c r="G230">
        <v>153</v>
      </c>
      <c r="I230" s="3">
        <v>20.399999999999999</v>
      </c>
      <c r="J230" s="3">
        <v>30.111999999999998</v>
      </c>
      <c r="K230" s="3">
        <v>93.71</v>
      </c>
      <c r="L230" s="3">
        <v>3</v>
      </c>
      <c r="M230" s="3" t="s">
        <v>40</v>
      </c>
      <c r="N230" s="4">
        <f>1000000*(AG230-AE230)/Y230</f>
        <v>0.486021853680905</v>
      </c>
      <c r="O230" s="4">
        <f>1000000*(AN230-AL230)/Y230</f>
        <v>8.0595463113253371E-2</v>
      </c>
      <c r="P230" s="4" t="e">
        <f>1000000*(AU230-AS230)/Y230</f>
        <v>#VALUE!</v>
      </c>
      <c r="Q230">
        <f>(N230*16)</f>
        <v>7.77634965889448</v>
      </c>
      <c r="R230">
        <f>(O230*44)</f>
        <v>3.5462003769831485</v>
      </c>
      <c r="S230">
        <f>1000000*(((AG230-AE230)*0.082057*X230)/(W230-AA230))/Y230</f>
        <v>13.444498399861926</v>
      </c>
      <c r="T230">
        <f>1000000*(((AN230-AL230)*0.082057*X230)/(W230-AA230))/Y230</f>
        <v>2.2294585452399738</v>
      </c>
      <c r="U230">
        <f>O230*((1*0.082057*X230)/(W230-AA230))</f>
        <v>2.2294585452399742</v>
      </c>
      <c r="W230">
        <f t="shared" si="231"/>
        <v>1.0016874896505537</v>
      </c>
      <c r="X230">
        <v>313.14999999999998</v>
      </c>
      <c r="Y230">
        <f t="shared" si="232"/>
        <v>1.9073334166666699E-2</v>
      </c>
      <c r="Z230">
        <v>2E-3</v>
      </c>
      <c r="AA230">
        <f t="shared" si="233"/>
        <v>7.2765497523200454E-2</v>
      </c>
      <c r="AC230">
        <f t="shared" si="234"/>
        <v>9.3868134655153377E-5</v>
      </c>
      <c r="AD230">
        <f t="shared" si="235"/>
        <v>7.3060078104311448E-9</v>
      </c>
      <c r="AE230">
        <v>0</v>
      </c>
      <c r="AF230" s="8">
        <f t="shared" si="236"/>
        <v>1.9640494171275429E-9</v>
      </c>
      <c r="AG230" s="8">
        <f t="shared" si="237"/>
        <v>9.2700572275586881E-9</v>
      </c>
      <c r="AH230" s="9">
        <f t="shared" si="238"/>
        <v>1.097002469958351E-3</v>
      </c>
      <c r="AJ230">
        <f t="shared" si="239"/>
        <v>3.005062468951661E-6</v>
      </c>
      <c r="AK230">
        <f t="shared" si="240"/>
        <v>2.3389204387251562E-10</v>
      </c>
      <c r="AL230">
        <v>0</v>
      </c>
      <c r="AM230" s="8">
        <f t="shared" si="241"/>
        <v>1.3033321564038255E-9</v>
      </c>
      <c r="AN230" s="8">
        <f t="shared" si="242"/>
        <v>1.5372242002763411E-9</v>
      </c>
      <c r="AO230" s="9">
        <f t="shared" si="243"/>
        <v>2.2739189884214046E-2</v>
      </c>
      <c r="AP230" s="9"/>
      <c r="AQ230" t="e">
        <f t="shared" si="244"/>
        <v>#VALUE!</v>
      </c>
      <c r="AR230" t="e">
        <f t="shared" si="245"/>
        <v>#VALUE!</v>
      </c>
      <c r="AS230">
        <v>0</v>
      </c>
      <c r="AT230" s="8" t="e">
        <f t="shared" si="246"/>
        <v>#VALUE!</v>
      </c>
      <c r="AU230" s="8" t="e">
        <f t="shared" si="247"/>
        <v>#VALUE!</v>
      </c>
      <c r="AV230" s="9">
        <f t="shared" si="248"/>
        <v>1.5759424160826513E-2</v>
      </c>
      <c r="AX230">
        <f t="shared" si="249"/>
        <v>78.812974192989046</v>
      </c>
      <c r="AY230">
        <f t="shared" si="250"/>
        <v>15.215219993965079</v>
      </c>
      <c r="AZ230" t="e">
        <f t="shared" si="251"/>
        <v>#VALUE!</v>
      </c>
    </row>
    <row r="231" spans="1:52">
      <c r="A231" s="62">
        <v>44704.511111111111</v>
      </c>
      <c r="B231" s="29">
        <v>50</v>
      </c>
      <c r="C231" s="41">
        <v>6</v>
      </c>
      <c r="D231" t="s">
        <v>235</v>
      </c>
      <c r="E231" s="29">
        <v>1</v>
      </c>
      <c r="F231" s="2">
        <v>44705.542511574073</v>
      </c>
      <c r="G231">
        <v>45</v>
      </c>
      <c r="I231" s="3">
        <v>20.399999999999999</v>
      </c>
      <c r="J231" s="3">
        <v>30.111999999999998</v>
      </c>
      <c r="K231" s="3">
        <v>80.760000000000005</v>
      </c>
      <c r="L231" s="3">
        <v>7054</v>
      </c>
      <c r="M231" s="3" t="s">
        <v>40</v>
      </c>
      <c r="N231" s="4">
        <f>1000000*(AG231-AE231)/Y231</f>
        <v>0.41885737811620849</v>
      </c>
      <c r="O231" s="4">
        <f>1000000*(AN231-AL231)/Y231</f>
        <v>189.50679893362974</v>
      </c>
      <c r="P231" s="4" t="e">
        <f>1000000*(AU231-AS231)/Y231</f>
        <v>#VALUE!</v>
      </c>
      <c r="Q231">
        <f>(N231*16)</f>
        <v>6.7017180498593358</v>
      </c>
      <c r="R231">
        <f>(O231*44)</f>
        <v>8338.299153079708</v>
      </c>
      <c r="S231">
        <f>1000000*(((AG231-AE231)*0.082057*X231)/(W231-AA231))/Y231</f>
        <v>11.586572305760852</v>
      </c>
      <c r="T231">
        <f>1000000*(((AN231-AL231)*0.082057*X231)/(W231-AA231))/Y231</f>
        <v>5242.2001927075917</v>
      </c>
      <c r="U231">
        <f>O231*((1*0.082057*X231)/(W231-AA231))</f>
        <v>5242.2001927075917</v>
      </c>
      <c r="W231">
        <f t="shared" si="231"/>
        <v>1.0016874896505537</v>
      </c>
      <c r="X231">
        <v>313.14999999999998</v>
      </c>
      <c r="Y231">
        <f t="shared" si="232"/>
        <v>1.9073334166666699E-2</v>
      </c>
      <c r="Z231">
        <v>2E-3</v>
      </c>
      <c r="AA231">
        <f t="shared" si="233"/>
        <v>7.2765497523200454E-2</v>
      </c>
      <c r="AC231">
        <f t="shared" si="234"/>
        <v>8.0896281664178722E-5</v>
      </c>
      <c r="AD231">
        <f t="shared" si="235"/>
        <v>6.2963738210481209E-9</v>
      </c>
      <c r="AE231">
        <v>0</v>
      </c>
      <c r="AF231" s="8">
        <f t="shared" si="236"/>
        <v>1.6926329199361904E-9</v>
      </c>
      <c r="AG231" s="8">
        <f t="shared" si="237"/>
        <v>7.9890067409843113E-9</v>
      </c>
      <c r="AH231" s="9">
        <f t="shared" si="238"/>
        <v>1.097002469958351E-3</v>
      </c>
      <c r="AJ231">
        <f t="shared" si="239"/>
        <v>7.0659035519950062E-3</v>
      </c>
      <c r="AK231">
        <f t="shared" si="240"/>
        <v>5.4995815915890844E-7</v>
      </c>
      <c r="AL231">
        <v>0</v>
      </c>
      <c r="AM231" s="8">
        <f t="shared" si="241"/>
        <v>3.0645683437575286E-6</v>
      </c>
      <c r="AN231" s="8">
        <f t="shared" si="242"/>
        <v>3.6145265029164368E-6</v>
      </c>
      <c r="AO231" s="9">
        <f t="shared" si="243"/>
        <v>2.2739189884214046E-2</v>
      </c>
      <c r="AP231" s="9"/>
      <c r="AQ231" t="e">
        <f t="shared" si="244"/>
        <v>#VALUE!</v>
      </c>
      <c r="AR231" t="e">
        <f t="shared" si="245"/>
        <v>#VALUE!</v>
      </c>
      <c r="AS231">
        <v>0</v>
      </c>
      <c r="AT231" s="8" t="e">
        <f t="shared" si="246"/>
        <v>#VALUE!</v>
      </c>
      <c r="AU231" s="8" t="e">
        <f t="shared" si="247"/>
        <v>#VALUE!</v>
      </c>
      <c r="AV231" s="9">
        <f t="shared" si="248"/>
        <v>1.5759424160826513E-2</v>
      </c>
      <c r="AX231">
        <f t="shared" si="249"/>
        <v>78.81297419298906</v>
      </c>
      <c r="AY231">
        <f t="shared" si="250"/>
        <v>15.215219993965073</v>
      </c>
      <c r="AZ231" t="e">
        <f t="shared" si="251"/>
        <v>#VALUE!</v>
      </c>
    </row>
    <row r="232" spans="1:52">
      <c r="A232" s="62">
        <v>44704.425694444442</v>
      </c>
      <c r="B232" s="29">
        <v>50</v>
      </c>
      <c r="C232" s="41">
        <v>3.8</v>
      </c>
      <c r="D232" t="s">
        <v>234</v>
      </c>
      <c r="E232" s="29">
        <v>1</v>
      </c>
      <c r="F232" s="2">
        <v>44705.563750000001</v>
      </c>
      <c r="G232">
        <v>136</v>
      </c>
      <c r="I232" s="3">
        <v>20.399999999999999</v>
      </c>
      <c r="J232" s="3">
        <v>30.111999999999998</v>
      </c>
      <c r="K232" s="3" t="e">
        <v>#VALUE!</v>
      </c>
      <c r="L232" s="3" t="e">
        <v>#VALUE!</v>
      </c>
      <c r="M232" s="3" t="s">
        <v>40</v>
      </c>
      <c r="N232" s="4" t="e">
        <f>1000000*(AG232-AE232)/Y232</f>
        <v>#VALUE!</v>
      </c>
      <c r="O232" s="4" t="e">
        <f>1000000*(AN232-AL232)/Y232</f>
        <v>#VALUE!</v>
      </c>
      <c r="P232" s="4" t="e">
        <f>1000000*(AU232-AS232)/Y232</f>
        <v>#VALUE!</v>
      </c>
      <c r="Q232" t="e">
        <f>(N232*16)</f>
        <v>#VALUE!</v>
      </c>
      <c r="R232" t="e">
        <f>(O232*44)</f>
        <v>#VALUE!</v>
      </c>
      <c r="S232" t="e">
        <f>1000000*(((AG232-AE232)*0.082057*X232)/(W232-AA232))/Y232</f>
        <v>#VALUE!</v>
      </c>
      <c r="T232" t="e">
        <f>1000000*(((AN232-AL232)*0.082057*X232)/(W232-AA232))/Y232</f>
        <v>#VALUE!</v>
      </c>
      <c r="U232" t="e">
        <f>O232*((1*0.082057*X232)/(W232-AA232))</f>
        <v>#VALUE!</v>
      </c>
      <c r="W232">
        <f t="shared" si="231"/>
        <v>1.0016874896505537</v>
      </c>
      <c r="X232">
        <v>313.14999999999998</v>
      </c>
      <c r="Y232">
        <f t="shared" si="232"/>
        <v>1.9073334166666699E-2</v>
      </c>
      <c r="Z232">
        <v>2E-3</v>
      </c>
      <c r="AA232">
        <f t="shared" si="233"/>
        <v>7.2765497523200454E-2</v>
      </c>
      <c r="AC232" t="e">
        <f t="shared" si="234"/>
        <v>#VALUE!</v>
      </c>
      <c r="AD232" t="e">
        <f t="shared" si="235"/>
        <v>#VALUE!</v>
      </c>
      <c r="AE232">
        <v>0</v>
      </c>
      <c r="AF232" s="8" t="e">
        <f t="shared" si="236"/>
        <v>#VALUE!</v>
      </c>
      <c r="AG232" s="8" t="e">
        <f t="shared" si="237"/>
        <v>#VALUE!</v>
      </c>
      <c r="AH232" s="9">
        <f t="shared" si="238"/>
        <v>1.097002469958351E-3</v>
      </c>
      <c r="AJ232" t="e">
        <f t="shared" si="239"/>
        <v>#VALUE!</v>
      </c>
      <c r="AK232" t="e">
        <f t="shared" si="240"/>
        <v>#VALUE!</v>
      </c>
      <c r="AL232">
        <v>0</v>
      </c>
      <c r="AM232" s="8" t="e">
        <f t="shared" si="241"/>
        <v>#VALUE!</v>
      </c>
      <c r="AN232" s="8" t="e">
        <f t="shared" si="242"/>
        <v>#VALUE!</v>
      </c>
      <c r="AO232" s="9">
        <f t="shared" si="243"/>
        <v>2.2739189884214046E-2</v>
      </c>
      <c r="AP232" s="9"/>
      <c r="AQ232" t="e">
        <f t="shared" si="244"/>
        <v>#VALUE!</v>
      </c>
      <c r="AR232" t="e">
        <f t="shared" si="245"/>
        <v>#VALUE!</v>
      </c>
      <c r="AS232">
        <v>0</v>
      </c>
      <c r="AT232" s="8" t="e">
        <f t="shared" si="246"/>
        <v>#VALUE!</v>
      </c>
      <c r="AU232" s="8" t="e">
        <f t="shared" si="247"/>
        <v>#VALUE!</v>
      </c>
      <c r="AV232" s="9">
        <f t="shared" si="248"/>
        <v>1.5759424160826513E-2</v>
      </c>
      <c r="AX232" t="e">
        <f t="shared" si="249"/>
        <v>#VALUE!</v>
      </c>
      <c r="AY232" t="e">
        <f t="shared" si="250"/>
        <v>#VALUE!</v>
      </c>
      <c r="AZ232" t="e">
        <f t="shared" si="251"/>
        <v>#VALUE!</v>
      </c>
    </row>
    <row r="233" spans="1:52">
      <c r="A233" s="62">
        <v>44704.55</v>
      </c>
      <c r="B233" s="29">
        <v>100</v>
      </c>
      <c r="C233" s="41">
        <v>0.1</v>
      </c>
      <c r="D233" t="s">
        <v>234</v>
      </c>
      <c r="E233" s="29">
        <v>1</v>
      </c>
      <c r="F233" s="2">
        <v>44705.642500000002</v>
      </c>
      <c r="G233">
        <v>163</v>
      </c>
      <c r="H233" t="s">
        <v>820</v>
      </c>
      <c r="I233" s="3">
        <v>20.399999999999999</v>
      </c>
      <c r="J233" s="3">
        <v>30.111999999999998</v>
      </c>
      <c r="K233" s="3">
        <v>8.7200000000000006</v>
      </c>
      <c r="L233" s="3">
        <v>1242</v>
      </c>
      <c r="M233" s="3" t="s">
        <v>40</v>
      </c>
      <c r="N233" s="4">
        <f>1000000*(AG233-AE233)/Y233</f>
        <v>4.5225809028892248E-2</v>
      </c>
      <c r="O233" s="4">
        <f>1000000*(AN233-AL233)/Y233</f>
        <v>33.366521728886894</v>
      </c>
      <c r="P233" s="4" t="e">
        <f>1000000*(AU233-AS233)/Y233</f>
        <v>#VALUE!</v>
      </c>
      <c r="Q233">
        <f>(N233*16)</f>
        <v>0.72361294446227598</v>
      </c>
      <c r="R233">
        <f>(O233*44)</f>
        <v>1468.1269560710234</v>
      </c>
      <c r="S233">
        <f>1000000*(((AG233-AE233)*0.082057*X233)/(W233-AA233))/Y233</f>
        <v>1.2510513930935443</v>
      </c>
      <c r="T233">
        <f>1000000*(((AN233-AL233)*0.082057*X233)/(W233-AA233))/Y233</f>
        <v>922.99583772934909</v>
      </c>
      <c r="U233">
        <f>O233*((1*0.082057*X233)/(W233-AA233))</f>
        <v>922.9958377293492</v>
      </c>
      <c r="W233">
        <f t="shared" si="231"/>
        <v>1.0016874896505537</v>
      </c>
      <c r="X233">
        <v>313.14999999999998</v>
      </c>
      <c r="Y233">
        <f t="shared" si="232"/>
        <v>1.9073334166666699E-2</v>
      </c>
      <c r="Z233">
        <v>2E-3</v>
      </c>
      <c r="AA233">
        <f t="shared" si="233"/>
        <v>7.2765497523200454E-2</v>
      </c>
      <c r="AC233">
        <f t="shared" si="234"/>
        <v>8.7347149097528295E-6</v>
      </c>
      <c r="AD233">
        <f t="shared" si="235"/>
        <v>6.7984620752277879E-10</v>
      </c>
      <c r="AE233">
        <v>0</v>
      </c>
      <c r="AF233" s="8">
        <f t="shared" si="236"/>
        <v>1.8276076104313498E-10</v>
      </c>
      <c r="AG233" s="8">
        <f t="shared" si="237"/>
        <v>8.626069685659138E-10</v>
      </c>
      <c r="AH233" s="9">
        <f t="shared" si="238"/>
        <v>1.097002469958351E-3</v>
      </c>
      <c r="AJ233">
        <f t="shared" si="239"/>
        <v>1.2440958621459876E-3</v>
      </c>
      <c r="AK233">
        <f t="shared" si="240"/>
        <v>9.6831306163221462E-8</v>
      </c>
      <c r="AL233">
        <v>0</v>
      </c>
      <c r="AM233" s="8">
        <f t="shared" si="241"/>
        <v>5.3957951275118375E-7</v>
      </c>
      <c r="AN233" s="8">
        <f t="shared" si="242"/>
        <v>6.3641081891440523E-7</v>
      </c>
      <c r="AO233" s="9">
        <f t="shared" si="243"/>
        <v>2.2739189884214046E-2</v>
      </c>
      <c r="AP233" s="9"/>
      <c r="AQ233" t="e">
        <f t="shared" si="244"/>
        <v>#VALUE!</v>
      </c>
      <c r="AR233" t="e">
        <f t="shared" si="245"/>
        <v>#VALUE!</v>
      </c>
      <c r="AS233">
        <v>0</v>
      </c>
      <c r="AT233" s="8" t="e">
        <f t="shared" si="246"/>
        <v>#VALUE!</v>
      </c>
      <c r="AU233" s="8" t="e">
        <f t="shared" si="247"/>
        <v>#VALUE!</v>
      </c>
      <c r="AV233" s="9">
        <f t="shared" si="248"/>
        <v>1.5759424160826513E-2</v>
      </c>
      <c r="AX233">
        <f t="shared" si="249"/>
        <v>78.812974192989046</v>
      </c>
      <c r="AY233">
        <f t="shared" si="250"/>
        <v>15.215219993965079</v>
      </c>
      <c r="AZ233" t="e">
        <f t="shared" si="251"/>
        <v>#VALUE!</v>
      </c>
    </row>
    <row r="234" spans="1:52">
      <c r="A234" s="62">
        <v>44704.45</v>
      </c>
      <c r="B234" s="29">
        <v>50</v>
      </c>
      <c r="C234" s="41">
        <v>8</v>
      </c>
      <c r="D234" t="s">
        <v>234</v>
      </c>
      <c r="E234" s="29">
        <v>1</v>
      </c>
      <c r="F234" s="2">
        <v>44705.663715277777</v>
      </c>
      <c r="G234">
        <v>38</v>
      </c>
      <c r="I234" s="3">
        <v>20.399999999999999</v>
      </c>
      <c r="J234" s="3">
        <v>30.111999999999998</v>
      </c>
      <c r="K234" s="3">
        <v>0.11</v>
      </c>
      <c r="L234" s="3">
        <v>11699</v>
      </c>
      <c r="M234" s="3" t="s">
        <v>40</v>
      </c>
      <c r="N234" s="4">
        <f>1000000*(AG234-AE234)/Y234</f>
        <v>5.7050905885070488E-4</v>
      </c>
      <c r="O234" s="4">
        <f>1000000*(AN234-AL234)/Y234</f>
        <v>314.29544098731702</v>
      </c>
      <c r="P234" s="4" t="e">
        <f>1000000*(AU234-AS234)/Y234</f>
        <v>#VALUE!</v>
      </c>
      <c r="Q234">
        <f>(N234*16)</f>
        <v>9.128144941611278E-3</v>
      </c>
      <c r="R234">
        <f>(O234*44)</f>
        <v>13828.999403441949</v>
      </c>
      <c r="S234">
        <f>1000000*(((AG234-AE234)*0.082057*X234)/(W234-AA234))/Y234</f>
        <v>1.5781611610124983E-2</v>
      </c>
      <c r="T234">
        <f>1000000*(((AN234-AL234)*0.082057*X234)/(W234-AA234))/Y234</f>
        <v>8694.1451735874834</v>
      </c>
      <c r="U234">
        <f>O234*((1*0.082057*X234)/(W234-AA234))</f>
        <v>8694.1451735874834</v>
      </c>
      <c r="W234">
        <f t="shared" si="231"/>
        <v>1.0016874896505537</v>
      </c>
      <c r="X234">
        <v>313.14999999999998</v>
      </c>
      <c r="Y234">
        <f t="shared" si="232"/>
        <v>1.9073334166666699E-2</v>
      </c>
      <c r="Z234">
        <v>2E-3</v>
      </c>
      <c r="AA234">
        <f t="shared" si="233"/>
        <v>7.2765497523200454E-2</v>
      </c>
      <c r="AC234">
        <f t="shared" si="234"/>
        <v>1.1018562386156091E-7</v>
      </c>
      <c r="AD234">
        <f t="shared" si="235"/>
        <v>8.576041608658906E-12</v>
      </c>
      <c r="AE234">
        <v>0</v>
      </c>
      <c r="AF234" s="8">
        <f t="shared" si="236"/>
        <v>2.3054683159111064E-12</v>
      </c>
      <c r="AG234" s="8">
        <f t="shared" si="237"/>
        <v>1.0881509924570012E-11</v>
      </c>
      <c r="AH234" s="9">
        <f t="shared" si="238"/>
        <v>1.097002469958351E-3</v>
      </c>
      <c r="AJ234">
        <f t="shared" si="239"/>
        <v>1.1718741941421827E-2</v>
      </c>
      <c r="AK234">
        <f t="shared" si="240"/>
        <v>9.1210100708818658E-7</v>
      </c>
      <c r="AL234">
        <v>0</v>
      </c>
      <c r="AM234" s="8">
        <f t="shared" si="241"/>
        <v>5.0825609659227848E-6</v>
      </c>
      <c r="AN234" s="8">
        <f t="shared" si="242"/>
        <v>5.9946619730109712E-6</v>
      </c>
      <c r="AO234" s="9">
        <f t="shared" si="243"/>
        <v>2.2739189884214046E-2</v>
      </c>
      <c r="AP234" s="9"/>
      <c r="AQ234" t="e">
        <f t="shared" si="244"/>
        <v>#VALUE!</v>
      </c>
      <c r="AR234" t="e">
        <f t="shared" si="245"/>
        <v>#VALUE!</v>
      </c>
      <c r="AS234">
        <v>0</v>
      </c>
      <c r="AT234" s="8" t="e">
        <f t="shared" si="246"/>
        <v>#VALUE!</v>
      </c>
      <c r="AU234" s="8" t="e">
        <f t="shared" si="247"/>
        <v>#VALUE!</v>
      </c>
      <c r="AV234" s="9">
        <f t="shared" si="248"/>
        <v>1.5759424160826513E-2</v>
      </c>
      <c r="AX234">
        <f t="shared" si="249"/>
        <v>78.81297419298906</v>
      </c>
      <c r="AY234">
        <f t="shared" si="250"/>
        <v>15.215219993965071</v>
      </c>
      <c r="AZ234" t="e">
        <f t="shared" si="251"/>
        <v>#VALUE!</v>
      </c>
    </row>
    <row r="235" spans="1:52">
      <c r="A235" s="62">
        <v>44704.493055555555</v>
      </c>
      <c r="B235" s="29">
        <v>50</v>
      </c>
      <c r="C235" s="41">
        <v>0.1</v>
      </c>
      <c r="D235" t="s">
        <v>235</v>
      </c>
      <c r="E235" s="29">
        <v>1</v>
      </c>
      <c r="F235" s="2">
        <v>44705.684907407405</v>
      </c>
      <c r="G235">
        <v>181</v>
      </c>
      <c r="I235" s="3">
        <v>20.399999999999999</v>
      </c>
      <c r="J235" s="3">
        <v>30.111999999999998</v>
      </c>
      <c r="K235" s="3">
        <v>83.81</v>
      </c>
      <c r="L235" s="3">
        <v>284</v>
      </c>
      <c r="M235" s="3" t="s">
        <v>40</v>
      </c>
      <c r="N235" s="4">
        <f>1000000*(AG235-AE235)/Y235</f>
        <v>0.43467603838434155</v>
      </c>
      <c r="O235" s="4">
        <f>1000000*(AN235-AL235)/Y235</f>
        <v>7.6297038413879852</v>
      </c>
      <c r="P235" s="4" t="e">
        <f>1000000*(AU235-AS235)/Y235</f>
        <v>#VALUE!</v>
      </c>
      <c r="Q235">
        <f>(N235*16)</f>
        <v>6.9548166141494647</v>
      </c>
      <c r="R235">
        <f>(O235*44)</f>
        <v>335.70696902107136</v>
      </c>
      <c r="S235">
        <f>1000000*(((AG235-AE235)*0.082057*X235)/(W235-AA235))/Y235</f>
        <v>12.024153354950679</v>
      </c>
      <c r="T235">
        <f>1000000*(((AN235-AL235)*0.082057*X235)/(W235-AA235))/Y235</f>
        <v>211.0554089493842</v>
      </c>
      <c r="U235">
        <f>O235*((1*0.082057*X235)/(W235-AA235))</f>
        <v>211.0554089493842</v>
      </c>
      <c r="W235">
        <f t="shared" si="231"/>
        <v>1.0016874896505537</v>
      </c>
      <c r="X235">
        <v>313.14999999999998</v>
      </c>
      <c r="Y235">
        <f t="shared" si="232"/>
        <v>1.9073334166666699E-2</v>
      </c>
      <c r="Z235">
        <v>2E-3</v>
      </c>
      <c r="AA235">
        <f t="shared" si="233"/>
        <v>7.2765497523200454E-2</v>
      </c>
      <c r="AC235">
        <f t="shared" si="234"/>
        <v>8.3951428507612907E-5</v>
      </c>
      <c r="AD235">
        <f t="shared" si="235"/>
        <v>6.5341640656518439E-9</v>
      </c>
      <c r="AE235">
        <v>0</v>
      </c>
      <c r="AF235" s="8">
        <f t="shared" si="236"/>
        <v>1.7565572686955438E-9</v>
      </c>
      <c r="AG235" s="8">
        <f t="shared" si="237"/>
        <v>8.2907213343473879E-9</v>
      </c>
      <c r="AH235" s="9">
        <f t="shared" si="238"/>
        <v>1.097002469958351E-3</v>
      </c>
      <c r="AJ235">
        <f t="shared" si="239"/>
        <v>2.8447924706075724E-4</v>
      </c>
      <c r="AK235">
        <f t="shared" si="240"/>
        <v>2.2141780153264808E-8</v>
      </c>
      <c r="AL235">
        <v>0</v>
      </c>
      <c r="AM235" s="8">
        <f t="shared" si="241"/>
        <v>1.2338211080622882E-7</v>
      </c>
      <c r="AN235" s="8">
        <f t="shared" si="242"/>
        <v>1.4552389095949362E-7</v>
      </c>
      <c r="AO235" s="9">
        <f t="shared" si="243"/>
        <v>2.2739189884214046E-2</v>
      </c>
      <c r="AP235" s="9"/>
      <c r="AQ235" t="e">
        <f t="shared" si="244"/>
        <v>#VALUE!</v>
      </c>
      <c r="AR235" t="e">
        <f t="shared" si="245"/>
        <v>#VALUE!</v>
      </c>
      <c r="AS235">
        <v>0</v>
      </c>
      <c r="AT235" s="8" t="e">
        <f t="shared" si="246"/>
        <v>#VALUE!</v>
      </c>
      <c r="AU235" s="8" t="e">
        <f t="shared" si="247"/>
        <v>#VALUE!</v>
      </c>
      <c r="AV235" s="9">
        <f t="shared" si="248"/>
        <v>1.5759424160826513E-2</v>
      </c>
      <c r="AX235">
        <f t="shared" si="249"/>
        <v>78.812974192989046</v>
      </c>
      <c r="AY235">
        <f t="shared" si="250"/>
        <v>15.21521999396507</v>
      </c>
      <c r="AZ235" t="e">
        <f t="shared" si="251"/>
        <v>#VALUE!</v>
      </c>
    </row>
    <row r="236" spans="1:52">
      <c r="A236" s="62">
        <v>44704.458333333336</v>
      </c>
      <c r="B236" s="29">
        <v>1</v>
      </c>
      <c r="C236" s="41">
        <v>4</v>
      </c>
      <c r="D236" t="s">
        <v>235</v>
      </c>
      <c r="E236" s="29">
        <v>1</v>
      </c>
      <c r="F236" s="2">
        <v>44705.706134259257</v>
      </c>
      <c r="G236">
        <v>28</v>
      </c>
      <c r="I236" s="3">
        <v>20.399999999999999</v>
      </c>
      <c r="J236" s="3">
        <v>30.111999999999998</v>
      </c>
      <c r="K236" s="3">
        <v>77.680000000000007</v>
      </c>
      <c r="L236" s="3">
        <v>703</v>
      </c>
      <c r="M236" s="3" t="s">
        <v>40</v>
      </c>
      <c r="N236" s="4">
        <f>1000000*(AG236-AE236)/Y236</f>
        <v>0.40288312446838864</v>
      </c>
      <c r="O236" s="4">
        <f>1000000*(AN236-AL236)/Y236</f>
        <v>18.886203522872368</v>
      </c>
      <c r="P236" s="4" t="e">
        <f>1000000*(AU236-AS236)/Y236</f>
        <v>#VALUE!</v>
      </c>
      <c r="Q236">
        <f>(N236*16)</f>
        <v>6.4461299914942183</v>
      </c>
      <c r="R236">
        <f>(O236*44)</f>
        <v>830.99295500638414</v>
      </c>
      <c r="S236">
        <f>1000000*(((AG236-AE236)*0.082057*X236)/(W236-AA236))/Y236</f>
        <v>11.14468718067735</v>
      </c>
      <c r="T236">
        <f>1000000*(((AN236-AL236)*0.082057*X236)/(W236-AA236))/Y236</f>
        <v>522.43645243456717</v>
      </c>
      <c r="U236">
        <f>O236*((1*0.082057*X236)/(W236-AA236))</f>
        <v>522.43645243456706</v>
      </c>
      <c r="W236">
        <f t="shared" si="231"/>
        <v>1.0016874896505537</v>
      </c>
      <c r="X236">
        <v>313.14999999999998</v>
      </c>
      <c r="Y236">
        <f t="shared" si="232"/>
        <v>1.9073334166666699E-2</v>
      </c>
      <c r="Z236">
        <v>2E-3</v>
      </c>
      <c r="AA236">
        <f t="shared" si="233"/>
        <v>7.2765497523200454E-2</v>
      </c>
      <c r="AC236">
        <f t="shared" si="234"/>
        <v>7.7811084196055012E-5</v>
      </c>
      <c r="AD236">
        <f t="shared" si="235"/>
        <v>6.0562446560056704E-9</v>
      </c>
      <c r="AE236">
        <v>0</v>
      </c>
      <c r="AF236" s="8">
        <f t="shared" si="236"/>
        <v>1.6280798070906794E-9</v>
      </c>
      <c r="AG236" s="8">
        <f t="shared" si="237"/>
        <v>7.6843244630963498E-9</v>
      </c>
      <c r="AH236" s="9">
        <f t="shared" si="238"/>
        <v>1.097002469958351E-3</v>
      </c>
      <c r="AJ236">
        <f t="shared" si="239"/>
        <v>7.0418630522433917E-4</v>
      </c>
      <c r="AK236">
        <f t="shared" si="240"/>
        <v>5.4808702280792814E-8</v>
      </c>
      <c r="AL236">
        <v>0</v>
      </c>
      <c r="AM236" s="8">
        <f t="shared" si="241"/>
        <v>3.0541416865062974E-7</v>
      </c>
      <c r="AN236" s="8">
        <f t="shared" si="242"/>
        <v>3.6022287093142254E-7</v>
      </c>
      <c r="AO236" s="9">
        <f t="shared" si="243"/>
        <v>2.2739189884214046E-2</v>
      </c>
      <c r="AP236" s="9"/>
      <c r="AQ236" t="e">
        <f t="shared" si="244"/>
        <v>#VALUE!</v>
      </c>
      <c r="AR236" t="e">
        <f t="shared" si="245"/>
        <v>#VALUE!</v>
      </c>
      <c r="AS236">
        <v>0</v>
      </c>
      <c r="AT236" s="8" t="e">
        <f t="shared" si="246"/>
        <v>#VALUE!</v>
      </c>
      <c r="AU236" s="8" t="e">
        <f t="shared" si="247"/>
        <v>#VALUE!</v>
      </c>
      <c r="AV236" s="9">
        <f t="shared" si="248"/>
        <v>1.5759424160826513E-2</v>
      </c>
      <c r="AX236">
        <f t="shared" si="249"/>
        <v>78.812974192989046</v>
      </c>
      <c r="AY236">
        <f t="shared" si="250"/>
        <v>15.215219993965073</v>
      </c>
      <c r="AZ236" t="e">
        <f t="shared" si="251"/>
        <v>#VALUE!</v>
      </c>
    </row>
    <row r="237" spans="1:52">
      <c r="A237" s="62">
        <v>44704.418749999997</v>
      </c>
      <c r="B237" s="29">
        <v>50</v>
      </c>
      <c r="C237" s="41">
        <v>1.6</v>
      </c>
      <c r="D237" t="s">
        <v>234</v>
      </c>
      <c r="E237" s="29">
        <v>1</v>
      </c>
      <c r="F237" s="2">
        <v>44705.727337962962</v>
      </c>
      <c r="G237">
        <v>49</v>
      </c>
      <c r="I237" s="3">
        <v>20.399999999999999</v>
      </c>
      <c r="J237" s="3">
        <v>30.111999999999998</v>
      </c>
      <c r="K237" s="3">
        <v>99.18</v>
      </c>
      <c r="L237" s="3" t="e">
        <v>#VALUE!</v>
      </c>
      <c r="M237" s="3" t="s">
        <v>40</v>
      </c>
      <c r="N237" s="4">
        <f>1000000*(AG237-AE237)/Y237</f>
        <v>0.51439171324375377</v>
      </c>
      <c r="O237" s="4" t="e">
        <f>1000000*(AN237-AL237)/Y237</f>
        <v>#VALUE!</v>
      </c>
      <c r="P237" s="4" t="e">
        <f>1000000*(AU237-AS237)/Y237</f>
        <v>#VALUE!</v>
      </c>
      <c r="Q237">
        <f>(N237*16)</f>
        <v>8.2302674119000603</v>
      </c>
      <c r="R237" t="e">
        <f>(O237*44)</f>
        <v>#VALUE!</v>
      </c>
      <c r="S237">
        <f>1000000*(((AG237-AE237)*0.082057*X237)/(W237-AA237))/Y237</f>
        <v>14.229274904474506</v>
      </c>
      <c r="T237" t="e">
        <f>1000000*(((AN237-AL237)*0.082057*X237)/(W237-AA237))/Y237</f>
        <v>#VALUE!</v>
      </c>
      <c r="U237" t="e">
        <f>O237*((1*0.082057*X237)/(W237-AA237))</f>
        <v>#VALUE!</v>
      </c>
      <c r="W237">
        <f t="shared" si="231"/>
        <v>1.0016874896505537</v>
      </c>
      <c r="X237">
        <v>313.14999999999998</v>
      </c>
      <c r="Y237">
        <f t="shared" si="232"/>
        <v>1.9073334166666699E-2</v>
      </c>
      <c r="Z237">
        <v>2E-3</v>
      </c>
      <c r="AA237">
        <f t="shared" si="233"/>
        <v>7.2765497523200454E-2</v>
      </c>
      <c r="AC237">
        <f t="shared" si="234"/>
        <v>9.9347365223541916E-5</v>
      </c>
      <c r="AD237">
        <f t="shared" si="235"/>
        <v>7.7324709704253655E-9</v>
      </c>
      <c r="AE237">
        <v>0</v>
      </c>
      <c r="AF237" s="8">
        <f t="shared" si="236"/>
        <v>2.0786940688369412E-9</v>
      </c>
      <c r="AG237" s="8">
        <f t="shared" si="237"/>
        <v>9.8111650392623071E-9</v>
      </c>
      <c r="AH237" s="9">
        <f t="shared" si="238"/>
        <v>1.097002469958351E-3</v>
      </c>
      <c r="AJ237" t="e">
        <f t="shared" si="239"/>
        <v>#VALUE!</v>
      </c>
      <c r="AK237" t="e">
        <f t="shared" si="240"/>
        <v>#VALUE!</v>
      </c>
      <c r="AL237">
        <v>0</v>
      </c>
      <c r="AM237" s="8" t="e">
        <f t="shared" si="241"/>
        <v>#VALUE!</v>
      </c>
      <c r="AN237" s="8" t="e">
        <f t="shared" si="242"/>
        <v>#VALUE!</v>
      </c>
      <c r="AO237" s="9">
        <f t="shared" si="243"/>
        <v>2.2739189884214046E-2</v>
      </c>
      <c r="AP237" s="9"/>
      <c r="AQ237" t="e">
        <f t="shared" si="244"/>
        <v>#VALUE!</v>
      </c>
      <c r="AR237" t="e">
        <f t="shared" si="245"/>
        <v>#VALUE!</v>
      </c>
      <c r="AS237">
        <v>0</v>
      </c>
      <c r="AT237" s="8" t="e">
        <f t="shared" si="246"/>
        <v>#VALUE!</v>
      </c>
      <c r="AU237" s="8" t="e">
        <f t="shared" si="247"/>
        <v>#VALUE!</v>
      </c>
      <c r="AV237" s="9">
        <f t="shared" si="248"/>
        <v>1.5759424160826513E-2</v>
      </c>
      <c r="AX237">
        <f t="shared" si="249"/>
        <v>78.812974192989046</v>
      </c>
      <c r="AY237" t="e">
        <f t="shared" si="250"/>
        <v>#VALUE!</v>
      </c>
      <c r="AZ237" t="e">
        <f t="shared" si="251"/>
        <v>#VALUE!</v>
      </c>
    </row>
    <row r="238" spans="1:52">
      <c r="A238" s="62">
        <v>44704.45</v>
      </c>
      <c r="B238" s="29">
        <v>50</v>
      </c>
      <c r="C238" s="41">
        <v>8</v>
      </c>
      <c r="D238" t="s">
        <v>234</v>
      </c>
      <c r="E238" s="29">
        <v>2</v>
      </c>
      <c r="F238" s="2">
        <v>44705.748541666668</v>
      </c>
      <c r="G238">
        <v>44</v>
      </c>
      <c r="I238" s="3">
        <v>20.399999999999999</v>
      </c>
      <c r="J238" s="3">
        <v>30.111999999999998</v>
      </c>
      <c r="K238" s="3">
        <v>0.91</v>
      </c>
      <c r="L238" s="3">
        <v>11324</v>
      </c>
      <c r="M238" s="3" t="s">
        <v>40</v>
      </c>
      <c r="N238" s="4">
        <f>1000000*(AG238-AE238)/Y238</f>
        <v>4.7196658504921954E-3</v>
      </c>
      <c r="O238" s="4">
        <f>1000000*(AN238-AL238)/Y238</f>
        <v>304.22100809816038</v>
      </c>
      <c r="P238" s="4" t="e">
        <f>1000000*(AU238-AS238)/Y238</f>
        <v>#VALUE!</v>
      </c>
      <c r="Q238">
        <f>(N238*16)</f>
        <v>7.5514653607875126E-2</v>
      </c>
      <c r="R238">
        <f>(O238*44)</f>
        <v>13385.724356319057</v>
      </c>
      <c r="S238">
        <f>1000000*(((AG238-AE238)*0.082057*X238)/(W238-AA238))/Y238</f>
        <v>0.13055696877467032</v>
      </c>
      <c r="T238">
        <f>1000000*(((AN238-AL238)*0.082057*X238)/(W238-AA238))/Y238</f>
        <v>8415.4628554324881</v>
      </c>
      <c r="U238">
        <f>O238*((1*0.082057*X238)/(W238-AA238))</f>
        <v>8415.4628554324881</v>
      </c>
      <c r="W238">
        <f t="shared" si="231"/>
        <v>1.0016874896505537</v>
      </c>
      <c r="X238">
        <v>313.14999999999998</v>
      </c>
      <c r="Y238">
        <f t="shared" si="232"/>
        <v>1.9073334166666699E-2</v>
      </c>
      <c r="Z238">
        <v>2E-3</v>
      </c>
      <c r="AA238">
        <f t="shared" si="233"/>
        <v>7.2765497523200454E-2</v>
      </c>
      <c r="AC238">
        <f t="shared" si="234"/>
        <v>9.1153561558200385E-7</v>
      </c>
      <c r="AD238">
        <f t="shared" si="235"/>
        <v>7.0947253307996406E-11</v>
      </c>
      <c r="AE238">
        <v>0</v>
      </c>
      <c r="AF238" s="8">
        <f t="shared" si="236"/>
        <v>1.9072510613446425E-11</v>
      </c>
      <c r="AG238" s="8">
        <f t="shared" si="237"/>
        <v>9.0019763921442834E-11</v>
      </c>
      <c r="AH238" s="9">
        <f t="shared" si="238"/>
        <v>1.097002469958351E-3</v>
      </c>
      <c r="AJ238">
        <f t="shared" si="239"/>
        <v>1.134310913280287E-2</v>
      </c>
      <c r="AK238">
        <f t="shared" si="240"/>
        <v>8.8286450160412214E-7</v>
      </c>
      <c r="AL238">
        <v>0</v>
      </c>
      <c r="AM238" s="8">
        <f t="shared" si="241"/>
        <v>4.9196444463723074E-6</v>
      </c>
      <c r="AN238" s="8">
        <f t="shared" si="242"/>
        <v>5.8025089479764294E-6</v>
      </c>
      <c r="AO238" s="9">
        <f t="shared" si="243"/>
        <v>2.2739189884214046E-2</v>
      </c>
      <c r="AP238" s="9"/>
      <c r="AQ238" t="e">
        <f t="shared" si="244"/>
        <v>#VALUE!</v>
      </c>
      <c r="AR238" t="e">
        <f t="shared" si="245"/>
        <v>#VALUE!</v>
      </c>
      <c r="AS238">
        <v>0</v>
      </c>
      <c r="AT238" s="8" t="e">
        <f t="shared" si="246"/>
        <v>#VALUE!</v>
      </c>
      <c r="AU238" s="8" t="e">
        <f t="shared" si="247"/>
        <v>#VALUE!</v>
      </c>
      <c r="AV238" s="9">
        <f t="shared" si="248"/>
        <v>1.5759424160826513E-2</v>
      </c>
      <c r="AX238">
        <f t="shared" si="249"/>
        <v>78.812974192989046</v>
      </c>
      <c r="AY238">
        <f t="shared" si="250"/>
        <v>15.215219993965071</v>
      </c>
      <c r="AZ238" t="e">
        <f t="shared" si="251"/>
        <v>#VALUE!</v>
      </c>
    </row>
    <row r="239" spans="1:52">
      <c r="A239" s="62">
        <v>44704.456250000003</v>
      </c>
      <c r="B239" s="29">
        <v>50</v>
      </c>
      <c r="C239" s="41">
        <v>9</v>
      </c>
      <c r="D239" t="s">
        <v>234</v>
      </c>
      <c r="E239" s="29">
        <v>1</v>
      </c>
      <c r="F239" s="2">
        <v>44705.769745370373</v>
      </c>
      <c r="G239">
        <v>102</v>
      </c>
      <c r="I239" s="3">
        <v>20.399999999999999</v>
      </c>
      <c r="J239" s="3">
        <v>30.111999999999998</v>
      </c>
      <c r="K239" s="3">
        <v>0.71</v>
      </c>
      <c r="L239" s="3">
        <v>12463</v>
      </c>
      <c r="M239" s="3" t="s">
        <v>40</v>
      </c>
      <c r="N239" s="4">
        <f>1000000*(AG239-AE239)/Y239</f>
        <v>3.6823766525818226E-3</v>
      </c>
      <c r="O239" s="4">
        <f>1000000*(AN239-AL239)/Y239</f>
        <v>334.82041892682565</v>
      </c>
      <c r="P239" s="4" t="e">
        <f>1000000*(AU239-AS239)/Y239</f>
        <v>#VALUE!</v>
      </c>
      <c r="Q239">
        <f>(N239*16)</f>
        <v>5.8918026441309161E-2</v>
      </c>
      <c r="R239">
        <f>(O239*44)</f>
        <v>14732.098432780329</v>
      </c>
      <c r="S239">
        <f>1000000*(((AG239-AE239)*0.082057*X239)/(W239-AA239))/Y239</f>
        <v>0.101863129483534</v>
      </c>
      <c r="T239">
        <f>1000000*(((AN239-AL239)*0.082057*X239)/(W239-AA239))/Y239</f>
        <v>9261.9139497752658</v>
      </c>
      <c r="U239">
        <f>O239*((1*0.082057*X239)/(W239-AA239))</f>
        <v>9261.9139497752676</v>
      </c>
      <c r="W239">
        <f t="shared" si="231"/>
        <v>1.0016874896505537</v>
      </c>
      <c r="X239">
        <v>313.14999999999998</v>
      </c>
      <c r="Y239">
        <f t="shared" si="232"/>
        <v>1.9073334166666699E-2</v>
      </c>
      <c r="Z239">
        <v>2E-3</v>
      </c>
      <c r="AA239">
        <f t="shared" si="233"/>
        <v>7.2765497523200454E-2</v>
      </c>
      <c r="AC239">
        <f t="shared" si="234"/>
        <v>7.1119811765189309E-7</v>
      </c>
      <c r="AD239">
        <f t="shared" si="235"/>
        <v>5.5354450383162026E-11</v>
      </c>
      <c r="AE239">
        <v>0</v>
      </c>
      <c r="AF239" s="8">
        <f t="shared" si="236"/>
        <v>1.4880750039062594E-11</v>
      </c>
      <c r="AG239" s="8">
        <f t="shared" si="237"/>
        <v>7.0235200422224627E-11</v>
      </c>
      <c r="AH239" s="9">
        <f t="shared" si="238"/>
        <v>1.097002469958351E-3</v>
      </c>
      <c r="AJ239">
        <f t="shared" si="239"/>
        <v>1.248403118351485E-2</v>
      </c>
      <c r="AK239">
        <f t="shared" si="240"/>
        <v>9.7166551426105386E-7</v>
      </c>
      <c r="AL239">
        <v>0</v>
      </c>
      <c r="AM239" s="8">
        <f t="shared" si="241"/>
        <v>5.414476221753626E-6</v>
      </c>
      <c r="AN239" s="8">
        <f t="shared" si="242"/>
        <v>6.3861417360146803E-6</v>
      </c>
      <c r="AO239" s="9">
        <f t="shared" si="243"/>
        <v>2.2739189884214046E-2</v>
      </c>
      <c r="AP239" s="9"/>
      <c r="AQ239" t="e">
        <f t="shared" si="244"/>
        <v>#VALUE!</v>
      </c>
      <c r="AR239" t="e">
        <f t="shared" si="245"/>
        <v>#VALUE!</v>
      </c>
      <c r="AS239">
        <v>0</v>
      </c>
      <c r="AT239" s="8" t="e">
        <f t="shared" si="246"/>
        <v>#VALUE!</v>
      </c>
      <c r="AU239" s="8" t="e">
        <f t="shared" si="247"/>
        <v>#VALUE!</v>
      </c>
      <c r="AV239" s="9">
        <f t="shared" si="248"/>
        <v>1.5759424160826513E-2</v>
      </c>
      <c r="AX239">
        <f t="shared" si="249"/>
        <v>78.812974192989046</v>
      </c>
      <c r="AY239">
        <f t="shared" si="250"/>
        <v>15.21521999396508</v>
      </c>
      <c r="AZ239" t="e">
        <f t="shared" si="251"/>
        <v>#VALUE!</v>
      </c>
    </row>
    <row r="240" spans="1:52">
      <c r="A240" s="62">
        <v>44704.431944444441</v>
      </c>
      <c r="B240" s="29">
        <v>50</v>
      </c>
      <c r="C240" s="41">
        <v>5</v>
      </c>
      <c r="D240" t="s">
        <v>234</v>
      </c>
      <c r="E240" s="29">
        <v>1</v>
      </c>
      <c r="F240" s="2">
        <v>44705.790937500002</v>
      </c>
      <c r="G240">
        <v>215</v>
      </c>
      <c r="I240" s="3">
        <v>20.399999999999999</v>
      </c>
      <c r="J240" s="3">
        <v>30.111999999999998</v>
      </c>
      <c r="K240" s="3">
        <v>21.16</v>
      </c>
      <c r="L240" s="3">
        <v>3683</v>
      </c>
      <c r="M240" s="3" t="s">
        <v>40</v>
      </c>
      <c r="N240" s="4">
        <f>1000000*(AG240-AE240)/Y240</f>
        <v>0.10974519713891738</v>
      </c>
      <c r="O240" s="4">
        <f>1000000*(AN240-AL240)/Y240</f>
        <v>98.944363548704047</v>
      </c>
      <c r="P240" s="4" t="e">
        <f>1000000*(AU240-AS240)/Y240</f>
        <v>#VALUE!</v>
      </c>
      <c r="Q240">
        <f>(N240*16)</f>
        <v>1.7559231542226781</v>
      </c>
      <c r="R240">
        <f>(O240*44)</f>
        <v>4353.5519961429782</v>
      </c>
      <c r="S240">
        <f>1000000*(((AG240-AE240)*0.082057*X240)/(W240-AA240))/Y240</f>
        <v>3.0358081970022228</v>
      </c>
      <c r="T240">
        <f>1000000*(((AN240-AL240)*0.082057*X240)/(W240-AA240))/Y240</f>
        <v>2737.0319407062743</v>
      </c>
      <c r="U240">
        <f>O240*((1*0.082057*X240)/(W240-AA240))</f>
        <v>2737.0319407062748</v>
      </c>
      <c r="W240">
        <f t="shared" si="231"/>
        <v>1.0016874896505537</v>
      </c>
      <c r="X240">
        <v>313.14999999999998</v>
      </c>
      <c r="Y240">
        <f t="shared" si="232"/>
        <v>1.9073334166666699E-2</v>
      </c>
      <c r="Z240">
        <v>2E-3</v>
      </c>
      <c r="AA240">
        <f t="shared" si="233"/>
        <v>7.2765497523200454E-2</v>
      </c>
      <c r="AC240">
        <f t="shared" si="234"/>
        <v>2.1195707281005715E-5</v>
      </c>
      <c r="AD240">
        <f t="shared" si="235"/>
        <v>1.6497185494474766E-9</v>
      </c>
      <c r="AE240">
        <v>0</v>
      </c>
      <c r="AF240" s="8">
        <f t="shared" si="236"/>
        <v>4.4348826876980912E-10</v>
      </c>
      <c r="AG240" s="8">
        <f t="shared" si="237"/>
        <v>2.0932068182172855E-9</v>
      </c>
      <c r="AH240" s="9">
        <f t="shared" si="238"/>
        <v>1.097002469958351E-3</v>
      </c>
      <c r="AJ240">
        <f t="shared" si="239"/>
        <v>3.6892150243829891E-3</v>
      </c>
      <c r="AK240">
        <f t="shared" si="240"/>
        <v>2.8714146586082501E-7</v>
      </c>
      <c r="AL240">
        <v>0</v>
      </c>
      <c r="AM240" s="8">
        <f t="shared" si="241"/>
        <v>1.6000574440117631E-6</v>
      </c>
      <c r="AN240" s="8">
        <f t="shared" si="242"/>
        <v>1.887198909872588E-6</v>
      </c>
      <c r="AO240" s="9">
        <f t="shared" si="243"/>
        <v>2.2739189884214046E-2</v>
      </c>
      <c r="AP240" s="9"/>
      <c r="AQ240" t="e">
        <f t="shared" si="244"/>
        <v>#VALUE!</v>
      </c>
      <c r="AR240" t="e">
        <f t="shared" si="245"/>
        <v>#VALUE!</v>
      </c>
      <c r="AS240">
        <v>0</v>
      </c>
      <c r="AT240" s="8" t="e">
        <f t="shared" si="246"/>
        <v>#VALUE!</v>
      </c>
      <c r="AU240" s="8" t="e">
        <f t="shared" si="247"/>
        <v>#VALUE!</v>
      </c>
      <c r="AV240" s="9">
        <f t="shared" si="248"/>
        <v>1.5759424160826513E-2</v>
      </c>
      <c r="AX240">
        <f t="shared" si="249"/>
        <v>78.812974192989046</v>
      </c>
      <c r="AY240">
        <f t="shared" si="250"/>
        <v>15.215219993965071</v>
      </c>
      <c r="AZ240" t="e">
        <f t="shared" si="251"/>
        <v>#VALUE!</v>
      </c>
    </row>
    <row r="241" spans="1:52">
      <c r="A241" s="62">
        <v>44704.425694444442</v>
      </c>
      <c r="B241" s="29">
        <v>50</v>
      </c>
      <c r="C241" s="41">
        <v>3.8</v>
      </c>
      <c r="D241" t="s">
        <v>234</v>
      </c>
      <c r="E241" s="29">
        <v>2</v>
      </c>
      <c r="F241" s="2">
        <v>44705.812152777777</v>
      </c>
      <c r="G241">
        <v>172</v>
      </c>
      <c r="I241" s="3">
        <v>20.399999999999999</v>
      </c>
      <c r="J241" s="3">
        <v>30.111999999999998</v>
      </c>
      <c r="K241" s="3">
        <v>50.41</v>
      </c>
      <c r="L241" s="3">
        <v>182</v>
      </c>
      <c r="M241" s="3" t="s">
        <v>40</v>
      </c>
      <c r="N241" s="4">
        <f>1000000*(AG241-AE241)/Y241</f>
        <v>0.26144874233330934</v>
      </c>
      <c r="O241" s="4">
        <f>1000000*(AN241-AL241)/Y241</f>
        <v>4.8894580955373712</v>
      </c>
      <c r="P241" s="4" t="e">
        <f>1000000*(AU241-AS241)/Y241</f>
        <v>#VALUE!</v>
      </c>
      <c r="Q241">
        <f>(N241*16)</f>
        <v>4.1831798773329494</v>
      </c>
      <c r="R241">
        <f>(O241*44)</f>
        <v>215.13615620364433</v>
      </c>
      <c r="S241">
        <f>1000000*(((AG241-AE241)*0.082057*X241)/(W241-AA241))/Y241</f>
        <v>7.2322821933309092</v>
      </c>
      <c r="T241">
        <f>1000000*(((AN241-AL241)*0.082057*X241)/(W241-AA241))/Y241</f>
        <v>135.25381841122504</v>
      </c>
      <c r="U241">
        <f>O241*((1*0.082057*X241)/(W241-AA241))</f>
        <v>135.2538184112251</v>
      </c>
      <c r="W241">
        <f t="shared" si="231"/>
        <v>1.0016874896505537</v>
      </c>
      <c r="X241">
        <v>313.14999999999998</v>
      </c>
      <c r="Y241">
        <f t="shared" si="232"/>
        <v>1.9073334166666699E-2</v>
      </c>
      <c r="Z241">
        <v>2E-3</v>
      </c>
      <c r="AA241">
        <f t="shared" si="233"/>
        <v>7.2765497523200454E-2</v>
      </c>
      <c r="AC241">
        <f t="shared" si="234"/>
        <v>5.0495066353284402E-5</v>
      </c>
      <c r="AD241">
        <f t="shared" si="235"/>
        <v>3.9301659772045032E-9</v>
      </c>
      <c r="AE241">
        <v>0</v>
      </c>
      <c r="AF241" s="8">
        <f t="shared" si="236"/>
        <v>1.056533252773444E-9</v>
      </c>
      <c r="AG241" s="8">
        <f t="shared" si="237"/>
        <v>4.9866992299779472E-9</v>
      </c>
      <c r="AH241" s="9">
        <f t="shared" si="238"/>
        <v>1.097002469958351E-3</v>
      </c>
      <c r="AJ241">
        <f t="shared" si="239"/>
        <v>1.8230712311640077E-4</v>
      </c>
      <c r="AK241">
        <f t="shared" si="240"/>
        <v>1.4189450661599279E-8</v>
      </c>
      <c r="AL241">
        <v>0</v>
      </c>
      <c r="AM241" s="8">
        <f t="shared" si="241"/>
        <v>7.906881748849874E-8</v>
      </c>
      <c r="AN241" s="8">
        <f t="shared" si="242"/>
        <v>9.3258268150098017E-8</v>
      </c>
      <c r="AO241" s="9">
        <f t="shared" si="243"/>
        <v>2.2739189884214046E-2</v>
      </c>
      <c r="AP241" s="9"/>
      <c r="AQ241" t="e">
        <f t="shared" si="244"/>
        <v>#VALUE!</v>
      </c>
      <c r="AR241" t="e">
        <f t="shared" si="245"/>
        <v>#VALUE!</v>
      </c>
      <c r="AS241">
        <v>0</v>
      </c>
      <c r="AT241" s="8" t="e">
        <f t="shared" si="246"/>
        <v>#VALUE!</v>
      </c>
      <c r="AU241" s="8" t="e">
        <f t="shared" si="247"/>
        <v>#VALUE!</v>
      </c>
      <c r="AV241" s="9">
        <f t="shared" si="248"/>
        <v>1.5759424160826513E-2</v>
      </c>
      <c r="AX241">
        <f t="shared" si="249"/>
        <v>78.812974192989046</v>
      </c>
      <c r="AY241">
        <f t="shared" si="250"/>
        <v>15.215219993965075</v>
      </c>
      <c r="AZ241" t="e">
        <f t="shared" si="251"/>
        <v>#VALUE!</v>
      </c>
    </row>
    <row r="242" spans="1:52">
      <c r="A242" s="62">
        <v>44704.519444444442</v>
      </c>
      <c r="B242" s="29">
        <v>50</v>
      </c>
      <c r="C242" s="41">
        <v>9</v>
      </c>
      <c r="D242" t="s">
        <v>235</v>
      </c>
      <c r="E242" s="29">
        <v>1</v>
      </c>
      <c r="F242" s="2">
        <v>44705.833379629628</v>
      </c>
      <c r="G242">
        <v>180</v>
      </c>
      <c r="I242" s="3">
        <v>20.399999999999999</v>
      </c>
      <c r="J242" s="3">
        <v>30.111999999999998</v>
      </c>
      <c r="K242" s="3">
        <v>18232.91</v>
      </c>
      <c r="L242" s="3">
        <v>13829</v>
      </c>
      <c r="M242" s="3" t="s">
        <v>40</v>
      </c>
      <c r="N242" s="4">
        <f>1000000*(AG242-AE242)/Y242</f>
        <v>94.564002947360052</v>
      </c>
      <c r="O242" s="4">
        <f>1000000*(AN242-AL242)/Y242</f>
        <v>371.51821979772694</v>
      </c>
      <c r="P242" s="4" t="e">
        <f>1000000*(AU242-AS242)/Y242</f>
        <v>#VALUE!</v>
      </c>
      <c r="Q242">
        <f>(N242*16)</f>
        <v>1513.0240471577608</v>
      </c>
      <c r="R242">
        <f>(O242*44)</f>
        <v>16346.801671099985</v>
      </c>
      <c r="S242">
        <f>1000000*(((AG242-AE242)*0.082057*X242)/(W242-AA242))/Y242</f>
        <v>2615.8609467487631</v>
      </c>
      <c r="T242">
        <f>1000000*(((AN242-AL242)*0.082057*X242)/(W242-AA242))/Y242</f>
        <v>10277.060740707866</v>
      </c>
      <c r="U242">
        <f>O242*((1*0.082057*X242)/(W242-AA242))</f>
        <v>10277.060740707866</v>
      </c>
      <c r="W242">
        <f t="shared" si="231"/>
        <v>1.0016874896505537</v>
      </c>
      <c r="X242">
        <v>313.14999999999998</v>
      </c>
      <c r="Y242">
        <f t="shared" si="232"/>
        <v>1.9073334166666699E-2</v>
      </c>
      <c r="Z242">
        <v>2E-3</v>
      </c>
      <c r="AA242">
        <f t="shared" si="233"/>
        <v>7.2765497523200454E-2</v>
      </c>
      <c r="AC242">
        <f t="shared" si="234"/>
        <v>1.8263677846924477E-2</v>
      </c>
      <c r="AD242">
        <f t="shared" si="235"/>
        <v>1.4215108618812096E-6</v>
      </c>
      <c r="AE242">
        <v>0</v>
      </c>
      <c r="AF242" s="8">
        <f t="shared" si="236"/>
        <v>3.8213996647144333E-7</v>
      </c>
      <c r="AG242" s="8">
        <f t="shared" si="237"/>
        <v>1.803650828352653E-6</v>
      </c>
      <c r="AH242" s="9">
        <f t="shared" si="238"/>
        <v>1.097002469958351E-3</v>
      </c>
      <c r="AJ242">
        <f t="shared" si="239"/>
        <v>1.3852336294377507E-2</v>
      </c>
      <c r="AK242">
        <f t="shared" si="240"/>
        <v>1.0781643582376728E-6</v>
      </c>
      <c r="AL242">
        <v>0</v>
      </c>
      <c r="AM242" s="8">
        <f t="shared" si="241"/>
        <v>6.0079267969695011E-6</v>
      </c>
      <c r="AN242" s="8">
        <f t="shared" si="242"/>
        <v>7.0860911552071741E-6</v>
      </c>
      <c r="AO242" s="9">
        <f t="shared" si="243"/>
        <v>2.2739189884214046E-2</v>
      </c>
      <c r="AP242" s="9"/>
      <c r="AQ242" t="e">
        <f t="shared" si="244"/>
        <v>#VALUE!</v>
      </c>
      <c r="AR242" t="e">
        <f t="shared" si="245"/>
        <v>#VALUE!</v>
      </c>
      <c r="AS242">
        <v>0</v>
      </c>
      <c r="AT242" s="8" t="e">
        <f t="shared" si="246"/>
        <v>#VALUE!</v>
      </c>
      <c r="AU242" s="8" t="e">
        <f t="shared" si="247"/>
        <v>#VALUE!</v>
      </c>
      <c r="AV242" s="9">
        <f t="shared" si="248"/>
        <v>1.5759424160826513E-2</v>
      </c>
      <c r="AX242">
        <f t="shared" si="249"/>
        <v>78.812974192989046</v>
      </c>
      <c r="AY242">
        <f t="shared" si="250"/>
        <v>15.215219993965079</v>
      </c>
      <c r="AZ242" t="e">
        <f t="shared" si="251"/>
        <v>#VALUE!</v>
      </c>
    </row>
    <row r="243" spans="1:52">
      <c r="A243" s="62">
        <v>44704.45208333333</v>
      </c>
      <c r="B243" s="29">
        <v>1</v>
      </c>
      <c r="C243" s="41">
        <v>3</v>
      </c>
      <c r="D243" t="s">
        <v>235</v>
      </c>
      <c r="E243" s="29">
        <v>1</v>
      </c>
      <c r="F243" s="2">
        <v>44705.85460648148</v>
      </c>
      <c r="G243">
        <v>109</v>
      </c>
      <c r="I243" s="3">
        <v>20.399999999999999</v>
      </c>
      <c r="J243" s="3">
        <v>30.111999999999998</v>
      </c>
      <c r="K243" s="3">
        <v>133.61000000000001</v>
      </c>
      <c r="L243" s="3">
        <v>2</v>
      </c>
      <c r="M243" s="3" t="s">
        <v>40</v>
      </c>
      <c r="N243" s="4">
        <f>1000000*(AG243-AE243)/Y243</f>
        <v>0.69296104866402441</v>
      </c>
      <c r="O243" s="4">
        <f>1000000*(AN243-AL243)/Y243</f>
        <v>5.3730308742168914E-2</v>
      </c>
      <c r="P243" s="4" t="e">
        <f>1000000*(AU243-AS243)/Y243</f>
        <v>#VALUE!</v>
      </c>
      <c r="Q243">
        <f>(N243*16)</f>
        <v>11.087376778624391</v>
      </c>
      <c r="R243">
        <f>(O243*44)</f>
        <v>2.3641335846554323</v>
      </c>
      <c r="S243">
        <f>1000000*(((AG243-AE243)*0.082057*X243)/(W243-AA243))/Y243</f>
        <v>19.168919338443626</v>
      </c>
      <c r="T243">
        <f>1000000*(((AN243-AL243)*0.082057*X243)/(W243-AA243))/Y243</f>
        <v>1.4863056968266493</v>
      </c>
      <c r="U243">
        <f>O243*((1*0.082057*X243)/(W243-AA243))</f>
        <v>1.4863056968266493</v>
      </c>
      <c r="W243">
        <f t="shared" si="231"/>
        <v>1.0016874896505537</v>
      </c>
      <c r="X243">
        <v>313.14999999999998</v>
      </c>
      <c r="Y243">
        <f t="shared" si="232"/>
        <v>1.9073334166666699E-2</v>
      </c>
      <c r="Z243">
        <v>2E-3</v>
      </c>
      <c r="AA243">
        <f t="shared" si="233"/>
        <v>7.2765497523200454E-2</v>
      </c>
      <c r="AC243">
        <f t="shared" si="234"/>
        <v>1.3383546549221049E-4</v>
      </c>
      <c r="AD243">
        <f t="shared" si="235"/>
        <v>1.0416771993935605E-8</v>
      </c>
      <c r="AE243">
        <v>0</v>
      </c>
      <c r="AF243" s="8">
        <f t="shared" si="236"/>
        <v>2.8003056517171174E-9</v>
      </c>
      <c r="AG243" s="8">
        <f t="shared" si="237"/>
        <v>1.3217077645652722E-8</v>
      </c>
      <c r="AH243" s="9">
        <f t="shared" si="238"/>
        <v>1.097002469958351E-3</v>
      </c>
      <c r="AJ243">
        <f t="shared" si="239"/>
        <v>2.0033749793011072E-6</v>
      </c>
      <c r="AK243">
        <f t="shared" si="240"/>
        <v>1.5592802924834373E-10</v>
      </c>
      <c r="AL243">
        <v>0</v>
      </c>
      <c r="AM243" s="8">
        <f t="shared" si="241"/>
        <v>8.6888810426921697E-10</v>
      </c>
      <c r="AN243" s="8">
        <f t="shared" si="242"/>
        <v>1.0248161335175606E-9</v>
      </c>
      <c r="AO243" s="9">
        <f t="shared" si="243"/>
        <v>2.2739189884214046E-2</v>
      </c>
      <c r="AP243" s="9"/>
      <c r="AQ243" t="e">
        <f t="shared" si="244"/>
        <v>#VALUE!</v>
      </c>
      <c r="AR243" t="e">
        <f t="shared" si="245"/>
        <v>#VALUE!</v>
      </c>
      <c r="AS243">
        <v>0</v>
      </c>
      <c r="AT243" s="8" t="e">
        <f t="shared" si="246"/>
        <v>#VALUE!</v>
      </c>
      <c r="AU243" s="8" t="e">
        <f t="shared" si="247"/>
        <v>#VALUE!</v>
      </c>
      <c r="AV243" s="9">
        <f t="shared" si="248"/>
        <v>1.5759424160826513E-2</v>
      </c>
      <c r="AX243">
        <f t="shared" si="249"/>
        <v>78.812974192989046</v>
      </c>
      <c r="AY243">
        <f t="shared" si="250"/>
        <v>15.215219993965073</v>
      </c>
      <c r="AZ243" t="e">
        <f t="shared" si="251"/>
        <v>#VALUE!</v>
      </c>
    </row>
    <row r="244" spans="1:52">
      <c r="A244" s="62">
        <v>44704.45208333333</v>
      </c>
      <c r="B244" s="29">
        <v>1</v>
      </c>
      <c r="C244" s="41">
        <v>3</v>
      </c>
      <c r="D244" t="s">
        <v>235</v>
      </c>
      <c r="E244" s="29">
        <v>2</v>
      </c>
      <c r="F244" s="2">
        <v>44705.875844907408</v>
      </c>
      <c r="G244">
        <v>209</v>
      </c>
      <c r="I244" s="3">
        <v>20.399999999999999</v>
      </c>
      <c r="J244" s="3">
        <v>30.111999999999998</v>
      </c>
      <c r="K244" s="3">
        <v>129.88999999999999</v>
      </c>
      <c r="L244" s="3">
        <v>111</v>
      </c>
      <c r="M244" s="3" t="s">
        <v>40</v>
      </c>
      <c r="N244" s="4">
        <f>1000000*(AG244-AE244)/Y244</f>
        <v>0.67366746958289137</v>
      </c>
      <c r="O244" s="4">
        <f>1000000*(AN244-AL244)/Y244</f>
        <v>2.9820321351903751</v>
      </c>
      <c r="P244" s="4" t="e">
        <f>1000000*(AU244-AS244)/Y244</f>
        <v>#VALUE!</v>
      </c>
      <c r="Q244">
        <f>(N244*16)</f>
        <v>10.778679513326262</v>
      </c>
      <c r="R244">
        <f>(O244*44)</f>
        <v>131.20941394837649</v>
      </c>
      <c r="S244">
        <f>1000000*(((AG244-AE244)*0.082057*X244)/(W244-AA244))/Y244</f>
        <v>18.635213927628488</v>
      </c>
      <c r="T244">
        <f>1000000*(((AN244-AL244)*0.082057*X244)/(W244-AA244))/Y244</f>
        <v>82.48996617387904</v>
      </c>
      <c r="U244">
        <f>O244*((1*0.082057*X244)/(W244-AA244))</f>
        <v>82.489966173879054</v>
      </c>
      <c r="W244">
        <f t="shared" si="231"/>
        <v>1.0016874896505537</v>
      </c>
      <c r="X244">
        <v>313.14999999999998</v>
      </c>
      <c r="Y244">
        <f t="shared" si="232"/>
        <v>1.9073334166666699E-2</v>
      </c>
      <c r="Z244">
        <v>2E-3</v>
      </c>
      <c r="AA244">
        <f t="shared" si="233"/>
        <v>7.2765497523200454E-2</v>
      </c>
      <c r="AC244">
        <f t="shared" si="234"/>
        <v>1.3010918803071041E-4</v>
      </c>
      <c r="AD244">
        <f t="shared" si="235"/>
        <v>1.0126745859533683E-8</v>
      </c>
      <c r="AE244">
        <v>0</v>
      </c>
      <c r="AF244" s="8">
        <f t="shared" si="236"/>
        <v>2.7223389050335781E-9</v>
      </c>
      <c r="AG244" s="8">
        <f t="shared" si="237"/>
        <v>1.2849084764567261E-8</v>
      </c>
      <c r="AH244" s="9">
        <f t="shared" si="238"/>
        <v>1.097002469958351E-3</v>
      </c>
      <c r="AJ244">
        <f t="shared" si="239"/>
        <v>1.1118731135121146E-4</v>
      </c>
      <c r="AK244">
        <f t="shared" si="240"/>
        <v>8.6540056232830773E-9</v>
      </c>
      <c r="AL244">
        <v>0</v>
      </c>
      <c r="AM244" s="8">
        <f t="shared" si="241"/>
        <v>4.8223289786941549E-8</v>
      </c>
      <c r="AN244" s="8">
        <f t="shared" si="242"/>
        <v>5.6877295410224626E-8</v>
      </c>
      <c r="AO244" s="9">
        <f t="shared" si="243"/>
        <v>2.2739189884214046E-2</v>
      </c>
      <c r="AP244" s="9"/>
      <c r="AQ244" t="e">
        <f t="shared" si="244"/>
        <v>#VALUE!</v>
      </c>
      <c r="AR244" t="e">
        <f t="shared" si="245"/>
        <v>#VALUE!</v>
      </c>
      <c r="AS244">
        <v>0</v>
      </c>
      <c r="AT244" s="8" t="e">
        <f t="shared" si="246"/>
        <v>#VALUE!</v>
      </c>
      <c r="AU244" s="8" t="e">
        <f t="shared" si="247"/>
        <v>#VALUE!</v>
      </c>
      <c r="AV244" s="9">
        <f t="shared" si="248"/>
        <v>1.5759424160826513E-2</v>
      </c>
      <c r="AX244">
        <f t="shared" si="249"/>
        <v>78.812974192989046</v>
      </c>
      <c r="AY244">
        <f t="shared" si="250"/>
        <v>15.215219993965077</v>
      </c>
      <c r="AZ244" t="e">
        <f t="shared" si="251"/>
        <v>#VALUE!</v>
      </c>
    </row>
    <row r="245" spans="1:52">
      <c r="A245" s="62">
        <v>44704.418749999997</v>
      </c>
      <c r="B245" s="29">
        <v>50</v>
      </c>
      <c r="C245" s="41">
        <v>1.6</v>
      </c>
      <c r="D245" t="s">
        <v>234</v>
      </c>
      <c r="E245" s="29">
        <v>2</v>
      </c>
      <c r="F245" s="2">
        <v>44705.918263888889</v>
      </c>
      <c r="G245">
        <v>196</v>
      </c>
      <c r="I245" s="3">
        <v>20.399999999999999</v>
      </c>
      <c r="J245" s="3">
        <v>30.111999999999998</v>
      </c>
      <c r="K245" s="3">
        <v>104.01</v>
      </c>
      <c r="L245" s="3">
        <v>-63</v>
      </c>
      <c r="M245" s="3" t="s">
        <v>40</v>
      </c>
      <c r="N245" s="4">
        <f>1000000*(AG245-AE245)/Y245</f>
        <v>0.53944224737328916</v>
      </c>
      <c r="O245" s="4">
        <f>1000000*(AN245-AL245)/Y245</f>
        <v>-1.692504725378321</v>
      </c>
      <c r="P245" s="4" t="e">
        <f>1000000*(AU245-AS245)/Y245</f>
        <v>#VALUE!</v>
      </c>
      <c r="Q245">
        <f>(N245*16)</f>
        <v>8.6310759579726266</v>
      </c>
      <c r="R245">
        <f>(O245*44)</f>
        <v>-74.470207916646117</v>
      </c>
      <c r="S245">
        <f>1000000*(((AG245-AE245)*0.082057*X245)/(W245-AA245))/Y245</f>
        <v>14.922231123355452</v>
      </c>
      <c r="T245">
        <f>1000000*(((AN245-AL245)*0.082057*X245)/(W245-AA245))/Y245</f>
        <v>-46.818629450039452</v>
      </c>
      <c r="U245">
        <f>O245*((1*0.082057*X245)/(W245-AA245))</f>
        <v>-46.81862945003946</v>
      </c>
      <c r="W245">
        <f t="shared" si="231"/>
        <v>1.0016874896505537</v>
      </c>
      <c r="X245">
        <v>313.14999999999998</v>
      </c>
      <c r="Y245">
        <f t="shared" si="232"/>
        <v>1.9073334166666699E-2</v>
      </c>
      <c r="Z245">
        <v>2E-3</v>
      </c>
      <c r="AA245">
        <f t="shared" si="233"/>
        <v>7.2765497523200454E-2</v>
      </c>
      <c r="AC245">
        <f t="shared" si="234"/>
        <v>1.0418551579855409E-4</v>
      </c>
      <c r="AD245">
        <f t="shared" si="235"/>
        <v>8.1090371610601156E-9</v>
      </c>
      <c r="AE245">
        <v>0</v>
      </c>
      <c r="AF245" s="8">
        <f t="shared" si="236"/>
        <v>2.1799250867083102E-9</v>
      </c>
      <c r="AG245" s="8">
        <f t="shared" si="237"/>
        <v>1.0288962247768426E-8</v>
      </c>
      <c r="AH245" s="9">
        <f t="shared" si="238"/>
        <v>1.097002469958351E-3</v>
      </c>
      <c r="AJ245">
        <f t="shared" si="239"/>
        <v>-6.3106311847984883E-5</v>
      </c>
      <c r="AK245">
        <f t="shared" si="240"/>
        <v>-4.9117329213228274E-9</v>
      </c>
      <c r="AL245">
        <v>0</v>
      </c>
      <c r="AM245" s="8">
        <f t="shared" si="241"/>
        <v>-2.7369975284480335E-8</v>
      </c>
      <c r="AN245" s="8">
        <f t="shared" si="242"/>
        <v>-3.2281708205803162E-8</v>
      </c>
      <c r="AO245" s="9">
        <f t="shared" si="243"/>
        <v>2.2739189884214046E-2</v>
      </c>
      <c r="AP245" s="9"/>
      <c r="AQ245" t="e">
        <f t="shared" si="244"/>
        <v>#VALUE!</v>
      </c>
      <c r="AR245" t="e">
        <f t="shared" si="245"/>
        <v>#VALUE!</v>
      </c>
      <c r="AS245">
        <v>0</v>
      </c>
      <c r="AT245" s="8" t="e">
        <f t="shared" si="246"/>
        <v>#VALUE!</v>
      </c>
      <c r="AU245" s="8" t="e">
        <f t="shared" si="247"/>
        <v>#VALUE!</v>
      </c>
      <c r="AV245" s="9">
        <f t="shared" si="248"/>
        <v>1.5759424160826513E-2</v>
      </c>
      <c r="AX245">
        <f t="shared" si="249"/>
        <v>78.812974192989046</v>
      </c>
      <c r="AY245">
        <f t="shared" si="250"/>
        <v>15.215219993965077</v>
      </c>
      <c r="AZ245" t="e">
        <f t="shared" si="251"/>
        <v>#VALUE!</v>
      </c>
    </row>
    <row r="246" spans="1:52">
      <c r="A246" s="62">
        <v>44704.438888888886</v>
      </c>
      <c r="B246" s="29">
        <v>50</v>
      </c>
      <c r="C246" s="41">
        <v>6.2</v>
      </c>
      <c r="D246" t="s">
        <v>234</v>
      </c>
      <c r="E246" s="29">
        <v>1</v>
      </c>
      <c r="F246" s="2">
        <v>44705.939456018517</v>
      </c>
      <c r="G246">
        <v>24</v>
      </c>
      <c r="I246" s="3">
        <v>20.399999999999999</v>
      </c>
      <c r="J246" s="3">
        <v>30.111999999999998</v>
      </c>
      <c r="K246" s="3">
        <v>2.61</v>
      </c>
      <c r="L246" s="3">
        <v>10410</v>
      </c>
      <c r="M246" s="3" t="s">
        <v>40</v>
      </c>
      <c r="N246" s="4">
        <f>1000000*(AG246-AE246)/Y246</f>
        <v>1.3536624032730359E-2</v>
      </c>
      <c r="O246" s="4">
        <f>1000000*(AN246-AL246)/Y246</f>
        <v>279.66625700298925</v>
      </c>
      <c r="P246" s="4" t="e">
        <f>1000000*(AU246-AS246)/Y246</f>
        <v>#VALUE!</v>
      </c>
      <c r="Q246">
        <f>(N246*16)</f>
        <v>0.21658598452368574</v>
      </c>
      <c r="R246">
        <f>(O246*44)</f>
        <v>12305.315308131527</v>
      </c>
      <c r="S246">
        <f>1000000*(((AG246-AE246)*0.082057*X246)/(W246-AA246))/Y246</f>
        <v>0.37445460274932901</v>
      </c>
      <c r="T246">
        <f>1000000*(((AN246-AL246)*0.082057*X246)/(W246-AA246))/Y246</f>
        <v>7736.2211519827106</v>
      </c>
      <c r="U246">
        <f>O246*((1*0.082057*X246)/(W246-AA246))</f>
        <v>7736.2211519827115</v>
      </c>
      <c r="W246">
        <f t="shared" si="231"/>
        <v>1.0016874896505537</v>
      </c>
      <c r="X246">
        <v>313.14999999999998</v>
      </c>
      <c r="Y246">
        <f t="shared" si="232"/>
        <v>1.9073334166666699E-2</v>
      </c>
      <c r="Z246">
        <v>2E-3</v>
      </c>
      <c r="AA246">
        <f t="shared" si="233"/>
        <v>7.2765497523200454E-2</v>
      </c>
      <c r="AC246">
        <f t="shared" si="234"/>
        <v>2.614404347987945E-6</v>
      </c>
      <c r="AD246">
        <f t="shared" si="235"/>
        <v>2.0348607816908855E-10</v>
      </c>
      <c r="AE246">
        <v>0</v>
      </c>
      <c r="AF246" s="8">
        <f t="shared" si="236"/>
        <v>5.4702475495708975E-11</v>
      </c>
      <c r="AG246" s="8">
        <f t="shared" si="237"/>
        <v>2.5818855366479751E-10</v>
      </c>
      <c r="AH246" s="9">
        <f t="shared" si="238"/>
        <v>1.097002469958351E-3</v>
      </c>
      <c r="AJ246">
        <f t="shared" si="239"/>
        <v>1.0427566767262265E-2</v>
      </c>
      <c r="AK246">
        <f t="shared" si="240"/>
        <v>8.1160539223762934E-7</v>
      </c>
      <c r="AL246">
        <v>0</v>
      </c>
      <c r="AM246" s="8">
        <f t="shared" si="241"/>
        <v>4.5225625827212754E-6</v>
      </c>
      <c r="AN246" s="8">
        <f t="shared" si="242"/>
        <v>5.3341679749589046E-6</v>
      </c>
      <c r="AO246" s="9">
        <f t="shared" si="243"/>
        <v>2.2739189884214046E-2</v>
      </c>
      <c r="AP246" s="9"/>
      <c r="AQ246" t="e">
        <f t="shared" si="244"/>
        <v>#VALUE!</v>
      </c>
      <c r="AR246" t="e">
        <f t="shared" si="245"/>
        <v>#VALUE!</v>
      </c>
      <c r="AS246">
        <v>0</v>
      </c>
      <c r="AT246" s="8" t="e">
        <f t="shared" si="246"/>
        <v>#VALUE!</v>
      </c>
      <c r="AU246" s="8" t="e">
        <f t="shared" si="247"/>
        <v>#VALUE!</v>
      </c>
      <c r="AV246" s="9">
        <f t="shared" si="248"/>
        <v>1.5759424160826513E-2</v>
      </c>
      <c r="AX246">
        <f t="shared" si="249"/>
        <v>78.812974192989046</v>
      </c>
      <c r="AY246">
        <f t="shared" si="250"/>
        <v>15.215219993965075</v>
      </c>
      <c r="AZ246" t="e">
        <f t="shared" si="251"/>
        <v>#VALUE!</v>
      </c>
    </row>
    <row r="247" spans="1:52">
      <c r="A247" s="62">
        <v>44704.431944444441</v>
      </c>
      <c r="B247" s="29">
        <v>50</v>
      </c>
      <c r="C247" s="41">
        <v>5</v>
      </c>
      <c r="D247" t="s">
        <v>234</v>
      </c>
      <c r="E247" s="29">
        <v>2</v>
      </c>
      <c r="F247" s="2">
        <v>44705.9606712963</v>
      </c>
      <c r="G247">
        <v>152</v>
      </c>
      <c r="I247" s="3">
        <v>20.399999999999999</v>
      </c>
      <c r="J247" s="3">
        <v>30.111999999999998</v>
      </c>
      <c r="K247" s="3">
        <v>20.02</v>
      </c>
      <c r="L247" s="3">
        <v>3949</v>
      </c>
      <c r="M247" s="3" t="s">
        <v>40</v>
      </c>
      <c r="N247" s="4">
        <f>1000000*(AG247-AE247)/Y247</f>
        <v>0.10383264871082827</v>
      </c>
      <c r="O247" s="4">
        <f>1000000*(AN247-AL247)/Y247</f>
        <v>106.09049461141252</v>
      </c>
      <c r="P247" s="4" t="e">
        <f>1000000*(AU247-AS247)/Y247</f>
        <v>#VALUE!</v>
      </c>
      <c r="Q247">
        <f>(N247*16)</f>
        <v>1.6613223793732523</v>
      </c>
      <c r="R247">
        <f>(O247*44)</f>
        <v>4667.9817629021509</v>
      </c>
      <c r="S247">
        <f>1000000*(((AG247-AE247)*0.082057*X247)/(W247-AA247))/Y247</f>
        <v>2.8722533130427457</v>
      </c>
      <c r="T247">
        <f>1000000*(((AN247-AL247)*0.082057*X247)/(W247-AA247))/Y247</f>
        <v>2934.7105983842189</v>
      </c>
      <c r="U247">
        <f>O247*((1*0.082057*X247)/(W247-AA247))</f>
        <v>2934.7105983842193</v>
      </c>
      <c r="W247">
        <f t="shared" si="231"/>
        <v>1.0016874896505537</v>
      </c>
      <c r="X247">
        <v>313.14999999999998</v>
      </c>
      <c r="Y247">
        <f t="shared" si="232"/>
        <v>1.9073334166666699E-2</v>
      </c>
      <c r="Z247">
        <v>2E-3</v>
      </c>
      <c r="AA247">
        <f t="shared" si="233"/>
        <v>7.2765497523200454E-2</v>
      </c>
      <c r="AC247">
        <f t="shared" si="234"/>
        <v>2.0053783542804081E-5</v>
      </c>
      <c r="AD247">
        <f t="shared" si="235"/>
        <v>1.5608395727759204E-9</v>
      </c>
      <c r="AE247">
        <v>0</v>
      </c>
      <c r="AF247" s="8">
        <f t="shared" si="236"/>
        <v>4.1959523349582122E-10</v>
      </c>
      <c r="AG247" s="8">
        <f t="shared" si="237"/>
        <v>1.9804348062717415E-9</v>
      </c>
      <c r="AH247" s="9">
        <f t="shared" si="238"/>
        <v>1.097002469958351E-3</v>
      </c>
      <c r="AJ247">
        <f t="shared" si="239"/>
        <v>3.9556638966300366E-3</v>
      </c>
      <c r="AK247">
        <f t="shared" si="240"/>
        <v>3.0787989375085475E-7</v>
      </c>
      <c r="AL247">
        <v>0</v>
      </c>
      <c r="AM247" s="8">
        <f t="shared" si="241"/>
        <v>1.715619561879569E-6</v>
      </c>
      <c r="AN247" s="8">
        <f t="shared" si="242"/>
        <v>2.0234994556304238E-6</v>
      </c>
      <c r="AO247" s="9">
        <f t="shared" si="243"/>
        <v>2.2739189884214046E-2</v>
      </c>
      <c r="AP247" s="9"/>
      <c r="AQ247" t="e">
        <f t="shared" si="244"/>
        <v>#VALUE!</v>
      </c>
      <c r="AR247" t="e">
        <f t="shared" si="245"/>
        <v>#VALUE!</v>
      </c>
      <c r="AS247">
        <v>0</v>
      </c>
      <c r="AT247" s="8" t="e">
        <f t="shared" si="246"/>
        <v>#VALUE!</v>
      </c>
      <c r="AU247" s="8" t="e">
        <f t="shared" si="247"/>
        <v>#VALUE!</v>
      </c>
      <c r="AV247" s="9">
        <f t="shared" si="248"/>
        <v>1.5759424160826513E-2</v>
      </c>
      <c r="AX247">
        <f t="shared" si="249"/>
        <v>78.812974192989046</v>
      </c>
      <c r="AY247">
        <f t="shared" si="250"/>
        <v>15.215219993965079</v>
      </c>
      <c r="AZ247" t="e">
        <f t="shared" si="251"/>
        <v>#VALUE!</v>
      </c>
    </row>
    <row r="248" spans="1:52">
      <c r="A248" s="62">
        <v>44704.511111111111</v>
      </c>
      <c r="B248" s="29">
        <v>50</v>
      </c>
      <c r="C248" s="41">
        <v>6</v>
      </c>
      <c r="D248" t="s">
        <v>235</v>
      </c>
      <c r="E248" s="29">
        <v>2</v>
      </c>
      <c r="F248" s="2">
        <v>44705.981898148151</v>
      </c>
      <c r="G248">
        <v>16</v>
      </c>
      <c r="I248" s="3">
        <v>20.399999999999999</v>
      </c>
      <c r="J248" s="3">
        <v>30.111999999999998</v>
      </c>
      <c r="K248" s="3">
        <v>76.36</v>
      </c>
      <c r="L248" s="3">
        <v>7268</v>
      </c>
      <c r="M248" s="3" t="s">
        <v>40</v>
      </c>
      <c r="N248" s="4">
        <f>1000000*(AG248-AE248)/Y248</f>
        <v>0.39603701576218014</v>
      </c>
      <c r="O248" s="4">
        <f>1000000*(AN248-AL248)/Y248</f>
        <v>195.2559419690418</v>
      </c>
      <c r="P248" s="4" t="e">
        <f>1000000*(AU248-AS248)/Y248</f>
        <v>#VALUE!</v>
      </c>
      <c r="Q248">
        <f>(N248*16)</f>
        <v>6.3365922521948823</v>
      </c>
      <c r="R248">
        <f>(O248*44)</f>
        <v>8591.26144663784</v>
      </c>
      <c r="S248">
        <f>1000000*(((AG248-AE248)*0.082057*X248)/(W248-AA248))/Y248</f>
        <v>10.955307841355848</v>
      </c>
      <c r="T248">
        <f>1000000*(((AN248-AL248)*0.082057*X248)/(W248-AA248))/Y248</f>
        <v>5401.2349022680419</v>
      </c>
      <c r="U248">
        <f>O248*((1*0.082057*X248)/(W248-AA248))</f>
        <v>5401.2349022680428</v>
      </c>
      <c r="W248">
        <f t="shared" si="231"/>
        <v>1.0016874896505537</v>
      </c>
      <c r="X248">
        <v>313.14999999999998</v>
      </c>
      <c r="Y248">
        <f t="shared" si="232"/>
        <v>1.9073334166666699E-2</v>
      </c>
      <c r="Z248">
        <v>2E-3</v>
      </c>
      <c r="AA248">
        <f t="shared" si="233"/>
        <v>7.2765497523200454E-2</v>
      </c>
      <c r="AC248">
        <f t="shared" si="234"/>
        <v>7.6488856709716274E-5</v>
      </c>
      <c r="AD248">
        <f t="shared" si="235"/>
        <v>5.9533321567017632E-9</v>
      </c>
      <c r="AE248">
        <v>0</v>
      </c>
      <c r="AF248" s="8">
        <f t="shared" si="236"/>
        <v>1.6004141872997459E-9</v>
      </c>
      <c r="AG248" s="8">
        <f t="shared" si="237"/>
        <v>7.5537463440015083E-9</v>
      </c>
      <c r="AH248" s="9">
        <f t="shared" si="238"/>
        <v>1.097002469958351E-3</v>
      </c>
      <c r="AJ248">
        <f t="shared" si="239"/>
        <v>7.2802646747802237E-3</v>
      </c>
      <c r="AK248">
        <f t="shared" si="240"/>
        <v>5.6664245828848107E-7</v>
      </c>
      <c r="AL248">
        <v>0</v>
      </c>
      <c r="AM248" s="8">
        <f t="shared" si="241"/>
        <v>3.1575393709143341E-6</v>
      </c>
      <c r="AN248" s="8">
        <f t="shared" si="242"/>
        <v>3.7241818292028152E-6</v>
      </c>
      <c r="AO248" s="9">
        <f t="shared" si="243"/>
        <v>2.2739189884214046E-2</v>
      </c>
      <c r="AP248" s="9"/>
      <c r="AQ248" t="e">
        <f t="shared" si="244"/>
        <v>#VALUE!</v>
      </c>
      <c r="AR248" t="e">
        <f t="shared" si="245"/>
        <v>#VALUE!</v>
      </c>
      <c r="AS248">
        <v>0</v>
      </c>
      <c r="AT248" s="8" t="e">
        <f t="shared" si="246"/>
        <v>#VALUE!</v>
      </c>
      <c r="AU248" s="8" t="e">
        <f t="shared" si="247"/>
        <v>#VALUE!</v>
      </c>
      <c r="AV248" s="9">
        <f t="shared" si="248"/>
        <v>1.5759424160826513E-2</v>
      </c>
      <c r="AX248">
        <f t="shared" si="249"/>
        <v>78.812974192989046</v>
      </c>
      <c r="AY248">
        <f t="shared" si="250"/>
        <v>15.215219993965077</v>
      </c>
      <c r="AZ248" t="e">
        <f t="shared" si="251"/>
        <v>#VALUE!</v>
      </c>
    </row>
    <row r="249" spans="1:52">
      <c r="A249" s="62">
        <v>44704.55</v>
      </c>
      <c r="B249" s="29">
        <v>100</v>
      </c>
      <c r="C249" s="41">
        <v>0.1</v>
      </c>
      <c r="D249" t="s">
        <v>234</v>
      </c>
      <c r="E249" s="29">
        <v>2</v>
      </c>
      <c r="F249" s="2">
        <v>44706.00309027778</v>
      </c>
      <c r="G249">
        <v>31</v>
      </c>
      <c r="H249" t="s">
        <v>820</v>
      </c>
      <c r="I249" s="3">
        <v>20.399999999999999</v>
      </c>
      <c r="J249" s="3">
        <v>30.111999999999998</v>
      </c>
      <c r="K249" s="3">
        <v>2.16</v>
      </c>
      <c r="L249" s="3">
        <v>1647</v>
      </c>
      <c r="M249" s="3" t="s">
        <v>40</v>
      </c>
      <c r="N249" s="4">
        <f>1000000*(AG249-AE249)/Y249</f>
        <v>1.1202723337432021E-2</v>
      </c>
      <c r="O249" s="4">
        <f>1000000*(AN249-AL249)/Y249</f>
        <v>44.246909249176106</v>
      </c>
      <c r="P249" s="4" t="e">
        <f>1000000*(AU249-AS249)/Y249</f>
        <v>#VALUE!</v>
      </c>
      <c r="Q249">
        <f>(N249*16)</f>
        <v>0.17924357339891234</v>
      </c>
      <c r="R249">
        <f>(O249*44)</f>
        <v>1946.8640069637486</v>
      </c>
      <c r="S249">
        <f>1000000*(((AG249-AE249)*0.082057*X249)/(W249-AA249))/Y249</f>
        <v>0.30989346434427234</v>
      </c>
      <c r="T249">
        <f>1000000*(((AN249-AL249)*0.082057*X249)/(W249-AA249))/Y249</f>
        <v>1223.9727413367457</v>
      </c>
      <c r="U249">
        <f>O249*((1*0.082057*X249)/(W249-AA249))</f>
        <v>1223.9727413367459</v>
      </c>
      <c r="W249">
        <f t="shared" si="231"/>
        <v>1.0016874896505537</v>
      </c>
      <c r="X249">
        <v>313.14999999999998</v>
      </c>
      <c r="Y249">
        <f t="shared" si="232"/>
        <v>1.9073334166666699E-2</v>
      </c>
      <c r="Z249">
        <v>2E-3</v>
      </c>
      <c r="AA249">
        <f t="shared" si="233"/>
        <v>7.2765497523200454E-2</v>
      </c>
      <c r="AC249">
        <f t="shared" si="234"/>
        <v>2.1636449776451959E-6</v>
      </c>
      <c r="AD249">
        <f t="shared" si="235"/>
        <v>1.6840227158821122E-10</v>
      </c>
      <c r="AE249">
        <v>0</v>
      </c>
      <c r="AF249" s="8">
        <f t="shared" si="236"/>
        <v>4.5271014203345357E-11</v>
      </c>
      <c r="AG249" s="8">
        <f t="shared" si="237"/>
        <v>2.1367328579155658E-10</v>
      </c>
      <c r="AH249" s="9">
        <f t="shared" si="238"/>
        <v>1.097002469958351E-3</v>
      </c>
      <c r="AJ249">
        <f t="shared" si="239"/>
        <v>1.649779295454462E-3</v>
      </c>
      <c r="AK249">
        <f t="shared" si="240"/>
        <v>1.2840673208601106E-7</v>
      </c>
      <c r="AL249">
        <v>0</v>
      </c>
      <c r="AM249" s="8">
        <f t="shared" si="241"/>
        <v>7.1552935386570021E-7</v>
      </c>
      <c r="AN249" s="8">
        <f t="shared" si="242"/>
        <v>8.439360859517113E-7</v>
      </c>
      <c r="AO249" s="9">
        <f t="shared" si="243"/>
        <v>2.2739189884214046E-2</v>
      </c>
      <c r="AP249" s="9"/>
      <c r="AQ249" t="e">
        <f t="shared" si="244"/>
        <v>#VALUE!</v>
      </c>
      <c r="AR249" t="e">
        <f t="shared" si="245"/>
        <v>#VALUE!</v>
      </c>
      <c r="AS249">
        <v>0</v>
      </c>
      <c r="AT249" s="8" t="e">
        <f t="shared" si="246"/>
        <v>#VALUE!</v>
      </c>
      <c r="AU249" s="8" t="e">
        <f t="shared" si="247"/>
        <v>#VALUE!</v>
      </c>
      <c r="AV249" s="9">
        <f t="shared" si="248"/>
        <v>1.5759424160826513E-2</v>
      </c>
      <c r="AX249">
        <f t="shared" si="249"/>
        <v>78.812974192989046</v>
      </c>
      <c r="AY249">
        <f t="shared" si="250"/>
        <v>15.215219993965077</v>
      </c>
      <c r="AZ249" t="e">
        <f t="shared" si="251"/>
        <v>#VALUE!</v>
      </c>
    </row>
    <row r="250" spans="1:52">
      <c r="A250" s="62">
        <v>44704.512499999997</v>
      </c>
      <c r="B250" s="29">
        <v>50</v>
      </c>
      <c r="C250" s="41">
        <v>9</v>
      </c>
      <c r="D250" t="s">
        <v>235</v>
      </c>
      <c r="E250" s="29">
        <v>2</v>
      </c>
      <c r="F250" s="2">
        <v>44706.024293981478</v>
      </c>
      <c r="G250">
        <v>173</v>
      </c>
      <c r="I250" s="3">
        <v>20.399999999999999</v>
      </c>
      <c r="J250" s="3">
        <v>30.111999999999998</v>
      </c>
      <c r="K250" s="3">
        <v>18467.86</v>
      </c>
      <c r="L250" s="3">
        <v>13226</v>
      </c>
      <c r="M250" s="3" t="s">
        <v>40</v>
      </c>
      <c r="N250" s="4">
        <f>1000000*(AG250-AE250)/Y250</f>
        <v>95.782558432605256</v>
      </c>
      <c r="O250" s="4">
        <f>1000000*(AN250-AL250)/Y250</f>
        <v>355.31853171196298</v>
      </c>
      <c r="P250" s="4" t="e">
        <f>1000000*(AU250-AS250)/Y250</f>
        <v>#VALUE!</v>
      </c>
      <c r="Q250">
        <f>(N250*16)</f>
        <v>1532.5209349216841</v>
      </c>
      <c r="R250">
        <f>(O250*44)</f>
        <v>15634.015395326371</v>
      </c>
      <c r="S250">
        <f>1000000*(((AG250-AE250)*0.082057*X250)/(W250-AA250))/Y250</f>
        <v>2649.5690344560248</v>
      </c>
      <c r="T250">
        <f>1000000*(((AN250-AL250)*0.082057*X250)/(W250-AA250))/Y250</f>
        <v>9828.9395731146287</v>
      </c>
      <c r="U250">
        <f>O250*((1*0.082057*X250)/(W250-AA250))</f>
        <v>9828.9395731146305</v>
      </c>
      <c r="W250">
        <f t="shared" si="231"/>
        <v>1.0016874896505537</v>
      </c>
      <c r="X250">
        <v>313.14999999999998</v>
      </c>
      <c r="Y250">
        <f t="shared" si="232"/>
        <v>1.9073334166666699E-2</v>
      </c>
      <c r="Z250">
        <v>2E-3</v>
      </c>
      <c r="AA250">
        <f t="shared" si="233"/>
        <v>7.2765497523200454E-2</v>
      </c>
      <c r="AC250">
        <f t="shared" si="234"/>
        <v>1.8499024322617873E-2</v>
      </c>
      <c r="AD250">
        <f t="shared" si="235"/>
        <v>1.4398285071171586E-6</v>
      </c>
      <c r="AE250">
        <v>0</v>
      </c>
      <c r="AF250" s="8">
        <f t="shared" si="236"/>
        <v>3.8706423720620069E-7</v>
      </c>
      <c r="AG250" s="8">
        <f t="shared" si="237"/>
        <v>1.8268927443233592E-6</v>
      </c>
      <c r="AH250" s="9">
        <f t="shared" si="238"/>
        <v>1.097002469958351E-3</v>
      </c>
      <c r="AJ250">
        <f t="shared" si="239"/>
        <v>1.3248318738118223E-2</v>
      </c>
      <c r="AK250">
        <f t="shared" si="240"/>
        <v>1.031152057419297E-6</v>
      </c>
      <c r="AL250">
        <v>0</v>
      </c>
      <c r="AM250" s="8">
        <f t="shared" si="241"/>
        <v>5.7459570335323314E-6</v>
      </c>
      <c r="AN250" s="8">
        <f t="shared" si="242"/>
        <v>6.7771090909516284E-6</v>
      </c>
      <c r="AO250" s="9">
        <f t="shared" si="243"/>
        <v>2.2739189884214046E-2</v>
      </c>
      <c r="AP250" s="9"/>
      <c r="AQ250" t="e">
        <f t="shared" si="244"/>
        <v>#VALUE!</v>
      </c>
      <c r="AR250" t="e">
        <f t="shared" si="245"/>
        <v>#VALUE!</v>
      </c>
      <c r="AS250">
        <v>0</v>
      </c>
      <c r="AT250" s="8" t="e">
        <f t="shared" si="246"/>
        <v>#VALUE!</v>
      </c>
      <c r="AU250" s="8" t="e">
        <f t="shared" si="247"/>
        <v>#VALUE!</v>
      </c>
      <c r="AV250" s="9">
        <f t="shared" si="248"/>
        <v>1.5759424160826513E-2</v>
      </c>
      <c r="AX250">
        <f t="shared" si="249"/>
        <v>78.812974192989046</v>
      </c>
      <c r="AY250">
        <f t="shared" si="250"/>
        <v>15.215219993965075</v>
      </c>
      <c r="AZ250" t="e">
        <f t="shared" si="251"/>
        <v>#VALUE!</v>
      </c>
    </row>
    <row r="251" spans="1:52">
      <c r="A251" s="62">
        <v>44704.5</v>
      </c>
      <c r="B251" s="29">
        <v>50</v>
      </c>
      <c r="C251" s="41">
        <v>3</v>
      </c>
      <c r="D251" t="s">
        <v>235</v>
      </c>
      <c r="E251" s="29">
        <v>1</v>
      </c>
      <c r="F251" s="2">
        <v>44706.045520833337</v>
      </c>
      <c r="G251">
        <v>57</v>
      </c>
      <c r="I251" s="3">
        <v>20.399999999999999</v>
      </c>
      <c r="J251" s="3">
        <v>30.111999999999998</v>
      </c>
      <c r="K251" s="3">
        <v>155.49</v>
      </c>
      <c r="L251" s="3">
        <v>-54</v>
      </c>
      <c r="M251" s="3" t="s">
        <v>40</v>
      </c>
      <c r="N251" s="4">
        <f>1000000*(AG251-AE251)/Y251</f>
        <v>0.80644048691541914</v>
      </c>
      <c r="O251" s="4">
        <f>1000000*(AN251-AL251)/Y251</f>
        <v>-1.4507183360385607</v>
      </c>
      <c r="P251" s="4" t="e">
        <f>1000000*(AU251-AS251)/Y251</f>
        <v>#VALUE!</v>
      </c>
      <c r="Q251">
        <f>(N251*16)</f>
        <v>12.903047790646706</v>
      </c>
      <c r="R251">
        <f>(O251*44)</f>
        <v>-63.831606785696671</v>
      </c>
      <c r="S251">
        <f>1000000*(((AG251-AE251)*0.082057*X251)/(W251-AA251))/Y251</f>
        <v>22.308025356893943</v>
      </c>
      <c r="T251">
        <f>1000000*(((AN251-AL251)*0.082057*X251)/(W251-AA251))/Y251</f>
        <v>-40.130253814319531</v>
      </c>
      <c r="U251">
        <f>O251*((1*0.082057*X251)/(W251-AA251))</f>
        <v>-40.130253814319531</v>
      </c>
      <c r="W251">
        <f t="shared" si="231"/>
        <v>1.0016874896505537</v>
      </c>
      <c r="X251">
        <v>313.14999999999998</v>
      </c>
      <c r="Y251">
        <f t="shared" si="232"/>
        <v>1.9073334166666699E-2</v>
      </c>
      <c r="Z251">
        <v>2E-3</v>
      </c>
      <c r="AA251">
        <f t="shared" si="233"/>
        <v>7.2765497523200454E-2</v>
      </c>
      <c r="AC251">
        <f t="shared" si="234"/>
        <v>1.5575238776576462E-4</v>
      </c>
      <c r="AD251">
        <f t="shared" si="235"/>
        <v>1.2122624633912484E-8</v>
      </c>
      <c r="AE251">
        <v>0</v>
      </c>
      <c r="AF251" s="8">
        <f t="shared" si="236"/>
        <v>3.2588842585547084E-9</v>
      </c>
      <c r="AG251" s="8">
        <f t="shared" si="237"/>
        <v>1.5381508892467193E-8</v>
      </c>
      <c r="AH251" s="9">
        <f t="shared" si="238"/>
        <v>1.097002469958351E-3</v>
      </c>
      <c r="AJ251">
        <f t="shared" si="239"/>
        <v>-5.4091124441129894E-5</v>
      </c>
      <c r="AK251">
        <f t="shared" si="240"/>
        <v>-4.2100567897052799E-9</v>
      </c>
      <c r="AL251">
        <v>0</v>
      </c>
      <c r="AM251" s="8">
        <f t="shared" si="241"/>
        <v>-2.345997881526886E-8</v>
      </c>
      <c r="AN251" s="8">
        <f t="shared" si="242"/>
        <v>-2.7670035604974142E-8</v>
      </c>
      <c r="AO251" s="9">
        <f t="shared" si="243"/>
        <v>2.2739189884214046E-2</v>
      </c>
      <c r="AP251" s="9"/>
      <c r="AQ251" t="e">
        <f t="shared" si="244"/>
        <v>#VALUE!</v>
      </c>
      <c r="AR251" t="e">
        <f t="shared" si="245"/>
        <v>#VALUE!</v>
      </c>
      <c r="AS251">
        <v>0</v>
      </c>
      <c r="AT251" s="8" t="e">
        <f t="shared" si="246"/>
        <v>#VALUE!</v>
      </c>
      <c r="AU251" s="8" t="e">
        <f t="shared" si="247"/>
        <v>#VALUE!</v>
      </c>
      <c r="AV251" s="9">
        <f t="shared" si="248"/>
        <v>1.5759424160826513E-2</v>
      </c>
      <c r="AX251">
        <f t="shared" si="249"/>
        <v>78.812974192989046</v>
      </c>
      <c r="AY251">
        <f t="shared" si="250"/>
        <v>15.215219993965079</v>
      </c>
      <c r="AZ251" t="e">
        <f t="shared" si="251"/>
        <v>#VALUE!</v>
      </c>
    </row>
    <row r="252" spans="1:52">
      <c r="A252" s="62">
        <v>44704.443749999999</v>
      </c>
      <c r="B252" s="29">
        <v>1</v>
      </c>
      <c r="C252" s="41">
        <v>0.1</v>
      </c>
      <c r="D252" t="s">
        <v>235</v>
      </c>
      <c r="E252" s="29">
        <v>1</v>
      </c>
      <c r="F252" s="2">
        <v>44706.066747685189</v>
      </c>
      <c r="G252">
        <v>150</v>
      </c>
      <c r="I252" s="3">
        <v>20.399999999999999</v>
      </c>
      <c r="J252" s="3">
        <v>30.111999999999998</v>
      </c>
      <c r="K252" s="3">
        <v>98.87</v>
      </c>
      <c r="L252" s="3">
        <v>156</v>
      </c>
      <c r="M252" s="3" t="s">
        <v>40</v>
      </c>
      <c r="N252" s="4">
        <f>1000000*(AG252-AE252)/Y252</f>
        <v>0.51278391498699272</v>
      </c>
      <c r="O252" s="4">
        <f>1000000*(AN252-AL252)/Y252</f>
        <v>4.1909640818891765</v>
      </c>
      <c r="P252" s="4" t="e">
        <f>1000000*(AU252-AS252)/Y252</f>
        <v>#VALUE!</v>
      </c>
      <c r="Q252">
        <f>(N252*16)</f>
        <v>8.2045426397918835</v>
      </c>
      <c r="R252">
        <f>(O252*44)</f>
        <v>184.40241960312378</v>
      </c>
      <c r="S252">
        <f>1000000*(((AG252-AE252)*0.082057*X252)/(W252-AA252))/Y252</f>
        <v>14.184799453573248</v>
      </c>
      <c r="T252">
        <f>1000000*(((AN252-AL252)*0.082057*X252)/(W252-AA252))/Y252</f>
        <v>115.93184435247865</v>
      </c>
      <c r="U252">
        <f>O252*((1*0.082057*X252)/(W252-AA252))</f>
        <v>115.93184435247868</v>
      </c>
      <c r="W252">
        <f t="shared" si="231"/>
        <v>1.0016874896505537</v>
      </c>
      <c r="X252">
        <v>313.14999999999998</v>
      </c>
      <c r="Y252">
        <f t="shared" si="232"/>
        <v>1.9073334166666699E-2</v>
      </c>
      <c r="Z252">
        <v>2E-3</v>
      </c>
      <c r="AA252">
        <f t="shared" si="233"/>
        <v>7.2765497523200454E-2</v>
      </c>
      <c r="AC252">
        <f t="shared" si="234"/>
        <v>9.9036842101750248E-5</v>
      </c>
      <c r="AD252">
        <f t="shared" si="235"/>
        <v>7.7083021258918738E-9</v>
      </c>
      <c r="AE252">
        <v>0</v>
      </c>
      <c r="AF252" s="8">
        <f t="shared" si="236"/>
        <v>2.0721968399466464E-9</v>
      </c>
      <c r="AG252" s="8">
        <f t="shared" si="237"/>
        <v>9.7804989658385201E-9</v>
      </c>
      <c r="AH252" s="9">
        <f t="shared" si="238"/>
        <v>1.097002469958351E-3</v>
      </c>
      <c r="AJ252">
        <f t="shared" si="239"/>
        <v>1.5626324838548638E-4</v>
      </c>
      <c r="AK252">
        <f t="shared" si="240"/>
        <v>1.2162386281370811E-8</v>
      </c>
      <c r="AL252">
        <v>0</v>
      </c>
      <c r="AM252" s="8">
        <f t="shared" si="241"/>
        <v>6.7773272132998931E-8</v>
      </c>
      <c r="AN252" s="8">
        <f t="shared" si="242"/>
        <v>7.9935658414369747E-8</v>
      </c>
      <c r="AO252" s="9">
        <f t="shared" si="243"/>
        <v>2.2739189884214046E-2</v>
      </c>
      <c r="AP252" s="9"/>
      <c r="AQ252" t="e">
        <f t="shared" si="244"/>
        <v>#VALUE!</v>
      </c>
      <c r="AR252" t="e">
        <f t="shared" si="245"/>
        <v>#VALUE!</v>
      </c>
      <c r="AS252">
        <v>0</v>
      </c>
      <c r="AT252" s="8" t="e">
        <f t="shared" si="246"/>
        <v>#VALUE!</v>
      </c>
      <c r="AU252" s="8" t="e">
        <f t="shared" si="247"/>
        <v>#VALUE!</v>
      </c>
      <c r="AV252" s="9">
        <f t="shared" si="248"/>
        <v>1.5759424160826513E-2</v>
      </c>
      <c r="AX252">
        <f t="shared" si="249"/>
        <v>78.812974192989046</v>
      </c>
      <c r="AY252">
        <f t="shared" si="250"/>
        <v>15.21521999396508</v>
      </c>
      <c r="AZ252" t="e">
        <f t="shared" si="251"/>
        <v>#VALUE!</v>
      </c>
    </row>
    <row r="253" spans="1:52">
      <c r="A253" s="62">
        <v>44704.456250000003</v>
      </c>
      <c r="B253" s="29">
        <v>50</v>
      </c>
      <c r="C253" s="41">
        <v>9</v>
      </c>
      <c r="D253" t="s">
        <v>234</v>
      </c>
      <c r="E253" s="29">
        <v>2</v>
      </c>
      <c r="F253" s="2">
        <v>44706.08797453704</v>
      </c>
      <c r="G253">
        <v>51</v>
      </c>
      <c r="I253" s="3">
        <v>20.399999999999999</v>
      </c>
      <c r="J253" s="3">
        <v>30.111999999999998</v>
      </c>
      <c r="K253" s="3">
        <v>1.35</v>
      </c>
      <c r="L253" s="3">
        <v>13509</v>
      </c>
      <c r="M253" s="3" t="s">
        <v>40</v>
      </c>
      <c r="N253" s="4">
        <f>1000000*(AG253-AE253)/Y253</f>
        <v>7.0017020858950127E-3</v>
      </c>
      <c r="O253" s="4">
        <f>1000000*(AN253-AL253)/Y253</f>
        <v>362.92137039897995</v>
      </c>
      <c r="P253" s="4" t="e">
        <f>1000000*(AU253-AS253)/Y253</f>
        <v>#VALUE!</v>
      </c>
      <c r="Q253">
        <f>(N253*16)</f>
        <v>0.1120272333743202</v>
      </c>
      <c r="R253">
        <f>(O253*44)</f>
        <v>15968.540297555117</v>
      </c>
      <c r="S253">
        <f>1000000*(((AG253-AE253)*0.082057*X253)/(W253-AA253))/Y253</f>
        <v>0.19368341521517018</v>
      </c>
      <c r="T253">
        <f>1000000*(((AN253-AL253)*0.082057*X253)/(W253-AA253))/Y253</f>
        <v>10039.251829215602</v>
      </c>
      <c r="U253">
        <f>O253*((1*0.082057*X253)/(W253-AA253))</f>
        <v>10039.251829215604</v>
      </c>
      <c r="W253">
        <f t="shared" si="231"/>
        <v>1.0016874896505537</v>
      </c>
      <c r="X253">
        <v>313.14999999999998</v>
      </c>
      <c r="Y253">
        <f t="shared" si="232"/>
        <v>1.9073334166666699E-2</v>
      </c>
      <c r="Z253">
        <v>2E-3</v>
      </c>
      <c r="AA253">
        <f t="shared" si="233"/>
        <v>7.2765497523200454E-2</v>
      </c>
      <c r="AC253">
        <f t="shared" si="234"/>
        <v>1.3522781110282473E-6</v>
      </c>
      <c r="AD253">
        <f t="shared" si="235"/>
        <v>1.0525141974263201E-10</v>
      </c>
      <c r="AE253">
        <v>0</v>
      </c>
      <c r="AF253" s="8">
        <f t="shared" si="236"/>
        <v>2.8294383877090846E-11</v>
      </c>
      <c r="AG253" s="8">
        <f t="shared" si="237"/>
        <v>1.3354580361972284E-10</v>
      </c>
      <c r="AH253" s="9">
        <f t="shared" si="238"/>
        <v>1.097002469958351E-3</v>
      </c>
      <c r="AJ253">
        <f t="shared" si="239"/>
        <v>1.353179629768933E-2</v>
      </c>
      <c r="AK253">
        <f t="shared" si="240"/>
        <v>1.0532158735579377E-6</v>
      </c>
      <c r="AL253">
        <v>0</v>
      </c>
      <c r="AM253" s="8">
        <f t="shared" si="241"/>
        <v>5.8689047002864262E-6</v>
      </c>
      <c r="AN253" s="8">
        <f t="shared" si="242"/>
        <v>6.9221205738443641E-6</v>
      </c>
      <c r="AO253" s="9">
        <f t="shared" si="243"/>
        <v>2.2739189884214046E-2</v>
      </c>
      <c r="AP253" s="9"/>
      <c r="AQ253" t="e">
        <f t="shared" si="244"/>
        <v>#VALUE!</v>
      </c>
      <c r="AR253" t="e">
        <f t="shared" si="245"/>
        <v>#VALUE!</v>
      </c>
      <c r="AS253">
        <v>0</v>
      </c>
      <c r="AT253" s="8" t="e">
        <f t="shared" si="246"/>
        <v>#VALUE!</v>
      </c>
      <c r="AU253" s="8" t="e">
        <f t="shared" si="247"/>
        <v>#VALUE!</v>
      </c>
      <c r="AV253" s="9">
        <f t="shared" si="248"/>
        <v>1.5759424160826513E-2</v>
      </c>
      <c r="AX253">
        <f t="shared" si="249"/>
        <v>78.81297419298906</v>
      </c>
      <c r="AY253">
        <f t="shared" si="250"/>
        <v>15.215219993965079</v>
      </c>
      <c r="AZ253" t="e">
        <f t="shared" si="251"/>
        <v>#VALUE!</v>
      </c>
    </row>
    <row r="254" spans="1:52">
      <c r="A254" s="62">
        <v>44704.443749999999</v>
      </c>
      <c r="B254" s="29">
        <v>1</v>
      </c>
      <c r="C254" s="41">
        <v>0.1</v>
      </c>
      <c r="D254" t="s">
        <v>235</v>
      </c>
      <c r="E254" s="29">
        <v>2</v>
      </c>
      <c r="F254" s="2">
        <v>44706.109155092592</v>
      </c>
      <c r="G254">
        <v>113</v>
      </c>
      <c r="I254" s="3">
        <v>20.399999999999999</v>
      </c>
      <c r="J254" s="3">
        <v>30.111999999999998</v>
      </c>
      <c r="K254" s="3">
        <v>92.98</v>
      </c>
      <c r="L254" s="3">
        <v>170</v>
      </c>
      <c r="M254" s="3" t="s">
        <v>40</v>
      </c>
      <c r="N254" s="4">
        <f>1000000*(AG254-AE254)/Y254</f>
        <v>0.48223574810853226</v>
      </c>
      <c r="O254" s="4">
        <f>1000000*(AN254-AL254)/Y254</f>
        <v>4.5670762430843572</v>
      </c>
      <c r="P254" s="4" t="e">
        <f>1000000*(AU254-AS254)/Y254</f>
        <v>#VALUE!</v>
      </c>
      <c r="Q254">
        <f>(N254*16)</f>
        <v>7.7157719697365161</v>
      </c>
      <c r="R254">
        <f>(O254*44)</f>
        <v>200.95135469571173</v>
      </c>
      <c r="S254">
        <f>1000000*(((AG254-AE254)*0.082057*X254)/(W254-AA254))/Y254</f>
        <v>13.339765886449282</v>
      </c>
      <c r="T254">
        <f>1000000*(((AN254-AL254)*0.082057*X254)/(W254-AA254))/Y254</f>
        <v>126.33598423026518</v>
      </c>
      <c r="U254">
        <f>O254*((1*0.082057*X254)/(W254-AA254))</f>
        <v>126.33598423026518</v>
      </c>
      <c r="W254">
        <f t="shared" si="231"/>
        <v>1.0016874896505537</v>
      </c>
      <c r="X254">
        <v>313.14999999999998</v>
      </c>
      <c r="Y254">
        <f t="shared" si="232"/>
        <v>1.9073334166666699E-2</v>
      </c>
      <c r="Z254">
        <v>2E-3</v>
      </c>
      <c r="AA254">
        <f t="shared" si="233"/>
        <v>7.2765497523200454E-2</v>
      </c>
      <c r="AC254">
        <f t="shared" si="234"/>
        <v>9.3136902787708492E-5</v>
      </c>
      <c r="AD254">
        <f t="shared" si="235"/>
        <v>7.2490940797555009E-9</v>
      </c>
      <c r="AE254">
        <v>0</v>
      </c>
      <c r="AF254" s="8">
        <f t="shared" si="236"/>
        <v>1.9487494910310425E-9</v>
      </c>
      <c r="AG254" s="8">
        <f t="shared" si="237"/>
        <v>9.1978435707865438E-9</v>
      </c>
      <c r="AH254" s="9">
        <f t="shared" si="238"/>
        <v>1.097002469958351E-3</v>
      </c>
      <c r="AJ254">
        <f t="shared" si="239"/>
        <v>1.7028687324059414E-4</v>
      </c>
      <c r="AK254">
        <f t="shared" si="240"/>
        <v>1.3253882486109217E-8</v>
      </c>
      <c r="AL254">
        <v>0</v>
      </c>
      <c r="AM254" s="8">
        <f t="shared" si="241"/>
        <v>7.385548886288344E-8</v>
      </c>
      <c r="AN254" s="8">
        <f t="shared" si="242"/>
        <v>8.7109371348992661E-8</v>
      </c>
      <c r="AO254" s="9">
        <f t="shared" si="243"/>
        <v>2.2739189884214046E-2</v>
      </c>
      <c r="AP254" s="9"/>
      <c r="AQ254" t="e">
        <f t="shared" si="244"/>
        <v>#VALUE!</v>
      </c>
      <c r="AR254" t="e">
        <f t="shared" si="245"/>
        <v>#VALUE!</v>
      </c>
      <c r="AS254">
        <v>0</v>
      </c>
      <c r="AT254" s="8" t="e">
        <f t="shared" si="246"/>
        <v>#VALUE!</v>
      </c>
      <c r="AU254" s="8" t="e">
        <f t="shared" si="247"/>
        <v>#VALUE!</v>
      </c>
      <c r="AV254" s="9">
        <f t="shared" si="248"/>
        <v>1.5759424160826513E-2</v>
      </c>
      <c r="AX254">
        <f t="shared" si="249"/>
        <v>78.812974192989046</v>
      </c>
      <c r="AY254">
        <f t="shared" si="250"/>
        <v>15.21521999396508</v>
      </c>
      <c r="AZ254" t="e">
        <f t="shared" si="251"/>
        <v>#VALUE!</v>
      </c>
    </row>
    <row r="255" spans="1:52">
      <c r="A255" s="62">
        <v>44704.458333333336</v>
      </c>
      <c r="B255" s="29">
        <v>1</v>
      </c>
      <c r="C255" s="41">
        <v>4</v>
      </c>
      <c r="D255" t="s">
        <v>235</v>
      </c>
      <c r="E255" s="29">
        <v>2</v>
      </c>
      <c r="F255" s="2">
        <v>44706.130358796298</v>
      </c>
      <c r="G255">
        <v>34</v>
      </c>
      <c r="I255" s="3">
        <v>20.399999999999999</v>
      </c>
      <c r="J255" s="3">
        <v>30.111999999999998</v>
      </c>
      <c r="K255" s="3">
        <v>89.29</v>
      </c>
      <c r="L255" s="3">
        <v>725</v>
      </c>
      <c r="M255" s="3" t="s">
        <v>40</v>
      </c>
      <c r="N255" s="4">
        <f>1000000*(AG255-AE255)/Y255</f>
        <v>0.46309776240708572</v>
      </c>
      <c r="O255" s="4">
        <f>1000000*(AN255-AL255)/Y255</f>
        <v>19.47723691903623</v>
      </c>
      <c r="P255" s="4" t="e">
        <f>1000000*(AU255-AS255)/Y255</f>
        <v>#VALUE!</v>
      </c>
      <c r="Q255">
        <f>(N255*16)</f>
        <v>7.4095641985133716</v>
      </c>
      <c r="R255">
        <f>(O255*44)</f>
        <v>856.99842443759417</v>
      </c>
      <c r="S255">
        <f>1000000*(((AG255-AE255)*0.082057*X255)/(W255-AA255))/Y255</f>
        <v>12.810364551527814</v>
      </c>
      <c r="T255">
        <f>1000000*(((AN255-AL255)*0.082057*X255)/(W255-AA255))/Y255</f>
        <v>538.78581509966023</v>
      </c>
      <c r="U255">
        <f>O255*((1*0.082057*X255)/(W255-AA255))</f>
        <v>538.78581509966034</v>
      </c>
      <c r="W255">
        <f t="shared" ref="W255:W260" si="252">((0.001316*((J255*25.4)-(2.5*2053/100)))*(273.15+40))/(273.15+I255)</f>
        <v>1.0016874896505537</v>
      </c>
      <c r="X255">
        <v>313.14999999999998</v>
      </c>
      <c r="Y255">
        <f t="shared" ref="Y255:Y260" si="253">(21.0733341666667/1000)-Z255</f>
        <v>1.9073334166666699E-2</v>
      </c>
      <c r="Z255">
        <v>2E-3</v>
      </c>
      <c r="AA255">
        <f t="shared" ref="AA255:AA260" si="254">(0.001316*10^(8.07131-(1730.63/(233.46+(X255-273.15)))))</f>
        <v>7.2765497523200454E-2</v>
      </c>
      <c r="AC255">
        <f t="shared" ref="AC255:AC260" si="255">W255*(K255/10^6)</f>
        <v>8.9440675950897941E-5</v>
      </c>
      <c r="AD255">
        <f t="shared" ref="AD255:AD260" si="256">(AC255*Z255)/(0.082057*X255)</f>
        <v>6.9614068657923057E-9</v>
      </c>
      <c r="AE255">
        <v>0</v>
      </c>
      <c r="AF255" s="8">
        <f t="shared" ref="AF255:AF260" si="257">AC255*AH255*Y255</f>
        <v>1.8714115084336605E-9</v>
      </c>
      <c r="AG255" s="8">
        <f t="shared" ref="AG255:AG260" si="258">AD255+AF255</f>
        <v>8.8328183742259657E-9</v>
      </c>
      <c r="AH255" s="9">
        <f t="shared" ref="AH255:AH260" si="259">101.325*(0.000014*EXP(1600*((1/X255)-(1/298.15))))</f>
        <v>1.097002469958351E-3</v>
      </c>
      <c r="AJ255">
        <f t="shared" ref="AJ255:AJ260" si="260">W255*(L255/10^6)</f>
        <v>7.2622342999665137E-4</v>
      </c>
      <c r="AK255">
        <f t="shared" ref="AK255:AK260" si="261">(AJ255*Z255)/(0.082057*X255)</f>
        <v>5.65239106025246E-8</v>
      </c>
      <c r="AL255">
        <v>0</v>
      </c>
      <c r="AM255" s="8">
        <f t="shared" ref="AM255:AM260" si="262">AJ255*AO255*Y255</f>
        <v>3.1497193779759116E-7</v>
      </c>
      <c r="AN255" s="8">
        <f t="shared" ref="AN255:AN260" si="263">AK255+AM255</f>
        <v>3.7149584840011574E-7</v>
      </c>
      <c r="AO255" s="9">
        <f t="shared" ref="AO255:AO260" si="264">101.325*(0.00033*EXP(2400*((1/X255)-(1/298.15))))</f>
        <v>2.2739189884214046E-2</v>
      </c>
      <c r="AP255" s="9"/>
      <c r="AQ255" t="e">
        <f t="shared" ref="AQ255:AQ260" si="265">W255*(M255/10^6)</f>
        <v>#VALUE!</v>
      </c>
      <c r="AR255" t="e">
        <f t="shared" ref="AR255:AR260" si="266">(AQ255*Z255)/(0.082057*X255)</f>
        <v>#VALUE!</v>
      </c>
      <c r="AS255">
        <v>0</v>
      </c>
      <c r="AT255" s="8" t="e">
        <f t="shared" ref="AT255:AT260" si="267">AQ255*AV255*Y255</f>
        <v>#VALUE!</v>
      </c>
      <c r="AU255" s="8" t="e">
        <f t="shared" ref="AU255:AU260" si="268">AR255+AT255</f>
        <v>#VALUE!</v>
      </c>
      <c r="AV255" s="9">
        <f t="shared" ref="AV255:AV260" si="269">101.325*((2.4*10^-4)*EXP(2700*((1/X255)-(1/298.15))))</f>
        <v>1.5759424160826513E-2</v>
      </c>
      <c r="AX255">
        <f t="shared" ref="AX255:AX260" si="270">100*(AG255-AF255)/AG255</f>
        <v>78.812974192989046</v>
      </c>
      <c r="AY255">
        <f t="shared" ref="AY255:AY260" si="271">100*(AN255-AM255)/AN255</f>
        <v>15.21521999396507</v>
      </c>
      <c r="AZ255" t="e">
        <f t="shared" ref="AZ255:AZ260" si="272">100*(AU255-AT255)/AU255</f>
        <v>#VALUE!</v>
      </c>
    </row>
    <row r="256" spans="1:52">
      <c r="A256" s="62">
        <v>44704.410416666666</v>
      </c>
      <c r="B256" s="29">
        <v>50</v>
      </c>
      <c r="C256" s="41">
        <v>0.1</v>
      </c>
      <c r="D256" t="s">
        <v>234</v>
      </c>
      <c r="E256" s="29">
        <v>2</v>
      </c>
      <c r="F256" s="2">
        <v>44706.151620370372</v>
      </c>
      <c r="G256">
        <v>7</v>
      </c>
      <c r="I256" s="3">
        <v>20.399999999999999</v>
      </c>
      <c r="J256" s="3">
        <v>30.111999999999998</v>
      </c>
      <c r="K256" s="3">
        <v>113.33</v>
      </c>
      <c r="L256" s="3">
        <v>60</v>
      </c>
      <c r="M256" s="3" t="s">
        <v>40</v>
      </c>
      <c r="N256" s="4">
        <f>1000000*(AG256-AE256)/Y256</f>
        <v>0.5877799239959125</v>
      </c>
      <c r="O256" s="4">
        <f>1000000*(AN256-AL256)/Y256</f>
        <v>1.6119092622650673</v>
      </c>
      <c r="P256" s="4" t="e">
        <f>1000000*(AU256-AS256)/Y256</f>
        <v>#VALUE!</v>
      </c>
      <c r="Q256">
        <f>(N256*16)</f>
        <v>9.4044787839346</v>
      </c>
      <c r="R256">
        <f>(O256*44)</f>
        <v>70.924007539662966</v>
      </c>
      <c r="S256">
        <f>1000000*(((AG256-AE256)*0.082057*X256)/(W256-AA256))/Y256</f>
        <v>16.259364034322399</v>
      </c>
      <c r="T256">
        <f>1000000*(((AN256-AL256)*0.082057*X256)/(W256-AA256))/Y256</f>
        <v>44.589170904799474</v>
      </c>
      <c r="U256">
        <f>O256*((1*0.082057*X256)/(W256-AA256))</f>
        <v>44.589170904799474</v>
      </c>
      <c r="W256">
        <f t="shared" si="252"/>
        <v>1.0016874896505537</v>
      </c>
      <c r="X256">
        <v>313.14999999999998</v>
      </c>
      <c r="Y256">
        <f t="shared" si="253"/>
        <v>1.9073334166666699E-2</v>
      </c>
      <c r="Z256">
        <v>2E-3</v>
      </c>
      <c r="AA256">
        <f t="shared" si="254"/>
        <v>7.2765497523200454E-2</v>
      </c>
      <c r="AC256">
        <f t="shared" si="255"/>
        <v>1.1352124320209724E-4</v>
      </c>
      <c r="AD256">
        <f t="shared" si="256"/>
        <v>8.8356617773573967E-9</v>
      </c>
      <c r="AE256">
        <v>0</v>
      </c>
      <c r="AF256" s="8">
        <f t="shared" si="257"/>
        <v>2.3752611294745966E-9</v>
      </c>
      <c r="AG256" s="8">
        <f t="shared" si="258"/>
        <v>1.1210922906831993E-8</v>
      </c>
      <c r="AH256" s="9">
        <f t="shared" si="259"/>
        <v>1.097002469958351E-3</v>
      </c>
      <c r="AJ256">
        <f t="shared" si="260"/>
        <v>6.0101249379033218E-5</v>
      </c>
      <c r="AK256">
        <f t="shared" si="261"/>
        <v>4.6778408774503115E-9</v>
      </c>
      <c r="AL256">
        <v>0</v>
      </c>
      <c r="AM256" s="8">
        <f t="shared" si="262"/>
        <v>2.606664312807651E-8</v>
      </c>
      <c r="AN256" s="8">
        <f t="shared" si="263"/>
        <v>3.074448400552682E-8</v>
      </c>
      <c r="AO256" s="9">
        <f t="shared" si="264"/>
        <v>2.2739189884214046E-2</v>
      </c>
      <c r="AP256" s="9"/>
      <c r="AQ256" t="e">
        <f t="shared" si="265"/>
        <v>#VALUE!</v>
      </c>
      <c r="AR256" t="e">
        <f t="shared" si="266"/>
        <v>#VALUE!</v>
      </c>
      <c r="AS256">
        <v>0</v>
      </c>
      <c r="AT256" s="8" t="e">
        <f t="shared" si="267"/>
        <v>#VALUE!</v>
      </c>
      <c r="AU256" s="8" t="e">
        <f t="shared" si="268"/>
        <v>#VALUE!</v>
      </c>
      <c r="AV256" s="9">
        <f t="shared" si="269"/>
        <v>1.5759424160826513E-2</v>
      </c>
      <c r="AX256">
        <f t="shared" si="270"/>
        <v>78.81297419298906</v>
      </c>
      <c r="AY256">
        <f t="shared" si="271"/>
        <v>15.215219993965071</v>
      </c>
      <c r="AZ256" t="e">
        <f t="shared" si="272"/>
        <v>#VALUE!</v>
      </c>
    </row>
    <row r="257" spans="1:52">
      <c r="A257" s="62">
        <v>44704.493055555555</v>
      </c>
      <c r="B257" s="29">
        <v>50</v>
      </c>
      <c r="C257" s="41">
        <v>0.1</v>
      </c>
      <c r="D257" t="s">
        <v>235</v>
      </c>
      <c r="E257" s="29">
        <v>2</v>
      </c>
      <c r="F257" s="2">
        <v>44706.172812500001</v>
      </c>
      <c r="G257">
        <v>12</v>
      </c>
      <c r="I257" s="3">
        <v>20.399999999999999</v>
      </c>
      <c r="J257" s="3">
        <v>30.111999999999998</v>
      </c>
      <c r="K257" s="3">
        <v>94.98</v>
      </c>
      <c r="L257" s="3">
        <v>18</v>
      </c>
      <c r="M257" s="3" t="s">
        <v>40</v>
      </c>
      <c r="N257" s="4">
        <f>1000000*(AG257-AE257)/Y257</f>
        <v>0.49260864008763589</v>
      </c>
      <c r="O257" s="4">
        <f>1000000*(AN257-AL257)/Y257</f>
        <v>0.48357277867952014</v>
      </c>
      <c r="P257" s="4" t="e">
        <f>1000000*(AU257-AS257)/Y257</f>
        <v>#VALUE!</v>
      </c>
      <c r="Q257">
        <f>(N257*16)</f>
        <v>7.8817382414021742</v>
      </c>
      <c r="R257">
        <f>(O257*44)</f>
        <v>21.277202261898886</v>
      </c>
      <c r="S257">
        <f>1000000*(((AG257-AE257)*0.082057*X257)/(W257-AA257))/Y257</f>
        <v>13.626704279360643</v>
      </c>
      <c r="T257">
        <f>1000000*(((AN257-AL257)*0.082057*X257)/(W257-AA257))/Y257</f>
        <v>13.37675127143984</v>
      </c>
      <c r="U257">
        <f>O257*((1*0.082057*X257)/(W257-AA257))</f>
        <v>13.376751271439842</v>
      </c>
      <c r="W257">
        <f t="shared" si="252"/>
        <v>1.0016874896505537</v>
      </c>
      <c r="X257">
        <v>313.14999999999998</v>
      </c>
      <c r="Y257">
        <f t="shared" si="253"/>
        <v>1.9073334166666699E-2</v>
      </c>
      <c r="Z257">
        <v>2E-3</v>
      </c>
      <c r="AA257">
        <f t="shared" si="254"/>
        <v>7.2765497523200454E-2</v>
      </c>
      <c r="AC257">
        <f t="shared" si="255"/>
        <v>9.5140277767009589E-5</v>
      </c>
      <c r="AD257">
        <f t="shared" si="256"/>
        <v>7.405022109003844E-9</v>
      </c>
      <c r="AE257">
        <v>0</v>
      </c>
      <c r="AF257" s="8">
        <f t="shared" si="257"/>
        <v>1.9906670967748803E-9</v>
      </c>
      <c r="AG257" s="8">
        <f t="shared" si="258"/>
        <v>9.3956892057787239E-9</v>
      </c>
      <c r="AH257" s="9">
        <f t="shared" si="259"/>
        <v>1.097002469958351E-3</v>
      </c>
      <c r="AJ257">
        <f t="shared" si="260"/>
        <v>1.8030374813709965E-5</v>
      </c>
      <c r="AK257">
        <f t="shared" si="261"/>
        <v>1.4033522632350935E-9</v>
      </c>
      <c r="AL257">
        <v>0</v>
      </c>
      <c r="AM257" s="8">
        <f t="shared" si="262"/>
        <v>7.8199929384229523E-9</v>
      </c>
      <c r="AN257" s="8">
        <f t="shared" si="263"/>
        <v>9.2233452016580456E-9</v>
      </c>
      <c r="AO257" s="9">
        <f t="shared" si="264"/>
        <v>2.2739189884214046E-2</v>
      </c>
      <c r="AP257" s="9"/>
      <c r="AQ257" t="e">
        <f t="shared" si="265"/>
        <v>#VALUE!</v>
      </c>
      <c r="AR257" t="e">
        <f t="shared" si="266"/>
        <v>#VALUE!</v>
      </c>
      <c r="AS257">
        <v>0</v>
      </c>
      <c r="AT257" s="8" t="e">
        <f t="shared" si="267"/>
        <v>#VALUE!</v>
      </c>
      <c r="AU257" s="8" t="e">
        <f t="shared" si="268"/>
        <v>#VALUE!</v>
      </c>
      <c r="AV257" s="9">
        <f t="shared" si="269"/>
        <v>1.5759424160826513E-2</v>
      </c>
      <c r="AX257">
        <f t="shared" si="270"/>
        <v>78.81297419298906</v>
      </c>
      <c r="AY257">
        <f t="shared" si="271"/>
        <v>15.215219993965073</v>
      </c>
      <c r="AZ257" t="e">
        <f t="shared" si="272"/>
        <v>#VALUE!</v>
      </c>
    </row>
    <row r="258" spans="1:52">
      <c r="A258" s="62">
        <v>44704.5</v>
      </c>
      <c r="B258" s="29">
        <v>50</v>
      </c>
      <c r="C258" s="41">
        <v>3</v>
      </c>
      <c r="D258" t="s">
        <v>235</v>
      </c>
      <c r="E258" s="29">
        <v>2</v>
      </c>
      <c r="F258" s="2">
        <v>44706.194016203706</v>
      </c>
      <c r="G258">
        <v>184</v>
      </c>
      <c r="I258" s="3">
        <v>20.399999999999999</v>
      </c>
      <c r="J258" s="3">
        <v>30.111999999999998</v>
      </c>
      <c r="K258" s="3">
        <v>154.74</v>
      </c>
      <c r="L258" s="3">
        <v>34</v>
      </c>
      <c r="M258" s="3" t="s">
        <v>40</v>
      </c>
      <c r="N258" s="4">
        <f>1000000*(AG258-AE258)/Y258</f>
        <v>0.80255065242325518</v>
      </c>
      <c r="O258" s="4">
        <f>1000000*(AN258-AL258)/Y258</f>
        <v>0.91341524861687162</v>
      </c>
      <c r="P258" s="4" t="e">
        <f>1000000*(AU258-AS258)/Y258</f>
        <v>#VALUE!</v>
      </c>
      <c r="Q258">
        <f>(N258*16)</f>
        <v>12.840810438772083</v>
      </c>
      <c r="R258">
        <f>(O258*44)</f>
        <v>40.190270939142351</v>
      </c>
      <c r="S258">
        <f>1000000*(((AG258-AE258)*0.082057*X258)/(W258-AA258))/Y258</f>
        <v>22.20042345955218</v>
      </c>
      <c r="T258">
        <f>1000000*(((AN258-AL258)*0.082057*X258)/(W258-AA258))/Y258</f>
        <v>25.267196846053032</v>
      </c>
      <c r="U258">
        <f>O258*((1*0.082057*X258)/(W258-AA258))</f>
        <v>25.267196846053043</v>
      </c>
      <c r="W258">
        <f t="shared" si="252"/>
        <v>1.0016874896505537</v>
      </c>
      <c r="X258">
        <v>313.14999999999998</v>
      </c>
      <c r="Y258">
        <f t="shared" si="253"/>
        <v>1.9073334166666699E-2</v>
      </c>
      <c r="Z258">
        <v>2E-3</v>
      </c>
      <c r="AA258">
        <f t="shared" si="254"/>
        <v>7.2765497523200454E-2</v>
      </c>
      <c r="AC258">
        <f t="shared" si="255"/>
        <v>1.5500112214852666E-4</v>
      </c>
      <c r="AD258">
        <f t="shared" si="256"/>
        <v>1.2064151622944352E-8</v>
      </c>
      <c r="AE258">
        <v>0</v>
      </c>
      <c r="AF258" s="8">
        <f t="shared" si="257"/>
        <v>3.2431651564007684E-9</v>
      </c>
      <c r="AG258" s="8">
        <f t="shared" si="258"/>
        <v>1.5307316779345123E-8</v>
      </c>
      <c r="AH258" s="9">
        <f t="shared" si="259"/>
        <v>1.097002469958351E-3</v>
      </c>
      <c r="AJ258">
        <f t="shared" si="260"/>
        <v>3.4057374648118826E-5</v>
      </c>
      <c r="AK258">
        <f t="shared" si="261"/>
        <v>2.6507764972218435E-9</v>
      </c>
      <c r="AL258">
        <v>0</v>
      </c>
      <c r="AM258" s="8">
        <f t="shared" si="262"/>
        <v>1.477109777257669E-8</v>
      </c>
      <c r="AN258" s="8">
        <f t="shared" si="263"/>
        <v>1.7421874269798534E-8</v>
      </c>
      <c r="AO258" s="9">
        <f t="shared" si="264"/>
        <v>2.2739189884214046E-2</v>
      </c>
      <c r="AP258" s="9"/>
      <c r="AQ258" t="e">
        <f t="shared" si="265"/>
        <v>#VALUE!</v>
      </c>
      <c r="AR258" t="e">
        <f t="shared" si="266"/>
        <v>#VALUE!</v>
      </c>
      <c r="AS258">
        <v>0</v>
      </c>
      <c r="AT258" s="8" t="e">
        <f t="shared" si="267"/>
        <v>#VALUE!</v>
      </c>
      <c r="AU258" s="8" t="e">
        <f t="shared" si="268"/>
        <v>#VALUE!</v>
      </c>
      <c r="AV258" s="9">
        <f t="shared" si="269"/>
        <v>1.5759424160826513E-2</v>
      </c>
      <c r="AX258">
        <f t="shared" si="270"/>
        <v>78.812974192989046</v>
      </c>
      <c r="AY258">
        <f t="shared" si="271"/>
        <v>15.215219993965082</v>
      </c>
      <c r="AZ258" t="e">
        <f t="shared" si="272"/>
        <v>#VALUE!</v>
      </c>
    </row>
    <row r="259" spans="1:52">
      <c r="A259" s="62">
        <v>44704.438888888886</v>
      </c>
      <c r="B259" s="29">
        <v>50</v>
      </c>
      <c r="C259" s="41">
        <v>6.2</v>
      </c>
      <c r="D259" t="s">
        <v>234</v>
      </c>
      <c r="E259" s="29">
        <v>2</v>
      </c>
      <c r="F259" s="2">
        <v>44706.215266203704</v>
      </c>
      <c r="G259">
        <v>98</v>
      </c>
      <c r="I259" s="3">
        <v>20.399999999999999</v>
      </c>
      <c r="J259" s="3">
        <v>30.111999999999998</v>
      </c>
      <c r="K259" s="3">
        <v>1.07</v>
      </c>
      <c r="L259" s="3">
        <v>10421</v>
      </c>
      <c r="M259" s="3" t="s">
        <v>40</v>
      </c>
      <c r="N259" s="4">
        <f>1000000*(AG259-AE259)/Y259</f>
        <v>5.5494972088204935E-3</v>
      </c>
      <c r="O259" s="4">
        <f>1000000*(AN259-AL259)/Y259</f>
        <v>279.96177370107114</v>
      </c>
      <c r="P259" s="4" t="e">
        <f>1000000*(AU259-AS259)/Y259</f>
        <v>#VALUE!</v>
      </c>
      <c r="Q259">
        <f>(N259*16)</f>
        <v>8.8791955341127896E-2</v>
      </c>
      <c r="R259">
        <f>(O259*44)</f>
        <v>12318.31804284713</v>
      </c>
      <c r="S259">
        <f>1000000*(((AG259-AE259)*0.082057*X259)/(W259-AA259))/Y259</f>
        <v>0.15351204020757939</v>
      </c>
      <c r="T259">
        <f>1000000*(((AN259-AL259)*0.082057*X259)/(W259-AA259))/Y259</f>
        <v>7744.3958333152577</v>
      </c>
      <c r="U259">
        <f>O259*((1*0.082057*X259)/(W259-AA259))</f>
        <v>7744.3958333152568</v>
      </c>
      <c r="W259">
        <f t="shared" si="252"/>
        <v>1.0016874896505537</v>
      </c>
      <c r="X259">
        <v>313.14999999999998</v>
      </c>
      <c r="Y259">
        <f t="shared" si="253"/>
        <v>1.9073334166666699E-2</v>
      </c>
      <c r="Z259">
        <v>2E-3</v>
      </c>
      <c r="AA259">
        <f t="shared" si="254"/>
        <v>7.2765497523200454E-2</v>
      </c>
      <c r="AC259">
        <f t="shared" si="255"/>
        <v>1.0718056139260924E-6</v>
      </c>
      <c r="AD259">
        <f t="shared" si="256"/>
        <v>8.3421495647863906E-11</v>
      </c>
      <c r="AE259">
        <v>0</v>
      </c>
      <c r="AF259" s="8">
        <f t="shared" si="257"/>
        <v>2.2425919072953488E-11</v>
      </c>
      <c r="AG259" s="8">
        <f t="shared" si="258"/>
        <v>1.0584741472081739E-10</v>
      </c>
      <c r="AH259" s="9">
        <f t="shared" si="259"/>
        <v>1.097002469958351E-3</v>
      </c>
      <c r="AJ259">
        <f t="shared" si="260"/>
        <v>1.043858532964842E-2</v>
      </c>
      <c r="AK259">
        <f t="shared" si="261"/>
        <v>8.1246299639849509E-7</v>
      </c>
      <c r="AL259">
        <v>0</v>
      </c>
      <c r="AM259" s="8">
        <f t="shared" si="262"/>
        <v>4.5273414672947552E-6</v>
      </c>
      <c r="AN259" s="8">
        <f t="shared" si="263"/>
        <v>5.3398044636932506E-6</v>
      </c>
      <c r="AO259" s="9">
        <f t="shared" si="264"/>
        <v>2.2739189884214046E-2</v>
      </c>
      <c r="AP259" s="9"/>
      <c r="AQ259" t="e">
        <f t="shared" si="265"/>
        <v>#VALUE!</v>
      </c>
      <c r="AR259" t="e">
        <f t="shared" si="266"/>
        <v>#VALUE!</v>
      </c>
      <c r="AS259">
        <v>0</v>
      </c>
      <c r="AT259" s="8" t="e">
        <f t="shared" si="267"/>
        <v>#VALUE!</v>
      </c>
      <c r="AU259" s="8" t="e">
        <f t="shared" si="268"/>
        <v>#VALUE!</v>
      </c>
      <c r="AV259" s="9">
        <f t="shared" si="269"/>
        <v>1.5759424160826513E-2</v>
      </c>
      <c r="AX259">
        <f t="shared" si="270"/>
        <v>78.81297419298906</v>
      </c>
      <c r="AY259">
        <f t="shared" si="271"/>
        <v>15.215219993965082</v>
      </c>
      <c r="AZ259" t="e">
        <f t="shared" si="272"/>
        <v>#VALUE!</v>
      </c>
    </row>
    <row r="260" spans="1:52">
      <c r="A260" s="73">
        <v>44712.525000000001</v>
      </c>
      <c r="B260" s="56">
        <v>50</v>
      </c>
      <c r="C260" s="57">
        <v>6</v>
      </c>
      <c r="D260" s="56" t="s">
        <v>235</v>
      </c>
      <c r="E260" s="56">
        <v>2</v>
      </c>
      <c r="F260" s="2">
        <v>44713.590208333335</v>
      </c>
      <c r="G260">
        <v>92</v>
      </c>
      <c r="I260" s="3">
        <v>21.4</v>
      </c>
      <c r="J260" s="3">
        <v>29.978000000000002</v>
      </c>
      <c r="K260" s="3">
        <v>1767.4556729592798</v>
      </c>
      <c r="L260" s="3">
        <v>11475.243932496078</v>
      </c>
      <c r="M260" s="3" t="s">
        <v>40</v>
      </c>
      <c r="N260" s="4">
        <f>1000000*(AG260-AE260)/Y260</f>
        <v>9.0921133035030159</v>
      </c>
      <c r="O260" s="4">
        <f>1000000*(AN260-AL260)/Y260</f>
        <v>305.77200113402023</v>
      </c>
      <c r="P260" s="4" t="e">
        <f>1000000*(AU260-AS260)/Y260</f>
        <v>#VALUE!</v>
      </c>
      <c r="Q260">
        <f>(N260*16)</f>
        <v>145.47381285604826</v>
      </c>
      <c r="R260">
        <f>(O260*44)</f>
        <v>13453.96804989689</v>
      </c>
      <c r="S260">
        <f>1000000*(((AG260-AE260)*0.082057*X260)/(W260-AA260))/Y260</f>
        <v>253.73874633984397</v>
      </c>
      <c r="T260">
        <f>1000000*(((AN260-AL260)*0.082057*X260)/(W260-AA260))/Y260</f>
        <v>8533.3521089842961</v>
      </c>
      <c r="U260">
        <f>O260*((1*0.082057*X260)/(W260-AA260))</f>
        <v>8533.3521089842961</v>
      </c>
      <c r="W260">
        <f t="shared" si="252"/>
        <v>0.99352476879130858</v>
      </c>
      <c r="X260">
        <v>313.14999999999998</v>
      </c>
      <c r="Y260">
        <f t="shared" si="253"/>
        <v>1.9073334166666699E-2</v>
      </c>
      <c r="Z260">
        <v>2E-3</v>
      </c>
      <c r="AA260">
        <f t="shared" si="254"/>
        <v>7.2765497523200454E-2</v>
      </c>
      <c r="AC260">
        <f t="shared" si="255"/>
        <v>1.7560109888257553E-3</v>
      </c>
      <c r="AD260">
        <f t="shared" si="256"/>
        <v>1.3667502871656935E-7</v>
      </c>
      <c r="AE260">
        <v>0</v>
      </c>
      <c r="AF260" s="8">
        <f t="shared" si="257"/>
        <v>3.6741886602339564E-8</v>
      </c>
      <c r="AG260" s="8">
        <f t="shared" si="258"/>
        <v>1.7341691531890892E-7</v>
      </c>
      <c r="AH260" s="9">
        <f t="shared" si="259"/>
        <v>1.097002469958351E-3</v>
      </c>
      <c r="AJ260">
        <f t="shared" si="260"/>
        <v>1.1400939074857033E-2</v>
      </c>
      <c r="AK260">
        <f t="shared" si="261"/>
        <v>8.8736556056174047E-7</v>
      </c>
      <c r="AL260">
        <v>0</v>
      </c>
      <c r="AM260" s="8">
        <f t="shared" si="262"/>
        <v>4.9447259958778165E-6</v>
      </c>
      <c r="AN260" s="8">
        <f t="shared" si="263"/>
        <v>5.8320915564395566E-6</v>
      </c>
      <c r="AO260" s="9">
        <f t="shared" si="264"/>
        <v>2.2739189884214046E-2</v>
      </c>
      <c r="AP260" s="9"/>
      <c r="AQ260" t="e">
        <f t="shared" si="265"/>
        <v>#VALUE!</v>
      </c>
      <c r="AR260" t="e">
        <f t="shared" si="266"/>
        <v>#VALUE!</v>
      </c>
      <c r="AS260">
        <v>0</v>
      </c>
      <c r="AT260" s="8" t="e">
        <f t="shared" si="267"/>
        <v>#VALUE!</v>
      </c>
      <c r="AU260" s="8" t="e">
        <f t="shared" si="268"/>
        <v>#VALUE!</v>
      </c>
      <c r="AV260" s="9">
        <f t="shared" si="269"/>
        <v>1.5759424160826513E-2</v>
      </c>
      <c r="AX260">
        <f t="shared" si="270"/>
        <v>78.812974192989046</v>
      </c>
      <c r="AY260">
        <f t="shared" si="271"/>
        <v>15.215219993965071</v>
      </c>
      <c r="AZ260" t="e">
        <f t="shared" si="272"/>
        <v>#VALUE!</v>
      </c>
    </row>
    <row r="261" spans="1:52">
      <c r="A261" s="73">
        <v>44712</v>
      </c>
      <c r="B261" s="56">
        <v>50</v>
      </c>
      <c r="C261" s="57">
        <v>0.1</v>
      </c>
      <c r="D261" s="56" t="s">
        <v>235</v>
      </c>
      <c r="E261" s="56">
        <v>1</v>
      </c>
      <c r="F261" s="2">
        <v>44713.611458333333</v>
      </c>
      <c r="G261">
        <v>14</v>
      </c>
      <c r="I261" s="3">
        <v>21.4</v>
      </c>
      <c r="J261" s="3">
        <v>29.978000000000002</v>
      </c>
      <c r="K261" s="3">
        <v>41.568894765655038</v>
      </c>
      <c r="L261" s="3">
        <v>-38.798716169919999</v>
      </c>
      <c r="M261" s="3" t="s">
        <v>40</v>
      </c>
      <c r="N261" s="4">
        <f>1000000*(AG261-AE261)/Y261</f>
        <v>0.21383795186100635</v>
      </c>
      <c r="O261" s="4">
        <f>1000000*(AN261-AL261)/Y261</f>
        <v>-1.033839555350242</v>
      </c>
      <c r="P261" s="4" t="e">
        <f>1000000*(AU261-AS261)/Y261</f>
        <v>#VALUE!</v>
      </c>
      <c r="Q261">
        <f>(N261*16)</f>
        <v>3.4214072297761016</v>
      </c>
      <c r="R261">
        <f>(O261*44)</f>
        <v>-45.488940435410647</v>
      </c>
      <c r="S261">
        <f>1000000*(((AG261-AE261)*0.082057*X261)/(W261-AA261))/Y261</f>
        <v>5.9676966194632346</v>
      </c>
      <c r="T261">
        <f>1000000*(((AN261-AL261)*0.082057*X261)/(W261-AA261))/Y261</f>
        <v>-28.85194496971824</v>
      </c>
      <c r="U261">
        <f>O261*((1*0.082057*X261)/(W261-AA261))</f>
        <v>-28.85194496971824</v>
      </c>
      <c r="W261">
        <f t="shared" ref="W261:W283" si="273">((0.001316*((J261*25.4)-(2.5*2053/100)))*(273.15+40))/(273.15+I261)</f>
        <v>0.99352476879130858</v>
      </c>
      <c r="X261">
        <v>313.14999999999998</v>
      </c>
      <c r="Y261">
        <f t="shared" ref="Y261:Y283" si="274">(21.0733341666667/1000)-Z261</f>
        <v>1.9073334166666699E-2</v>
      </c>
      <c r="Z261">
        <v>2E-3</v>
      </c>
      <c r="AA261">
        <f t="shared" ref="AA261:AA283" si="275">(0.001316*10^(8.07131-(1730.63/(233.46+(X261-273.15)))))</f>
        <v>7.2765497523200454E-2</v>
      </c>
      <c r="AC261">
        <f t="shared" ref="AC261:AC283" si="276">W261*(K261/10^6)</f>
        <v>4.1299726560957664E-5</v>
      </c>
      <c r="AD261">
        <f t="shared" ref="AD261:AD283" si="277">(AC261*Z261)/(0.082057*X261)</f>
        <v>3.2144681039154104E-9</v>
      </c>
      <c r="AE261">
        <v>0</v>
      </c>
      <c r="AF261" s="8">
        <f t="shared" ref="AF261:AF283" si="278">AC261*AH261*Y261</f>
        <v>8.6413460944515108E-10</v>
      </c>
      <c r="AG261" s="8">
        <f t="shared" ref="AG261:AG283" si="279">AD261+AF261</f>
        <v>4.0786027133605613E-9</v>
      </c>
      <c r="AH261" s="9">
        <f t="shared" ref="AH261:AH283" si="280">101.325*(0.000014*EXP(1600*((1/X261)-(1/298.15))))</f>
        <v>1.097002469958351E-3</v>
      </c>
      <c r="AJ261">
        <f t="shared" ref="AJ261:AJ283" si="281">W261*(L261/10^6)</f>
        <v>-3.8547485512119375E-5</v>
      </c>
      <c r="AK261">
        <f t="shared" ref="AK261:AK283" si="282">(AJ261*Z261)/(0.082057*X261)</f>
        <v>-3.0002538269099834E-9</v>
      </c>
      <c r="AL261">
        <v>0</v>
      </c>
      <c r="AM261" s="8">
        <f t="shared" ref="AM261:AM283" si="283">AJ261*AO261*Y261</f>
        <v>-1.6718513487003296E-8</v>
      </c>
      <c r="AN261" s="8">
        <f t="shared" ref="AN261:AN283" si="284">AK261+AM261</f>
        <v>-1.971876731391328E-8</v>
      </c>
      <c r="AO261" s="9">
        <f t="shared" ref="AO261:AO283" si="285">101.325*(0.00033*EXP(2400*((1/X261)-(1/298.15))))</f>
        <v>2.2739189884214046E-2</v>
      </c>
      <c r="AP261" s="9"/>
      <c r="AQ261" t="e">
        <f t="shared" ref="AQ261:AQ283" si="286">W261*(M261/10^6)</f>
        <v>#VALUE!</v>
      </c>
      <c r="AR261" t="e">
        <f t="shared" ref="AR261:AR283" si="287">(AQ261*Z261)/(0.082057*X261)</f>
        <v>#VALUE!</v>
      </c>
      <c r="AS261">
        <v>0</v>
      </c>
      <c r="AT261" s="8" t="e">
        <f t="shared" ref="AT261:AT283" si="288">AQ261*AV261*Y261</f>
        <v>#VALUE!</v>
      </c>
      <c r="AU261" s="8" t="e">
        <f t="shared" ref="AU261:AU283" si="289">AR261+AT261</f>
        <v>#VALUE!</v>
      </c>
      <c r="AV261" s="9">
        <f t="shared" ref="AV261:AV283" si="290">101.325*((2.4*10^-4)*EXP(2700*((1/X261)-(1/298.15))))</f>
        <v>1.5759424160826513E-2</v>
      </c>
      <c r="AX261">
        <f t="shared" ref="AX261:AX283" si="291">100*(AG261-AF261)/AG261</f>
        <v>78.812974192989046</v>
      </c>
      <c r="AY261">
        <f t="shared" ref="AY261:AY283" si="292">100*(AN261-AM261)/AN261</f>
        <v>15.215219993965079</v>
      </c>
      <c r="AZ261" t="e">
        <f t="shared" ref="AZ261:AZ283" si="293">100*(AU261-AT261)/AU261</f>
        <v>#VALUE!</v>
      </c>
    </row>
    <row r="262" spans="1:52">
      <c r="A262" s="71">
        <v>44712.449305555558</v>
      </c>
      <c r="B262" s="56">
        <v>40</v>
      </c>
      <c r="C262" s="57">
        <v>0.1</v>
      </c>
      <c r="D262" s="56" t="s">
        <v>235</v>
      </c>
      <c r="E262" s="56">
        <v>1</v>
      </c>
      <c r="F262" s="2">
        <v>44713.632731481484</v>
      </c>
      <c r="G262">
        <v>21</v>
      </c>
      <c r="I262" s="3">
        <v>21.4</v>
      </c>
      <c r="J262" s="3">
        <v>29.978000000000002</v>
      </c>
      <c r="K262" s="3">
        <v>75.078566083118488</v>
      </c>
      <c r="L262" s="3">
        <v>-5.5232579500000014</v>
      </c>
      <c r="M262" s="3" t="s">
        <v>40</v>
      </c>
      <c r="N262" s="4">
        <f>1000000*(AG262-AE262)/Y262</f>
        <v>0.38621779314517429</v>
      </c>
      <c r="O262" s="4">
        <f>1000000*(AN262-AL262)/Y262</f>
        <v>-0.14717400746212536</v>
      </c>
      <c r="P262" s="4" t="e">
        <f>1000000*(AU262-AS262)/Y262</f>
        <v>#VALUE!</v>
      </c>
      <c r="Q262">
        <f>(N262*16)</f>
        <v>6.1794846903227887</v>
      </c>
      <c r="R262">
        <f>(O262*44)</f>
        <v>-6.4756563283335158</v>
      </c>
      <c r="S262">
        <f>1000000*(((AG262-AE262)*0.082057*X262)/(W262-AA262))/Y262</f>
        <v>10.778398308019414</v>
      </c>
      <c r="T262">
        <f>1000000*(((AN262-AL262)*0.082057*X262)/(W262-AA262))/Y262</f>
        <v>-4.107268233542877</v>
      </c>
      <c r="U262">
        <f>O262*((1*0.082057*X262)/(W262-AA262))</f>
        <v>-4.1072682335428778</v>
      </c>
      <c r="W262">
        <f t="shared" si="273"/>
        <v>0.99352476879130858</v>
      </c>
      <c r="X262">
        <v>313.14999999999998</v>
      </c>
      <c r="Y262">
        <f t="shared" si="274"/>
        <v>1.9073334166666699E-2</v>
      </c>
      <c r="Z262">
        <v>2E-3</v>
      </c>
      <c r="AA262">
        <f t="shared" si="275"/>
        <v>7.2765497523200454E-2</v>
      </c>
      <c r="AC262">
        <f t="shared" si="276"/>
        <v>7.4592415008913282E-5</v>
      </c>
      <c r="AD262">
        <f t="shared" si="277"/>
        <v>5.8057270303295911E-9</v>
      </c>
      <c r="AE262">
        <v>0</v>
      </c>
      <c r="AF262" s="8">
        <f t="shared" si="278"/>
        <v>1.5607339994408729E-9</v>
      </c>
      <c r="AG262" s="8">
        <f t="shared" si="279"/>
        <v>7.3664610297704645E-9</v>
      </c>
      <c r="AH262" s="9">
        <f t="shared" si="280"/>
        <v>1.097002469958351E-3</v>
      </c>
      <c r="AJ262">
        <f t="shared" si="281"/>
        <v>-5.4874935777485081E-6</v>
      </c>
      <c r="AK262">
        <f t="shared" si="282"/>
        <v>-4.2710629209803206E-10</v>
      </c>
      <c r="AL262">
        <v>0</v>
      </c>
      <c r="AM262" s="8">
        <f t="shared" si="283"/>
        <v>-2.3799927328745835E-9</v>
      </c>
      <c r="AN262" s="8">
        <f t="shared" si="284"/>
        <v>-2.8070990249726154E-9</v>
      </c>
      <c r="AO262" s="9">
        <f t="shared" si="285"/>
        <v>2.2739189884214046E-2</v>
      </c>
      <c r="AP262" s="9"/>
      <c r="AQ262" t="e">
        <f t="shared" si="286"/>
        <v>#VALUE!</v>
      </c>
      <c r="AR262" t="e">
        <f t="shared" si="287"/>
        <v>#VALUE!</v>
      </c>
      <c r="AS262">
        <v>0</v>
      </c>
      <c r="AT262" s="8" t="e">
        <f t="shared" si="288"/>
        <v>#VALUE!</v>
      </c>
      <c r="AU262" s="8" t="e">
        <f t="shared" si="289"/>
        <v>#VALUE!</v>
      </c>
      <c r="AV262" s="9">
        <f t="shared" si="290"/>
        <v>1.5759424160826513E-2</v>
      </c>
      <c r="AX262">
        <f t="shared" si="291"/>
        <v>78.812974192989046</v>
      </c>
      <c r="AY262">
        <f t="shared" si="292"/>
        <v>15.215219993965071</v>
      </c>
      <c r="AZ262" t="e">
        <f t="shared" si="293"/>
        <v>#VALUE!</v>
      </c>
    </row>
    <row r="263" spans="1:52">
      <c r="A263" s="73">
        <v>44712.477777777778</v>
      </c>
      <c r="B263" s="56">
        <v>40</v>
      </c>
      <c r="C263" s="57">
        <v>1.6</v>
      </c>
      <c r="D263" s="56" t="s">
        <v>235</v>
      </c>
      <c r="E263" s="56">
        <v>1</v>
      </c>
      <c r="F263" s="2">
        <v>44713.653993055559</v>
      </c>
      <c r="G263">
        <v>197</v>
      </c>
      <c r="I263" s="3">
        <v>21.4</v>
      </c>
      <c r="J263" s="3">
        <v>29.978000000000002</v>
      </c>
      <c r="K263" s="3">
        <v>54.792002257629434</v>
      </c>
      <c r="L263" s="3" t="e">
        <v>#VALUE!</v>
      </c>
      <c r="M263" s="3" t="s">
        <v>40</v>
      </c>
      <c r="N263" s="4">
        <f>1000000*(AG263-AE263)/Y263</f>
        <v>0.28186002074838867</v>
      </c>
      <c r="O263" s="4" t="e">
        <f>1000000*(AN263-AL263)/Y263</f>
        <v>#VALUE!</v>
      </c>
      <c r="P263" s="4" t="e">
        <f>1000000*(AU263-AS263)/Y263</f>
        <v>#VALUE!</v>
      </c>
      <c r="Q263">
        <f>(N263*16)</f>
        <v>4.5097603319742188</v>
      </c>
      <c r="R263" t="e">
        <f>(O263*44)</f>
        <v>#VALUE!</v>
      </c>
      <c r="S263">
        <f>1000000*(((AG263-AE263)*0.082057*X263)/(W263-AA263))/Y263</f>
        <v>7.8660269533226916</v>
      </c>
      <c r="T263" t="e">
        <f>1000000*(((AN263-AL263)*0.082057*X263)/(W263-AA263))/Y263</f>
        <v>#VALUE!</v>
      </c>
      <c r="U263" t="e">
        <f>O263*((1*0.082057*X263)/(W263-AA263))</f>
        <v>#VALUE!</v>
      </c>
      <c r="W263">
        <f t="shared" si="273"/>
        <v>0.99352476879130858</v>
      </c>
      <c r="X263">
        <v>313.14999999999998</v>
      </c>
      <c r="Y263">
        <f t="shared" si="274"/>
        <v>1.9073334166666699E-2</v>
      </c>
      <c r="Z263">
        <v>2E-3</v>
      </c>
      <c r="AA263">
        <f t="shared" si="275"/>
        <v>7.2765497523200454E-2</v>
      </c>
      <c r="AC263">
        <f t="shared" si="276"/>
        <v>5.4437211374624137E-5</v>
      </c>
      <c r="AD263">
        <f t="shared" si="277"/>
        <v>4.2369936607583406E-9</v>
      </c>
      <c r="AE263">
        <v>0</v>
      </c>
      <c r="AF263" s="8">
        <f t="shared" si="278"/>
        <v>1.1390167031992855E-9</v>
      </c>
      <c r="AG263" s="8">
        <f t="shared" si="279"/>
        <v>5.3760103639576261E-9</v>
      </c>
      <c r="AH263" s="9">
        <f t="shared" si="280"/>
        <v>1.097002469958351E-3</v>
      </c>
      <c r="AJ263" t="e">
        <f t="shared" si="281"/>
        <v>#VALUE!</v>
      </c>
      <c r="AK263" t="e">
        <f t="shared" si="282"/>
        <v>#VALUE!</v>
      </c>
      <c r="AL263">
        <v>0</v>
      </c>
      <c r="AM263" s="8" t="e">
        <f t="shared" si="283"/>
        <v>#VALUE!</v>
      </c>
      <c r="AN263" s="8" t="e">
        <f t="shared" si="284"/>
        <v>#VALUE!</v>
      </c>
      <c r="AO263" s="9">
        <f t="shared" si="285"/>
        <v>2.2739189884214046E-2</v>
      </c>
      <c r="AP263" s="9"/>
      <c r="AQ263" t="e">
        <f t="shared" si="286"/>
        <v>#VALUE!</v>
      </c>
      <c r="AR263" t="e">
        <f t="shared" si="287"/>
        <v>#VALUE!</v>
      </c>
      <c r="AS263">
        <v>0</v>
      </c>
      <c r="AT263" s="8" t="e">
        <f t="shared" si="288"/>
        <v>#VALUE!</v>
      </c>
      <c r="AU263" s="8" t="e">
        <f t="shared" si="289"/>
        <v>#VALUE!</v>
      </c>
      <c r="AV263" s="9">
        <f t="shared" si="290"/>
        <v>1.5759424160826513E-2</v>
      </c>
      <c r="AX263">
        <f t="shared" si="291"/>
        <v>78.812974192989046</v>
      </c>
      <c r="AY263" t="e">
        <f t="shared" si="292"/>
        <v>#VALUE!</v>
      </c>
      <c r="AZ263" t="e">
        <f t="shared" si="293"/>
        <v>#VALUE!</v>
      </c>
    </row>
    <row r="264" spans="1:52">
      <c r="A264" s="71">
        <v>44712.408333333333</v>
      </c>
      <c r="B264" s="56">
        <v>50</v>
      </c>
      <c r="C264" s="57">
        <v>0.1</v>
      </c>
      <c r="D264" s="56" t="s">
        <v>234</v>
      </c>
      <c r="E264" s="56">
        <v>1</v>
      </c>
      <c r="F264" s="2">
        <v>44713.675254629627</v>
      </c>
      <c r="G264">
        <v>41</v>
      </c>
      <c r="I264" s="3">
        <v>21.4</v>
      </c>
      <c r="J264" s="3">
        <v>29.978000000000002</v>
      </c>
      <c r="K264" s="3">
        <v>50.832641040521061</v>
      </c>
      <c r="L264" s="3">
        <v>64.950207354879993</v>
      </c>
      <c r="M264" s="3" t="s">
        <v>40</v>
      </c>
      <c r="N264" s="4">
        <f>1000000*(AG264-AE264)/Y264</f>
        <v>0.26149234683938971</v>
      </c>
      <c r="O264" s="4">
        <f>1000000*(AN264-AL264)/Y264</f>
        <v>1.7306782316610247</v>
      </c>
      <c r="P264" s="4" t="e">
        <f>1000000*(AU264-AS264)/Y264</f>
        <v>#VALUE!</v>
      </c>
      <c r="Q264">
        <f>(N264*16)</f>
        <v>4.1838775494302354</v>
      </c>
      <c r="R264">
        <f>(O264*44)</f>
        <v>76.149842193085092</v>
      </c>
      <c r="S264">
        <f>1000000*(((AG264-AE264)*0.082057*X264)/(W264-AA264))/Y264</f>
        <v>7.2976147623376777</v>
      </c>
      <c r="T264">
        <f>1000000*(((AN264-AL264)*0.082057*X264)/(W264-AA264))/Y264</f>
        <v>48.299015878974387</v>
      </c>
      <c r="U264">
        <f>O264*((1*0.082057*X264)/(W264-AA264))</f>
        <v>48.299015878974387</v>
      </c>
      <c r="W264">
        <f t="shared" si="273"/>
        <v>0.99352476879130858</v>
      </c>
      <c r="X264">
        <v>313.14999999999998</v>
      </c>
      <c r="Y264">
        <f t="shared" si="274"/>
        <v>1.9073334166666699E-2</v>
      </c>
      <c r="Z264">
        <v>2E-3</v>
      </c>
      <c r="AA264">
        <f t="shared" si="275"/>
        <v>7.2765497523200454E-2</v>
      </c>
      <c r="AC264">
        <f t="shared" si="276"/>
        <v>5.0503487936835272E-5</v>
      </c>
      <c r="AD264">
        <f t="shared" si="277"/>
        <v>3.9308214515614282E-9</v>
      </c>
      <c r="AE264">
        <v>0</v>
      </c>
      <c r="AF264" s="8">
        <f t="shared" si="278"/>
        <v>1.0567094617321619E-9</v>
      </c>
      <c r="AG264" s="8">
        <f t="shared" si="279"/>
        <v>4.9875309132935906E-9</v>
      </c>
      <c r="AH264" s="9">
        <f t="shared" si="280"/>
        <v>1.097002469958351E-3</v>
      </c>
      <c r="AJ264">
        <f t="shared" si="281"/>
        <v>6.4529639745204692E-5</v>
      </c>
      <c r="AK264">
        <f t="shared" si="282"/>
        <v>5.0225143358262168E-9</v>
      </c>
      <c r="AL264">
        <v>0</v>
      </c>
      <c r="AM264" s="8">
        <f t="shared" si="283"/>
        <v>2.7987289911620309E-8</v>
      </c>
      <c r="AN264" s="8">
        <f t="shared" si="284"/>
        <v>3.3009804247446527E-8</v>
      </c>
      <c r="AO264" s="9">
        <f t="shared" si="285"/>
        <v>2.2739189884214046E-2</v>
      </c>
      <c r="AP264" s="9"/>
      <c r="AQ264" t="e">
        <f t="shared" si="286"/>
        <v>#VALUE!</v>
      </c>
      <c r="AR264" t="e">
        <f t="shared" si="287"/>
        <v>#VALUE!</v>
      </c>
      <c r="AS264">
        <v>0</v>
      </c>
      <c r="AT264" s="8" t="e">
        <f t="shared" si="288"/>
        <v>#VALUE!</v>
      </c>
      <c r="AU264" s="8" t="e">
        <f t="shared" si="289"/>
        <v>#VALUE!</v>
      </c>
      <c r="AV264" s="9">
        <f t="shared" si="290"/>
        <v>1.5759424160826513E-2</v>
      </c>
      <c r="AX264">
        <f t="shared" si="291"/>
        <v>78.812974192989046</v>
      </c>
      <c r="AY264">
        <f t="shared" si="292"/>
        <v>15.21521999396508</v>
      </c>
      <c r="AZ264" t="e">
        <f t="shared" si="293"/>
        <v>#VALUE!</v>
      </c>
    </row>
    <row r="265" spans="1:52">
      <c r="A265" s="73">
        <v>44712.477777777778</v>
      </c>
      <c r="B265" s="56">
        <v>40</v>
      </c>
      <c r="C265" s="57">
        <v>1.6</v>
      </c>
      <c r="D265" s="56" t="s">
        <v>235</v>
      </c>
      <c r="E265" s="56">
        <v>2</v>
      </c>
      <c r="F265" s="2">
        <v>44713.696493055555</v>
      </c>
      <c r="G265">
        <v>107</v>
      </c>
      <c r="I265" s="3">
        <v>21.4</v>
      </c>
      <c r="J265" s="3">
        <v>29.978000000000002</v>
      </c>
      <c r="K265" s="3">
        <v>58.900906591442656</v>
      </c>
      <c r="L265" s="3" t="e">
        <v>#VALUE!</v>
      </c>
      <c r="M265" s="3" t="s">
        <v>40</v>
      </c>
      <c r="N265" s="4">
        <f>1000000*(AG265-AE265)/Y265</f>
        <v>0.30299697163651712</v>
      </c>
      <c r="O265" s="4" t="e">
        <f>1000000*(AN265-AL265)/Y265</f>
        <v>#VALUE!</v>
      </c>
      <c r="P265" s="4" t="e">
        <f>1000000*(AU265-AS265)/Y265</f>
        <v>#VALUE!</v>
      </c>
      <c r="Q265">
        <f>(N265*16)</f>
        <v>4.8479515461842739</v>
      </c>
      <c r="R265" t="e">
        <f>(O265*44)</f>
        <v>#VALUE!</v>
      </c>
      <c r="S265">
        <f>1000000*(((AG265-AE265)*0.082057*X265)/(W265-AA265))/Y265</f>
        <v>8.4559077918879364</v>
      </c>
      <c r="T265" t="e">
        <f>1000000*(((AN265-AL265)*0.082057*X265)/(W265-AA265))/Y265</f>
        <v>#VALUE!</v>
      </c>
      <c r="U265" t="e">
        <f>O265*((1*0.082057*X265)/(W265-AA265))</f>
        <v>#VALUE!</v>
      </c>
      <c r="W265">
        <f t="shared" si="273"/>
        <v>0.99352476879130858</v>
      </c>
      <c r="X265">
        <v>313.14999999999998</v>
      </c>
      <c r="Y265">
        <f t="shared" si="274"/>
        <v>1.9073334166666699E-2</v>
      </c>
      <c r="Z265">
        <v>2E-3</v>
      </c>
      <c r="AA265">
        <f t="shared" si="275"/>
        <v>7.2765497523200454E-2</v>
      </c>
      <c r="AC265">
        <f t="shared" si="276"/>
        <v>5.8519509602861523E-5</v>
      </c>
      <c r="AD265">
        <f t="shared" si="277"/>
        <v>4.5547298430057214E-9</v>
      </c>
      <c r="AE265">
        <v>0</v>
      </c>
      <c r="AF265" s="8">
        <f t="shared" si="278"/>
        <v>1.2244326485056009E-9</v>
      </c>
      <c r="AG265" s="8">
        <f t="shared" si="279"/>
        <v>5.7791624915113225E-9</v>
      </c>
      <c r="AH265" s="9">
        <f t="shared" si="280"/>
        <v>1.097002469958351E-3</v>
      </c>
      <c r="AJ265" t="e">
        <f t="shared" si="281"/>
        <v>#VALUE!</v>
      </c>
      <c r="AK265" t="e">
        <f t="shared" si="282"/>
        <v>#VALUE!</v>
      </c>
      <c r="AL265">
        <v>0</v>
      </c>
      <c r="AM265" s="8" t="e">
        <f t="shared" si="283"/>
        <v>#VALUE!</v>
      </c>
      <c r="AN265" s="8" t="e">
        <f t="shared" si="284"/>
        <v>#VALUE!</v>
      </c>
      <c r="AO265" s="9">
        <f t="shared" si="285"/>
        <v>2.2739189884214046E-2</v>
      </c>
      <c r="AP265" s="9"/>
      <c r="AQ265" t="e">
        <f t="shared" si="286"/>
        <v>#VALUE!</v>
      </c>
      <c r="AR265" t="e">
        <f t="shared" si="287"/>
        <v>#VALUE!</v>
      </c>
      <c r="AS265">
        <v>0</v>
      </c>
      <c r="AT265" s="8" t="e">
        <f t="shared" si="288"/>
        <v>#VALUE!</v>
      </c>
      <c r="AU265" s="8" t="e">
        <f t="shared" si="289"/>
        <v>#VALUE!</v>
      </c>
      <c r="AV265" s="9">
        <f t="shared" si="290"/>
        <v>1.5759424160826513E-2</v>
      </c>
      <c r="AX265">
        <f t="shared" si="291"/>
        <v>78.812974192989046</v>
      </c>
      <c r="AY265" t="e">
        <f t="shared" si="292"/>
        <v>#VALUE!</v>
      </c>
      <c r="AZ265" t="e">
        <f t="shared" si="293"/>
        <v>#VALUE!</v>
      </c>
    </row>
    <row r="266" spans="1:52">
      <c r="A266" s="73">
        <v>44712.522916666669</v>
      </c>
      <c r="B266" s="56">
        <v>200</v>
      </c>
      <c r="C266" s="57">
        <v>0.1</v>
      </c>
      <c r="D266" s="56" t="s">
        <v>234</v>
      </c>
      <c r="E266" s="56">
        <v>2</v>
      </c>
      <c r="F266" s="2">
        <v>44713.717719907407</v>
      </c>
      <c r="G266">
        <v>166</v>
      </c>
      <c r="I266" s="3">
        <v>21.4</v>
      </c>
      <c r="J266" s="3">
        <v>29.978000000000002</v>
      </c>
      <c r="K266" s="3">
        <v>533.72540267850388</v>
      </c>
      <c r="L266" s="3">
        <v>3964.9681414515198</v>
      </c>
      <c r="M266" s="3" t="s">
        <v>40</v>
      </c>
      <c r="N266" s="4">
        <f>1000000*(AG266-AE266)/Y266</f>
        <v>2.7455805021609332</v>
      </c>
      <c r="O266" s="4">
        <f>1000000*(AN266-AL266)/Y266</f>
        <v>105.65145718698059</v>
      </c>
      <c r="P266" s="4" t="e">
        <f>1000000*(AU266-AS266)/Y266</f>
        <v>#VALUE!</v>
      </c>
      <c r="Q266">
        <f>(N266*16)</f>
        <v>43.929288034574931</v>
      </c>
      <c r="R266">
        <f>(O266*44)</f>
        <v>4648.6641162271462</v>
      </c>
      <c r="S266">
        <f>1000000*(((AG266-AE266)*0.082057*X266)/(W266-AA266))/Y266</f>
        <v>76.622467333862261</v>
      </c>
      <c r="T266">
        <f>1000000*(((AN266-AL266)*0.082057*X266)/(W266-AA266))/Y266</f>
        <v>2948.474947543119</v>
      </c>
      <c r="U266">
        <f>O266*((1*0.082057*X266)/(W266-AA266))</f>
        <v>2948.4749475431195</v>
      </c>
      <c r="W266">
        <f t="shared" si="273"/>
        <v>0.99352476879130858</v>
      </c>
      <c r="X266">
        <v>313.14999999999998</v>
      </c>
      <c r="Y266">
        <f t="shared" si="274"/>
        <v>1.9073334166666699E-2</v>
      </c>
      <c r="Z266">
        <v>2E-3</v>
      </c>
      <c r="AA266">
        <f t="shared" si="275"/>
        <v>7.2765497523200454E-2</v>
      </c>
      <c r="AC266">
        <f t="shared" si="276"/>
        <v>5.3026940729420866E-4</v>
      </c>
      <c r="AD266">
        <f t="shared" si="277"/>
        <v>4.1272285270787475E-8</v>
      </c>
      <c r="AE266">
        <v>0</v>
      </c>
      <c r="AF266" s="8">
        <f t="shared" si="278"/>
        <v>1.1095089128412557E-8</v>
      </c>
      <c r="AG266" s="8">
        <f t="shared" si="279"/>
        <v>5.2367374399200032E-8</v>
      </c>
      <c r="AH266" s="9">
        <f t="shared" si="280"/>
        <v>1.097002469958351E-3</v>
      </c>
      <c r="AJ266">
        <f t="shared" si="281"/>
        <v>3.9392940560005257E-3</v>
      </c>
      <c r="AK266">
        <f t="shared" si="282"/>
        <v>3.0660578530144227E-7</v>
      </c>
      <c r="AL266">
        <v>0</v>
      </c>
      <c r="AM266" s="8">
        <f t="shared" si="283"/>
        <v>1.7085197628211185E-6</v>
      </c>
      <c r="AN266" s="8">
        <f t="shared" si="284"/>
        <v>2.0151255481225609E-6</v>
      </c>
      <c r="AO266" s="9">
        <f t="shared" si="285"/>
        <v>2.2739189884214046E-2</v>
      </c>
      <c r="AP266" s="9"/>
      <c r="AQ266" t="e">
        <f t="shared" si="286"/>
        <v>#VALUE!</v>
      </c>
      <c r="AR266" t="e">
        <f t="shared" si="287"/>
        <v>#VALUE!</v>
      </c>
      <c r="AS266">
        <v>0</v>
      </c>
      <c r="AT266" s="8" t="e">
        <f t="shared" si="288"/>
        <v>#VALUE!</v>
      </c>
      <c r="AU266" s="8" t="e">
        <f t="shared" si="289"/>
        <v>#VALUE!</v>
      </c>
      <c r="AV266" s="9">
        <f t="shared" si="290"/>
        <v>1.5759424160826513E-2</v>
      </c>
      <c r="AX266">
        <f t="shared" si="291"/>
        <v>78.812974192989046</v>
      </c>
      <c r="AY266">
        <f t="shared" si="292"/>
        <v>15.215219993965084</v>
      </c>
      <c r="AZ266" t="e">
        <f t="shared" si="293"/>
        <v>#VALUE!</v>
      </c>
    </row>
    <row r="267" spans="1:52">
      <c r="A267" s="73">
        <v>44712</v>
      </c>
      <c r="B267" s="56">
        <v>50</v>
      </c>
      <c r="C267" s="57">
        <v>1.6</v>
      </c>
      <c r="D267" s="56" t="s">
        <v>235</v>
      </c>
      <c r="E267" s="56">
        <v>1</v>
      </c>
      <c r="F267" s="2">
        <v>44713.738946759258</v>
      </c>
      <c r="G267">
        <v>29</v>
      </c>
      <c r="I267" s="3">
        <v>21.4</v>
      </c>
      <c r="J267" s="3">
        <v>29.978000000000002</v>
      </c>
      <c r="K267" s="3">
        <v>57.979786259575036</v>
      </c>
      <c r="L267" s="3" t="e">
        <v>#VALUE!</v>
      </c>
      <c r="M267" s="3" t="s">
        <v>40</v>
      </c>
      <c r="N267" s="4">
        <f>1000000*(AG267-AE267)/Y267</f>
        <v>0.29825856119056893</v>
      </c>
      <c r="O267" s="4" t="e">
        <f>1000000*(AN267-AL267)/Y267</f>
        <v>#VALUE!</v>
      </c>
      <c r="P267" s="4" t="e">
        <f>1000000*(AU267-AS267)/Y267</f>
        <v>#VALUE!</v>
      </c>
      <c r="Q267">
        <f>(N267*16)</f>
        <v>4.7721369790491028</v>
      </c>
      <c r="R267" t="e">
        <f>(O267*44)</f>
        <v>#VALUE!</v>
      </c>
      <c r="S267">
        <f>1000000*(((AG267-AE267)*0.082057*X267)/(W267-AA267))/Y267</f>
        <v>8.3236702926329151</v>
      </c>
      <c r="T267" t="e">
        <f>1000000*(((AN267-AL267)*0.082057*X267)/(W267-AA267))/Y267</f>
        <v>#VALUE!</v>
      </c>
      <c r="U267" t="e">
        <f>O267*((1*0.082057*X267)/(W267-AA267))</f>
        <v>#VALUE!</v>
      </c>
      <c r="W267">
        <f t="shared" si="273"/>
        <v>0.99352476879130858</v>
      </c>
      <c r="X267">
        <v>313.14999999999998</v>
      </c>
      <c r="Y267">
        <f t="shared" si="274"/>
        <v>1.9073334166666699E-2</v>
      </c>
      <c r="Z267">
        <v>2E-3</v>
      </c>
      <c r="AA267">
        <f t="shared" si="275"/>
        <v>7.2765497523200454E-2</v>
      </c>
      <c r="AC267">
        <f t="shared" si="276"/>
        <v>5.7604353738113778E-5</v>
      </c>
      <c r="AD267">
        <f t="shared" si="277"/>
        <v>4.4835008160289739E-9</v>
      </c>
      <c r="AE267">
        <v>0</v>
      </c>
      <c r="AF267" s="8">
        <f t="shared" si="278"/>
        <v>1.2052843896279545E-9</v>
      </c>
      <c r="AG267" s="8">
        <f t="shared" si="279"/>
        <v>5.6887852056569284E-9</v>
      </c>
      <c r="AH267" s="9">
        <f t="shared" si="280"/>
        <v>1.097002469958351E-3</v>
      </c>
      <c r="AJ267" t="e">
        <f t="shared" si="281"/>
        <v>#VALUE!</v>
      </c>
      <c r="AK267" t="e">
        <f t="shared" si="282"/>
        <v>#VALUE!</v>
      </c>
      <c r="AL267">
        <v>0</v>
      </c>
      <c r="AM267" s="8" t="e">
        <f t="shared" si="283"/>
        <v>#VALUE!</v>
      </c>
      <c r="AN267" s="8" t="e">
        <f t="shared" si="284"/>
        <v>#VALUE!</v>
      </c>
      <c r="AO267" s="9">
        <f t="shared" si="285"/>
        <v>2.2739189884214046E-2</v>
      </c>
      <c r="AP267" s="9"/>
      <c r="AQ267" t="e">
        <f t="shared" si="286"/>
        <v>#VALUE!</v>
      </c>
      <c r="AR267" t="e">
        <f t="shared" si="287"/>
        <v>#VALUE!</v>
      </c>
      <c r="AS267">
        <v>0</v>
      </c>
      <c r="AT267" s="8" t="e">
        <f t="shared" si="288"/>
        <v>#VALUE!</v>
      </c>
      <c r="AU267" s="8" t="e">
        <f t="shared" si="289"/>
        <v>#VALUE!</v>
      </c>
      <c r="AV267" s="9">
        <f t="shared" si="290"/>
        <v>1.5759424160826513E-2</v>
      </c>
      <c r="AX267">
        <f t="shared" si="291"/>
        <v>78.812974192989046</v>
      </c>
      <c r="AY267" t="e">
        <f t="shared" si="292"/>
        <v>#VALUE!</v>
      </c>
      <c r="AZ267" t="e">
        <f t="shared" si="293"/>
        <v>#VALUE!</v>
      </c>
    </row>
    <row r="268" spans="1:52">
      <c r="A268" s="73">
        <v>44712.522916666669</v>
      </c>
      <c r="B268" s="56">
        <v>200</v>
      </c>
      <c r="C268" s="57">
        <v>0.1</v>
      </c>
      <c r="D268" s="56" t="s">
        <v>234</v>
      </c>
      <c r="E268" s="56">
        <v>1</v>
      </c>
      <c r="F268" s="2">
        <v>44713.760208333333</v>
      </c>
      <c r="G268">
        <v>77</v>
      </c>
      <c r="I268" s="3">
        <v>21.4</v>
      </c>
      <c r="J268" s="3">
        <v>29.978000000000002</v>
      </c>
      <c r="K268" s="3">
        <v>366.57307584831398</v>
      </c>
      <c r="L268" s="3">
        <v>3940.6960264220802</v>
      </c>
      <c r="M268" s="3" t="s">
        <v>40</v>
      </c>
      <c r="N268" s="4">
        <f>1000000*(AG268-AE268)/Y268</f>
        <v>1.8857185448085985</v>
      </c>
      <c r="O268" s="4">
        <f>1000000*(AN268-AL268)/Y268</f>
        <v>105.0046968019321</v>
      </c>
      <c r="P268" s="4" t="e">
        <f>1000000*(AU268-AS268)/Y268</f>
        <v>#VALUE!</v>
      </c>
      <c r="Q268">
        <f>(N268*16)</f>
        <v>30.171496716937575</v>
      </c>
      <c r="R268">
        <f>(O268*44)</f>
        <v>4620.2066592850124</v>
      </c>
      <c r="S268">
        <f>1000000*(((AG268-AE268)*0.082057*X268)/(W268-AA268))/Y268</f>
        <v>52.625813552629133</v>
      </c>
      <c r="T268">
        <f>1000000*(((AN268-AL268)*0.082057*X268)/(W268-AA268))/Y268</f>
        <v>2930.4254398207227</v>
      </c>
      <c r="U268">
        <f>O268*((1*0.082057*X268)/(W268-AA268))</f>
        <v>2930.4254398207231</v>
      </c>
      <c r="W268">
        <f t="shared" si="273"/>
        <v>0.99352476879130858</v>
      </c>
      <c r="X268">
        <v>313.14999999999998</v>
      </c>
      <c r="Y268">
        <f t="shared" si="274"/>
        <v>1.9073334166666699E-2</v>
      </c>
      <c r="Z268">
        <v>2E-3</v>
      </c>
      <c r="AA268">
        <f t="shared" si="275"/>
        <v>7.2765497523200454E-2</v>
      </c>
      <c r="AC268">
        <f t="shared" si="276"/>
        <v>3.6419943042731499E-4</v>
      </c>
      <c r="AD268">
        <f t="shared" si="277"/>
        <v>2.8346615100340197E-8</v>
      </c>
      <c r="AE268">
        <v>0</v>
      </c>
      <c r="AF268" s="8">
        <f t="shared" si="278"/>
        <v>7.6203248490746561E-9</v>
      </c>
      <c r="AG268" s="8">
        <f t="shared" si="279"/>
        <v>3.5966939949414849E-8</v>
      </c>
      <c r="AH268" s="9">
        <f t="shared" si="280"/>
        <v>1.097002469958351E-3</v>
      </c>
      <c r="AJ268">
        <f t="shared" si="281"/>
        <v>3.915179108527826E-3</v>
      </c>
      <c r="AK268">
        <f t="shared" si="282"/>
        <v>3.0472885448534652E-7</v>
      </c>
      <c r="AL268">
        <v>0</v>
      </c>
      <c r="AM268" s="8">
        <f t="shared" si="283"/>
        <v>1.6980608166874223E-6</v>
      </c>
      <c r="AN268" s="8">
        <f t="shared" si="284"/>
        <v>2.0027896711727689E-6</v>
      </c>
      <c r="AO268" s="9">
        <f t="shared" si="285"/>
        <v>2.2739189884214046E-2</v>
      </c>
      <c r="AP268" s="9"/>
      <c r="AQ268" t="e">
        <f t="shared" si="286"/>
        <v>#VALUE!</v>
      </c>
      <c r="AR268" t="e">
        <f t="shared" si="287"/>
        <v>#VALUE!</v>
      </c>
      <c r="AS268">
        <v>0</v>
      </c>
      <c r="AT268" s="8" t="e">
        <f t="shared" si="288"/>
        <v>#VALUE!</v>
      </c>
      <c r="AU268" s="8" t="e">
        <f t="shared" si="289"/>
        <v>#VALUE!</v>
      </c>
      <c r="AV268" s="9">
        <f t="shared" si="290"/>
        <v>1.5759424160826513E-2</v>
      </c>
      <c r="AX268">
        <f t="shared" si="291"/>
        <v>78.812974192989046</v>
      </c>
      <c r="AY268">
        <f t="shared" si="292"/>
        <v>15.215219993965079</v>
      </c>
      <c r="AZ268" t="e">
        <f t="shared" si="293"/>
        <v>#VALUE!</v>
      </c>
    </row>
    <row r="269" spans="1:52">
      <c r="A269" s="73">
        <v>44712.458333333336</v>
      </c>
      <c r="B269" s="56">
        <v>50</v>
      </c>
      <c r="C269" s="57">
        <v>9</v>
      </c>
      <c r="D269" s="56" t="s">
        <v>234</v>
      </c>
      <c r="E269" s="56">
        <v>2</v>
      </c>
      <c r="F269" s="2">
        <v>44713.781469907408</v>
      </c>
      <c r="G269">
        <v>62</v>
      </c>
      <c r="I269" s="3">
        <v>21.4</v>
      </c>
      <c r="J269" s="3">
        <v>29.978000000000002</v>
      </c>
      <c r="K269" s="3">
        <v>0.64564524130000023</v>
      </c>
      <c r="L269" s="3">
        <v>16048.494712453119</v>
      </c>
      <c r="M269" s="3" t="s">
        <v>40</v>
      </c>
      <c r="N269" s="4">
        <f>1000000*(AG269-AE269)/Y269</f>
        <v>3.3213164989526682E-3</v>
      </c>
      <c r="O269" s="4">
        <f>1000000*(AN269-AL269)/Y269</f>
        <v>427.63189804786407</v>
      </c>
      <c r="P269" s="4" t="e">
        <f>1000000*(AU269-AS269)/Y269</f>
        <v>#VALUE!</v>
      </c>
      <c r="Q269">
        <f>(N269*16)</f>
        <v>5.3141063983242691E-2</v>
      </c>
      <c r="R269">
        <f>(O269*44)</f>
        <v>18815.803514106017</v>
      </c>
      <c r="S269">
        <f>1000000*(((AG269-AE269)*0.082057*X269)/(W269-AA269))/Y269</f>
        <v>9.2689857298346209E-2</v>
      </c>
      <c r="T269">
        <f>1000000*(((AN269-AL269)*0.082057*X269)/(W269-AA269))/Y269</f>
        <v>11934.165147698657</v>
      </c>
      <c r="U269">
        <f>O269*((1*0.082057*X269)/(W269-AA269))</f>
        <v>11934.165147698657</v>
      </c>
      <c r="W269">
        <f t="shared" si="273"/>
        <v>0.99352476879130858</v>
      </c>
      <c r="X269">
        <v>313.14999999999998</v>
      </c>
      <c r="Y269">
        <f t="shared" si="274"/>
        <v>1.9073334166666699E-2</v>
      </c>
      <c r="Z269">
        <v>2E-3</v>
      </c>
      <c r="AA269">
        <f t="shared" si="275"/>
        <v>7.2765497523200454E-2</v>
      </c>
      <c r="AC269">
        <f t="shared" si="276"/>
        <v>6.4146453908379139E-7</v>
      </c>
      <c r="AD269">
        <f t="shared" si="277"/>
        <v>4.992689957969142E-11</v>
      </c>
      <c r="AE269">
        <v>0</v>
      </c>
      <c r="AF269" s="8">
        <f t="shared" si="278"/>
        <v>1.3421679878096326E-11</v>
      </c>
      <c r="AG269" s="8">
        <f t="shared" si="279"/>
        <v>6.3348579457787749E-11</v>
      </c>
      <c r="AH269" s="9">
        <f t="shared" si="280"/>
        <v>1.097002469958351E-3</v>
      </c>
      <c r="AJ269">
        <f t="shared" si="281"/>
        <v>1.5944576998638525E-2</v>
      </c>
      <c r="AK269">
        <f t="shared" si="282"/>
        <v>1.2410090443794543E-6</v>
      </c>
      <c r="AL269">
        <v>0</v>
      </c>
      <c r="AM269" s="8">
        <f t="shared" si="283"/>
        <v>6.9153570474134017E-6</v>
      </c>
      <c r="AN269" s="8">
        <f t="shared" si="284"/>
        <v>8.1563660917928562E-6</v>
      </c>
      <c r="AO269" s="9">
        <f t="shared" si="285"/>
        <v>2.2739189884214046E-2</v>
      </c>
      <c r="AP269" s="9"/>
      <c r="AQ269" t="e">
        <f t="shared" si="286"/>
        <v>#VALUE!</v>
      </c>
      <c r="AR269" t="e">
        <f t="shared" si="287"/>
        <v>#VALUE!</v>
      </c>
      <c r="AS269">
        <v>0</v>
      </c>
      <c r="AT269" s="8" t="e">
        <f t="shared" si="288"/>
        <v>#VALUE!</v>
      </c>
      <c r="AU269" s="8" t="e">
        <f t="shared" si="289"/>
        <v>#VALUE!</v>
      </c>
      <c r="AV269" s="9">
        <f t="shared" si="290"/>
        <v>1.5759424160826513E-2</v>
      </c>
      <c r="AX269">
        <f t="shared" si="291"/>
        <v>78.812974192989046</v>
      </c>
      <c r="AY269">
        <f t="shared" si="292"/>
        <v>15.215219993965075</v>
      </c>
      <c r="AZ269" t="e">
        <f t="shared" si="293"/>
        <v>#VALUE!</v>
      </c>
    </row>
    <row r="270" spans="1:52">
      <c r="A270" s="73">
        <v>44712.518750000003</v>
      </c>
      <c r="B270" s="56">
        <v>50</v>
      </c>
      <c r="C270" s="57">
        <v>3</v>
      </c>
      <c r="D270" s="56" t="s">
        <v>235</v>
      </c>
      <c r="E270" s="56">
        <v>2</v>
      </c>
      <c r="F270" s="2">
        <v>44713.802743055552</v>
      </c>
      <c r="G270">
        <v>170</v>
      </c>
      <c r="I270" s="3">
        <v>21.4</v>
      </c>
      <c r="J270" s="3">
        <v>29.978000000000002</v>
      </c>
      <c r="K270" s="3">
        <v>35.089108871586497</v>
      </c>
      <c r="L270" s="3">
        <v>1592.82453221888</v>
      </c>
      <c r="M270" s="3" t="s">
        <v>40</v>
      </c>
      <c r="N270" s="4">
        <f>1000000*(AG270-AE270)/Y270</f>
        <v>0.18050475520285789</v>
      </c>
      <c r="O270" s="4">
        <f>1000000*(AN270-AL270)/Y270</f>
        <v>42.442770501174536</v>
      </c>
      <c r="P270" s="4" t="e">
        <f>1000000*(AU270-AS270)/Y270</f>
        <v>#VALUE!</v>
      </c>
      <c r="Q270">
        <f>(N270*16)</f>
        <v>2.8880760832457262</v>
      </c>
      <c r="R270">
        <f>(O270*44)</f>
        <v>1867.4819020516795</v>
      </c>
      <c r="S270">
        <f>1000000*(((AG270-AE270)*0.082057*X270)/(W270-AA270))/Y270</f>
        <v>5.0374482548416246</v>
      </c>
      <c r="T270">
        <f>1000000*(((AN270-AL270)*0.082057*X270)/(W270-AA270))/Y270</f>
        <v>1184.4743921095335</v>
      </c>
      <c r="U270">
        <f>O270*((1*0.082057*X270)/(W270-AA270))</f>
        <v>1184.4743921095335</v>
      </c>
      <c r="W270">
        <f t="shared" si="273"/>
        <v>0.99352476879130858</v>
      </c>
      <c r="X270">
        <v>313.14999999999998</v>
      </c>
      <c r="Y270">
        <f t="shared" si="274"/>
        <v>1.9073334166666699E-2</v>
      </c>
      <c r="Z270">
        <v>2E-3</v>
      </c>
      <c r="AA270">
        <f t="shared" si="275"/>
        <v>7.2765497523200454E-2</v>
      </c>
      <c r="AC270">
        <f t="shared" si="276"/>
        <v>3.486189877873603E-5</v>
      </c>
      <c r="AD270">
        <f t="shared" si="277"/>
        <v>2.7133947606353363E-9</v>
      </c>
      <c r="AE270">
        <v>0</v>
      </c>
      <c r="AF270" s="8">
        <f t="shared" si="278"/>
        <v>7.2943275402114187E-10</v>
      </c>
      <c r="AG270" s="8">
        <f t="shared" si="279"/>
        <v>3.4428275146564781E-9</v>
      </c>
      <c r="AH270" s="9">
        <f t="shared" si="280"/>
        <v>1.097002469958351E-3</v>
      </c>
      <c r="AJ270">
        <f t="shared" si="281"/>
        <v>1.5825106250978869E-3</v>
      </c>
      <c r="AK270">
        <f t="shared" si="282"/>
        <v>1.2317103167683633E-7</v>
      </c>
      <c r="AL270">
        <v>0</v>
      </c>
      <c r="AM270" s="8">
        <f t="shared" si="283"/>
        <v>6.8635411305120938E-7</v>
      </c>
      <c r="AN270" s="8">
        <f t="shared" si="284"/>
        <v>8.0952514472804577E-7</v>
      </c>
      <c r="AO270" s="9">
        <f t="shared" si="285"/>
        <v>2.2739189884214046E-2</v>
      </c>
      <c r="AP270" s="9"/>
      <c r="AQ270" t="e">
        <f t="shared" si="286"/>
        <v>#VALUE!</v>
      </c>
      <c r="AR270" t="e">
        <f t="shared" si="287"/>
        <v>#VALUE!</v>
      </c>
      <c r="AS270">
        <v>0</v>
      </c>
      <c r="AT270" s="8" t="e">
        <f t="shared" si="288"/>
        <v>#VALUE!</v>
      </c>
      <c r="AU270" s="8" t="e">
        <f t="shared" si="289"/>
        <v>#VALUE!</v>
      </c>
      <c r="AV270" s="9">
        <f t="shared" si="290"/>
        <v>1.5759424160826513E-2</v>
      </c>
      <c r="AX270">
        <f t="shared" si="291"/>
        <v>78.812974192989046</v>
      </c>
      <c r="AY270">
        <f t="shared" si="292"/>
        <v>15.215219993965082</v>
      </c>
      <c r="AZ270" t="e">
        <f t="shared" si="293"/>
        <v>#VALUE!</v>
      </c>
    </row>
    <row r="271" spans="1:52">
      <c r="A271" s="73">
        <v>44712</v>
      </c>
      <c r="B271" s="56">
        <v>50</v>
      </c>
      <c r="C271" s="57">
        <v>0.1</v>
      </c>
      <c r="D271" s="56" t="s">
        <v>235</v>
      </c>
      <c r="E271" s="56">
        <v>2</v>
      </c>
      <c r="F271" s="2">
        <v>44713.82403935185</v>
      </c>
      <c r="G271">
        <v>127</v>
      </c>
      <c r="I271" s="3">
        <v>21.4</v>
      </c>
      <c r="J271" s="3">
        <v>29.978000000000002</v>
      </c>
      <c r="K271" s="3">
        <v>53.273012141695993</v>
      </c>
      <c r="L271" s="3">
        <v>-35.078412916480005</v>
      </c>
      <c r="M271" s="3" t="s">
        <v>40</v>
      </c>
      <c r="N271" s="4">
        <f>1000000*(AG271-AE271)/Y271</f>
        <v>0.27404605944103411</v>
      </c>
      <c r="O271" s="4">
        <f>1000000*(AN271-AL271)/Y271</f>
        <v>-0.93470749529804975</v>
      </c>
      <c r="P271" s="4" t="e">
        <f>1000000*(AU271-AS271)/Y271</f>
        <v>#VALUE!</v>
      </c>
      <c r="Q271">
        <f>(N271*16)</f>
        <v>4.3847369510565457</v>
      </c>
      <c r="R271">
        <f>(O271*44)</f>
        <v>-41.127129793114186</v>
      </c>
      <c r="S271">
        <f>1000000*(((AG271-AE271)*0.082057*X271)/(W271-AA271))/Y271</f>
        <v>7.647958317364064</v>
      </c>
      <c r="T271">
        <f>1000000*(((AN271-AL271)*0.082057*X271)/(W271-AA271))/Y271</f>
        <v>-26.08541052386634</v>
      </c>
      <c r="U271">
        <f>O271*((1*0.082057*X271)/(W271-AA271))</f>
        <v>-26.08541052386634</v>
      </c>
      <c r="W271">
        <f t="shared" si="273"/>
        <v>0.99352476879130858</v>
      </c>
      <c r="X271">
        <v>313.14999999999998</v>
      </c>
      <c r="Y271">
        <f t="shared" si="274"/>
        <v>1.9073334166666699E-2</v>
      </c>
      <c r="Z271">
        <v>2E-3</v>
      </c>
      <c r="AA271">
        <f t="shared" si="275"/>
        <v>7.2765497523200454E-2</v>
      </c>
      <c r="AC271">
        <f t="shared" si="276"/>
        <v>5.292805707089508E-5</v>
      </c>
      <c r="AD271">
        <f t="shared" si="277"/>
        <v>4.1195321476400012E-9</v>
      </c>
      <c r="AE271">
        <v>0</v>
      </c>
      <c r="AF271" s="8">
        <f t="shared" si="278"/>
        <v>1.1074399211370475E-9</v>
      </c>
      <c r="AG271" s="8">
        <f t="shared" si="279"/>
        <v>5.2269720687770491E-9</v>
      </c>
      <c r="AH271" s="9">
        <f t="shared" si="280"/>
        <v>1.097002469958351E-3</v>
      </c>
      <c r="AJ271">
        <f t="shared" si="281"/>
        <v>-3.4851272082411847E-5</v>
      </c>
      <c r="AK271">
        <f t="shared" si="282"/>
        <v>-2.7125676564574512E-9</v>
      </c>
      <c r="AL271">
        <v>0</v>
      </c>
      <c r="AM271" s="8">
        <f t="shared" si="283"/>
        <v>-1.5115420749450296E-8</v>
      </c>
      <c r="AN271" s="8">
        <f t="shared" si="284"/>
        <v>-1.7827988405907746E-8</v>
      </c>
      <c r="AO271" s="9">
        <f t="shared" si="285"/>
        <v>2.2739189884214046E-2</v>
      </c>
      <c r="AP271" s="9"/>
      <c r="AQ271" t="e">
        <f t="shared" si="286"/>
        <v>#VALUE!</v>
      </c>
      <c r="AR271" t="e">
        <f t="shared" si="287"/>
        <v>#VALUE!</v>
      </c>
      <c r="AS271">
        <v>0</v>
      </c>
      <c r="AT271" s="8" t="e">
        <f t="shared" si="288"/>
        <v>#VALUE!</v>
      </c>
      <c r="AU271" s="8" t="e">
        <f t="shared" si="289"/>
        <v>#VALUE!</v>
      </c>
      <c r="AV271" s="9">
        <f t="shared" si="290"/>
        <v>1.5759424160826513E-2</v>
      </c>
      <c r="AX271">
        <f t="shared" si="291"/>
        <v>78.812974192989032</v>
      </c>
      <c r="AY271">
        <f t="shared" si="292"/>
        <v>15.215219993965068</v>
      </c>
      <c r="AZ271" t="e">
        <f t="shared" si="293"/>
        <v>#VALUE!</v>
      </c>
    </row>
    <row r="272" spans="1:52">
      <c r="A272" s="73">
        <v>44712.518750000003</v>
      </c>
      <c r="B272" s="56">
        <v>50</v>
      </c>
      <c r="C272" s="57">
        <v>3</v>
      </c>
      <c r="D272" s="56" t="s">
        <v>235</v>
      </c>
      <c r="E272" s="56">
        <v>1</v>
      </c>
      <c r="F272" s="2">
        <v>44713.845300925925</v>
      </c>
      <c r="G272">
        <v>76</v>
      </c>
      <c r="I272" s="3">
        <v>21.4</v>
      </c>
      <c r="J272" s="3">
        <v>29.978000000000002</v>
      </c>
      <c r="K272" s="3">
        <v>17.319993654800001</v>
      </c>
      <c r="L272" s="3">
        <v>1300.8863081024799</v>
      </c>
      <c r="M272" s="3" t="s">
        <v>40</v>
      </c>
      <c r="N272" s="4">
        <f>1000000*(AG272-AE272)/Y272</f>
        <v>8.909719611905817E-2</v>
      </c>
      <c r="O272" s="4">
        <f>1000000*(AN272-AL272)/Y272</f>
        <v>34.663717130222224</v>
      </c>
      <c r="P272" s="4" t="e">
        <f>1000000*(AU272-AS272)/Y272</f>
        <v>#VALUE!</v>
      </c>
      <c r="Q272">
        <f>(N272*16)</f>
        <v>1.4255551379049307</v>
      </c>
      <c r="R272">
        <f>(O272*44)</f>
        <v>1525.2035537297779</v>
      </c>
      <c r="S272">
        <f>1000000*(((AG272-AE272)*0.082057*X272)/(W272-AA272))/Y272</f>
        <v>2.4864858246910351</v>
      </c>
      <c r="T272">
        <f>1000000*(((AN272-AL272)*0.082057*X272)/(W272-AA272))/Y272</f>
        <v>967.37995166787152</v>
      </c>
      <c r="U272">
        <f>O272*((1*0.082057*X272)/(W272-AA272))</f>
        <v>967.37995166787164</v>
      </c>
      <c r="W272">
        <f t="shared" si="273"/>
        <v>0.99352476879130858</v>
      </c>
      <c r="X272">
        <v>313.14999999999998</v>
      </c>
      <c r="Y272">
        <f t="shared" si="274"/>
        <v>1.9073334166666699E-2</v>
      </c>
      <c r="Z272">
        <v>2E-3</v>
      </c>
      <c r="AA272">
        <f t="shared" si="275"/>
        <v>7.2765497523200454E-2</v>
      </c>
      <c r="AC272">
        <f t="shared" si="276"/>
        <v>1.7207842691352103E-5</v>
      </c>
      <c r="AD272">
        <f t="shared" si="277"/>
        <v>1.3393323896927664E-9</v>
      </c>
      <c r="AE272">
        <v>0</v>
      </c>
      <c r="AF272" s="8">
        <f t="shared" si="278"/>
        <v>3.6004820519906947E-10</v>
      </c>
      <c r="AG272" s="8">
        <f t="shared" si="279"/>
        <v>1.6993805948918358E-9</v>
      </c>
      <c r="AH272" s="9">
        <f t="shared" si="280"/>
        <v>1.097002469958351E-3</v>
      </c>
      <c r="AJ272">
        <f t="shared" si="281"/>
        <v>1.2924627684812954E-3</v>
      </c>
      <c r="AK272">
        <f t="shared" si="282"/>
        <v>1.0059583175809276E-7</v>
      </c>
      <c r="AL272">
        <v>0</v>
      </c>
      <c r="AM272" s="8">
        <f t="shared" si="283"/>
        <v>5.6055682852544447E-7</v>
      </c>
      <c r="AN272" s="8">
        <f t="shared" si="284"/>
        <v>6.6115266028353721E-7</v>
      </c>
      <c r="AO272" s="9">
        <f t="shared" si="285"/>
        <v>2.2739189884214046E-2</v>
      </c>
      <c r="AP272" s="9"/>
      <c r="AQ272" t="e">
        <f t="shared" si="286"/>
        <v>#VALUE!</v>
      </c>
      <c r="AR272" t="e">
        <f t="shared" si="287"/>
        <v>#VALUE!</v>
      </c>
      <c r="AS272">
        <v>0</v>
      </c>
      <c r="AT272" s="8" t="e">
        <f t="shared" si="288"/>
        <v>#VALUE!</v>
      </c>
      <c r="AU272" s="8" t="e">
        <f t="shared" si="289"/>
        <v>#VALUE!</v>
      </c>
      <c r="AV272" s="9">
        <f t="shared" si="290"/>
        <v>1.5759424160826513E-2</v>
      </c>
      <c r="AX272">
        <f t="shared" si="291"/>
        <v>78.812974192989046</v>
      </c>
      <c r="AY272">
        <f t="shared" si="292"/>
        <v>15.215219993965077</v>
      </c>
      <c r="AZ272" t="e">
        <f t="shared" si="293"/>
        <v>#VALUE!</v>
      </c>
    </row>
    <row r="273" spans="1:52">
      <c r="A273" s="73">
        <v>44712.531944444447</v>
      </c>
      <c r="B273" s="56">
        <v>50</v>
      </c>
      <c r="C273" s="57">
        <v>9</v>
      </c>
      <c r="D273" s="56" t="s">
        <v>235</v>
      </c>
      <c r="E273" s="56">
        <v>2</v>
      </c>
      <c r="F273" s="2">
        <v>44713.866574074076</v>
      </c>
      <c r="G273">
        <v>130</v>
      </c>
      <c r="I273" s="3">
        <v>21.4</v>
      </c>
      <c r="J273" s="3">
        <v>29.978000000000002</v>
      </c>
      <c r="K273" s="3">
        <v>34474.302587727281</v>
      </c>
      <c r="L273" s="3">
        <v>18140.791700294478</v>
      </c>
      <c r="M273" s="3" t="s">
        <v>40</v>
      </c>
      <c r="N273" s="4">
        <f>1000000*(AG273-AE273)/Y273</f>
        <v>177.34207990747444</v>
      </c>
      <c r="O273" s="4">
        <f>1000000*(AN273-AL273)/Y273</f>
        <v>483.38372700264722</v>
      </c>
      <c r="P273" s="4" t="e">
        <f>1000000*(AU273-AS273)/Y273</f>
        <v>#VALUE!</v>
      </c>
      <c r="Q273">
        <f>(N273*16)</f>
        <v>2837.4732785195911</v>
      </c>
      <c r="R273">
        <f>(O273*44)</f>
        <v>21268.883988116479</v>
      </c>
      <c r="S273">
        <f>1000000*(((AG273-AE273)*0.082057*X273)/(W273-AA273))/Y273</f>
        <v>4949.1856873017541</v>
      </c>
      <c r="T273">
        <f>1000000*(((AN273-AL273)*0.082057*X273)/(W273-AA273))/Y273</f>
        <v>13490.062958572809</v>
      </c>
      <c r="U273">
        <f>O273*((1*0.082057*X273)/(W273-AA273))</f>
        <v>13490.062958572807</v>
      </c>
      <c r="W273">
        <f t="shared" si="273"/>
        <v>0.99352476879130858</v>
      </c>
      <c r="X273">
        <v>313.14999999999998</v>
      </c>
      <c r="Y273">
        <f t="shared" si="274"/>
        <v>1.9073334166666699E-2</v>
      </c>
      <c r="Z273">
        <v>2E-3</v>
      </c>
      <c r="AA273">
        <f t="shared" si="275"/>
        <v>7.2765497523200454E-2</v>
      </c>
      <c r="AC273">
        <f t="shared" si="276"/>
        <v>3.4251073507713357E-2</v>
      </c>
      <c r="AD273">
        <f t="shared" si="277"/>
        <v>2.6658525971813045E-6</v>
      </c>
      <c r="AE273">
        <v>0</v>
      </c>
      <c r="AF273" s="8">
        <f t="shared" si="278"/>
        <v>7.1665215470566371E-7</v>
      </c>
      <c r="AG273" s="8">
        <f t="shared" si="279"/>
        <v>3.3825047518869682E-6</v>
      </c>
      <c r="AH273" s="9">
        <f t="shared" si="280"/>
        <v>1.097002469958351E-3</v>
      </c>
      <c r="AJ273">
        <f t="shared" si="281"/>
        <v>1.8023325879726361E-2</v>
      </c>
      <c r="AK273">
        <f t="shared" si="282"/>
        <v>1.4028036258627986E-6</v>
      </c>
      <c r="AL273">
        <v>0</v>
      </c>
      <c r="AM273" s="8">
        <f t="shared" si="283"/>
        <v>7.816935729987482E-6</v>
      </c>
      <c r="AN273" s="8">
        <f t="shared" si="284"/>
        <v>9.2197393558502802E-6</v>
      </c>
      <c r="AO273" s="9">
        <f t="shared" si="285"/>
        <v>2.2739189884214046E-2</v>
      </c>
      <c r="AP273" s="9"/>
      <c r="AQ273" t="e">
        <f t="shared" si="286"/>
        <v>#VALUE!</v>
      </c>
      <c r="AR273" t="e">
        <f t="shared" si="287"/>
        <v>#VALUE!</v>
      </c>
      <c r="AS273">
        <v>0</v>
      </c>
      <c r="AT273" s="8" t="e">
        <f t="shared" si="288"/>
        <v>#VALUE!</v>
      </c>
      <c r="AU273" s="8" t="e">
        <f t="shared" si="289"/>
        <v>#VALUE!</v>
      </c>
      <c r="AV273" s="9">
        <f t="shared" si="290"/>
        <v>1.5759424160826513E-2</v>
      </c>
      <c r="AX273">
        <f t="shared" si="291"/>
        <v>78.81297419298906</v>
      </c>
      <c r="AY273">
        <f t="shared" si="292"/>
        <v>15.215219993965071</v>
      </c>
      <c r="AZ273" t="e">
        <f t="shared" si="293"/>
        <v>#VALUE!</v>
      </c>
    </row>
    <row r="274" spans="1:52">
      <c r="A274" s="73">
        <v>44712.480555555558</v>
      </c>
      <c r="B274" s="56">
        <v>40</v>
      </c>
      <c r="C274" s="57">
        <v>3</v>
      </c>
      <c r="D274" s="56" t="s">
        <v>235</v>
      </c>
      <c r="E274" s="56">
        <v>1</v>
      </c>
      <c r="F274" s="2">
        <v>44713.887812499997</v>
      </c>
      <c r="G274">
        <v>85</v>
      </c>
      <c r="I274" s="3">
        <v>21.4</v>
      </c>
      <c r="J274" s="3">
        <v>29.978000000000002</v>
      </c>
      <c r="K274" s="3">
        <v>31.638818959455755</v>
      </c>
      <c r="L274" s="3">
        <v>59.577072967999996</v>
      </c>
      <c r="M274" s="3" t="s">
        <v>40</v>
      </c>
      <c r="N274" s="4">
        <f>1000000*(AG274-AE274)/Y274</f>
        <v>0.16275583663535451</v>
      </c>
      <c r="O274" s="4">
        <f>1000000*(AN274-AL274)/Y274</f>
        <v>1.5875044513472374</v>
      </c>
      <c r="P274" s="4" t="e">
        <f>1000000*(AU274-AS274)/Y274</f>
        <v>#VALUE!</v>
      </c>
      <c r="Q274">
        <f>(N274*16)</f>
        <v>2.6040933861656721</v>
      </c>
      <c r="R274">
        <f>(O274*44)</f>
        <v>69.850195859278443</v>
      </c>
      <c r="S274">
        <f>1000000*(((AG274-AE274)*0.082057*X274)/(W274-AA274))/Y274</f>
        <v>4.5421191497290492</v>
      </c>
      <c r="T274">
        <f>1000000*(((AN274-AL274)*0.082057*X274)/(W274-AA274))/Y274</f>
        <v>44.303384246055799</v>
      </c>
      <c r="U274">
        <f>O274*((1*0.082057*X274)/(W274-AA274))</f>
        <v>44.303384246055792</v>
      </c>
      <c r="W274">
        <f t="shared" si="273"/>
        <v>0.99352476879130858</v>
      </c>
      <c r="X274">
        <v>313.14999999999998</v>
      </c>
      <c r="Y274">
        <f t="shared" si="274"/>
        <v>1.9073334166666699E-2</v>
      </c>
      <c r="Z274">
        <v>2E-3</v>
      </c>
      <c r="AA274">
        <f t="shared" si="275"/>
        <v>7.2765497523200454E-2</v>
      </c>
      <c r="AC274">
        <f t="shared" si="276"/>
        <v>3.1433950291523351E-5</v>
      </c>
      <c r="AD274">
        <f t="shared" si="277"/>
        <v>2.4465883676742025E-9</v>
      </c>
      <c r="AE274">
        <v>0</v>
      </c>
      <c r="AF274" s="8">
        <f t="shared" si="278"/>
        <v>6.5770809204732802E-10</v>
      </c>
      <c r="AG274" s="8">
        <f t="shared" si="279"/>
        <v>3.1042964597215305E-9</v>
      </c>
      <c r="AH274" s="9">
        <f t="shared" si="280"/>
        <v>1.097002469958351E-3</v>
      </c>
      <c r="AJ274">
        <f t="shared" si="281"/>
        <v>5.9191297645795119E-5</v>
      </c>
      <c r="AK274">
        <f t="shared" si="282"/>
        <v>4.6070169019385333E-9</v>
      </c>
      <c r="AL274">
        <v>0</v>
      </c>
      <c r="AM274" s="8">
        <f t="shared" si="283"/>
        <v>2.5671985989678204E-8</v>
      </c>
      <c r="AN274" s="8">
        <f t="shared" si="284"/>
        <v>3.0279002891616735E-8</v>
      </c>
      <c r="AO274" s="9">
        <f t="shared" si="285"/>
        <v>2.2739189884214046E-2</v>
      </c>
      <c r="AP274" s="9"/>
      <c r="AQ274" t="e">
        <f t="shared" si="286"/>
        <v>#VALUE!</v>
      </c>
      <c r="AR274" t="e">
        <f t="shared" si="287"/>
        <v>#VALUE!</v>
      </c>
      <c r="AS274">
        <v>0</v>
      </c>
      <c r="AT274" s="8" t="e">
        <f t="shared" si="288"/>
        <v>#VALUE!</v>
      </c>
      <c r="AU274" s="8" t="e">
        <f t="shared" si="289"/>
        <v>#VALUE!</v>
      </c>
      <c r="AV274" s="9">
        <f t="shared" si="290"/>
        <v>1.5759424160826513E-2</v>
      </c>
      <c r="AX274">
        <f t="shared" si="291"/>
        <v>78.812974192989046</v>
      </c>
      <c r="AY274">
        <f t="shared" si="292"/>
        <v>15.21521999396507</v>
      </c>
      <c r="AZ274" t="e">
        <f t="shared" si="293"/>
        <v>#VALUE!</v>
      </c>
    </row>
    <row r="275" spans="1:52">
      <c r="A275" s="73">
        <v>44712.414583333331</v>
      </c>
      <c r="B275" s="56">
        <v>50</v>
      </c>
      <c r="C275" s="57">
        <v>1.6</v>
      </c>
      <c r="D275" s="56" t="s">
        <v>234</v>
      </c>
      <c r="E275" s="56">
        <v>2</v>
      </c>
      <c r="F275" s="2">
        <v>44713.909050925926</v>
      </c>
      <c r="G275">
        <v>89</v>
      </c>
      <c r="I275" s="3">
        <v>21.4</v>
      </c>
      <c r="J275" s="3">
        <v>29.978000000000002</v>
      </c>
      <c r="K275" s="3">
        <v>30.121143960144742</v>
      </c>
      <c r="L275" s="3">
        <v>95.328433543119999</v>
      </c>
      <c r="M275" s="3" t="s">
        <v>40</v>
      </c>
      <c r="N275" s="4">
        <f>1000000*(AG275-AE275)/Y275</f>
        <v>0.15494864052699275</v>
      </c>
      <c r="O275" s="4">
        <f>1000000*(AN275-AL275)/Y275</f>
        <v>2.5401434654392454</v>
      </c>
      <c r="P275" s="4" t="e">
        <f>1000000*(AU275-AS275)/Y275</f>
        <v>#VALUE!</v>
      </c>
      <c r="Q275">
        <f>(N275*16)</f>
        <v>2.4791782484318841</v>
      </c>
      <c r="R275">
        <f>(O275*44)</f>
        <v>111.7663124793268</v>
      </c>
      <c r="S275">
        <f>1000000*(((AG275-AE275)*0.082057*X275)/(W275-AA275))/Y275</f>
        <v>4.3242393140035338</v>
      </c>
      <c r="T275">
        <f>1000000*(((AN275-AL275)*0.082057*X275)/(W275-AA275))/Y275</f>
        <v>70.889219802790478</v>
      </c>
      <c r="U275">
        <f>O275*((1*0.082057*X275)/(W275-AA275))</f>
        <v>70.889219802790493</v>
      </c>
      <c r="W275">
        <f t="shared" si="273"/>
        <v>0.99352476879130858</v>
      </c>
      <c r="X275">
        <v>313.14999999999998</v>
      </c>
      <c r="Y275">
        <f t="shared" si="274"/>
        <v>1.9073334166666699E-2</v>
      </c>
      <c r="Z275">
        <v>2E-3</v>
      </c>
      <c r="AA275">
        <f t="shared" si="275"/>
        <v>7.2765497523200454E-2</v>
      </c>
      <c r="AC275">
        <f t="shared" si="276"/>
        <v>2.9926102588732524E-5</v>
      </c>
      <c r="AD275">
        <f t="shared" si="277"/>
        <v>2.3292285507991625E-9</v>
      </c>
      <c r="AE275">
        <v>0</v>
      </c>
      <c r="AF275" s="8">
        <f t="shared" si="278"/>
        <v>6.261586486428846E-10</v>
      </c>
      <c r="AG275" s="8">
        <f t="shared" si="279"/>
        <v>2.9553871994420472E-9</v>
      </c>
      <c r="AH275" s="9">
        <f t="shared" si="280"/>
        <v>1.097002469958351E-3</v>
      </c>
      <c r="AJ275">
        <f t="shared" si="281"/>
        <v>9.4711159895165923E-5</v>
      </c>
      <c r="AK275">
        <f t="shared" si="282"/>
        <v>7.3716227180944256E-9</v>
      </c>
      <c r="AL275">
        <v>0</v>
      </c>
      <c r="AM275" s="8">
        <f t="shared" si="283"/>
        <v>4.1077382429503085E-8</v>
      </c>
      <c r="AN275" s="8">
        <f t="shared" si="284"/>
        <v>4.8449005147597507E-8</v>
      </c>
      <c r="AO275" s="9">
        <f t="shared" si="285"/>
        <v>2.2739189884214046E-2</v>
      </c>
      <c r="AP275" s="9"/>
      <c r="AQ275" t="e">
        <f t="shared" si="286"/>
        <v>#VALUE!</v>
      </c>
      <c r="AR275" t="e">
        <f t="shared" si="287"/>
        <v>#VALUE!</v>
      </c>
      <c r="AS275">
        <v>0</v>
      </c>
      <c r="AT275" s="8" t="e">
        <f t="shared" si="288"/>
        <v>#VALUE!</v>
      </c>
      <c r="AU275" s="8" t="e">
        <f t="shared" si="289"/>
        <v>#VALUE!</v>
      </c>
      <c r="AV275" s="9">
        <f t="shared" si="290"/>
        <v>1.5759424160826513E-2</v>
      </c>
      <c r="AX275">
        <f t="shared" si="291"/>
        <v>78.81297419298906</v>
      </c>
      <c r="AY275">
        <f t="shared" si="292"/>
        <v>15.21521999396507</v>
      </c>
      <c r="AZ275" t="e">
        <f t="shared" si="293"/>
        <v>#VALUE!</v>
      </c>
    </row>
    <row r="276" spans="1:52">
      <c r="A276" s="73">
        <v>44712.430555555555</v>
      </c>
      <c r="B276" s="56">
        <v>50</v>
      </c>
      <c r="C276" s="57">
        <v>6.2</v>
      </c>
      <c r="D276" s="56" t="s">
        <v>234</v>
      </c>
      <c r="E276" s="56">
        <v>2</v>
      </c>
      <c r="F276" s="2">
        <v>44713.930324074077</v>
      </c>
      <c r="G276">
        <v>205</v>
      </c>
      <c r="I276" s="3">
        <v>21.4</v>
      </c>
      <c r="J276" s="3">
        <v>29.978000000000002</v>
      </c>
      <c r="K276" s="3">
        <v>3.0261547700000113E-2</v>
      </c>
      <c r="L276" s="3">
        <v>10134.631510496078</v>
      </c>
      <c r="M276" s="3" t="s">
        <v>40</v>
      </c>
      <c r="N276" s="4">
        <f>1000000*(AG276-AE276)/Y276</f>
        <v>1.5567090289007838E-4</v>
      </c>
      <c r="O276" s="4">
        <f>1000000*(AN276-AL276)/Y276</f>
        <v>270.04973279432659</v>
      </c>
      <c r="P276" s="4" t="e">
        <f>1000000*(AU276-AS276)/Y276</f>
        <v>#VALUE!</v>
      </c>
      <c r="Q276">
        <f>(N276*16)</f>
        <v>2.4907344462412541E-3</v>
      </c>
      <c r="R276">
        <f>(O276*44)</f>
        <v>11882.188242950369</v>
      </c>
      <c r="S276">
        <f>1000000*(((AG276-AE276)*0.082057*X276)/(W276-AA276))/Y276</f>
        <v>4.3443958981133216E-3</v>
      </c>
      <c r="T276">
        <f>1000000*(((AN276-AL276)*0.082057*X276)/(W276-AA276))/Y276</f>
        <v>7536.4305702439979</v>
      </c>
      <c r="U276">
        <f>O276*((1*0.082057*X276)/(W276-AA276))</f>
        <v>7536.4305702439979</v>
      </c>
      <c r="W276">
        <f t="shared" si="273"/>
        <v>0.99352476879130858</v>
      </c>
      <c r="X276">
        <v>313.14999999999998</v>
      </c>
      <c r="Y276">
        <f t="shared" si="274"/>
        <v>1.9073334166666699E-2</v>
      </c>
      <c r="Z276">
        <v>2E-3</v>
      </c>
      <c r="AA276">
        <f t="shared" si="275"/>
        <v>7.2765497523200454E-2</v>
      </c>
      <c r="AC276">
        <f t="shared" si="276"/>
        <v>3.0065597181909768E-8</v>
      </c>
      <c r="AD276">
        <f t="shared" si="277"/>
        <v>2.3400857878265089E-12</v>
      </c>
      <c r="AE276">
        <v>0</v>
      </c>
      <c r="AF276" s="8">
        <f t="shared" si="278"/>
        <v>6.2907736302267634E-13</v>
      </c>
      <c r="AG276" s="8">
        <f t="shared" si="279"/>
        <v>2.9691631508491854E-12</v>
      </c>
      <c r="AH276" s="9">
        <f t="shared" si="280"/>
        <v>1.097002469958351E-3</v>
      </c>
      <c r="AJ276">
        <f t="shared" si="281"/>
        <v>1.0069007428250726E-2</v>
      </c>
      <c r="AK276">
        <f t="shared" si="282"/>
        <v>7.8369776052698338E-7</v>
      </c>
      <c r="AL276">
        <v>0</v>
      </c>
      <c r="AM276" s="8">
        <f t="shared" si="283"/>
        <v>4.3670510346782592E-6</v>
      </c>
      <c r="AN276" s="8">
        <f t="shared" si="284"/>
        <v>5.1507487952052426E-6</v>
      </c>
      <c r="AO276" s="9">
        <f t="shared" si="285"/>
        <v>2.2739189884214046E-2</v>
      </c>
      <c r="AP276" s="9"/>
      <c r="AQ276" t="e">
        <f t="shared" si="286"/>
        <v>#VALUE!</v>
      </c>
      <c r="AR276" t="e">
        <f t="shared" si="287"/>
        <v>#VALUE!</v>
      </c>
      <c r="AS276">
        <v>0</v>
      </c>
      <c r="AT276" s="8" t="e">
        <f t="shared" si="288"/>
        <v>#VALUE!</v>
      </c>
      <c r="AU276" s="8" t="e">
        <f t="shared" si="289"/>
        <v>#VALUE!</v>
      </c>
      <c r="AV276" s="9">
        <f t="shared" si="290"/>
        <v>1.5759424160826513E-2</v>
      </c>
      <c r="AX276">
        <f t="shared" si="291"/>
        <v>78.812974192989046</v>
      </c>
      <c r="AY276">
        <f t="shared" si="292"/>
        <v>15.215219993965077</v>
      </c>
      <c r="AZ276" t="e">
        <f t="shared" si="293"/>
        <v>#VALUE!</v>
      </c>
    </row>
    <row r="277" spans="1:52">
      <c r="A277" s="73">
        <v>44712.428472222222</v>
      </c>
      <c r="B277" s="56">
        <v>50</v>
      </c>
      <c r="C277" s="57">
        <v>5</v>
      </c>
      <c r="D277" s="56" t="s">
        <v>234</v>
      </c>
      <c r="E277" s="56">
        <v>2</v>
      </c>
      <c r="F277" s="2">
        <v>44713.951574074075</v>
      </c>
      <c r="G277">
        <v>204</v>
      </c>
      <c r="I277" s="3">
        <v>21.4</v>
      </c>
      <c r="J277" s="3">
        <v>29.978000000000002</v>
      </c>
      <c r="K277" s="3">
        <v>1.9224282500000001</v>
      </c>
      <c r="L277" s="3">
        <v>9110.5550705564801</v>
      </c>
      <c r="M277" s="3" t="s">
        <v>40</v>
      </c>
      <c r="N277" s="4">
        <f>1000000*(AG277-AE277)/Y277</f>
        <v>9.889320413671113E-3</v>
      </c>
      <c r="O277" s="4">
        <f>1000000*(AN277-AL277)/Y277</f>
        <v>242.76195536697381</v>
      </c>
      <c r="P277" s="4" t="e">
        <f>1000000*(AU277-AS277)/Y277</f>
        <v>#VALUE!</v>
      </c>
      <c r="Q277">
        <f>(N277*16)</f>
        <v>0.15822912661873781</v>
      </c>
      <c r="R277">
        <f>(O277*44)</f>
        <v>10681.526036146848</v>
      </c>
      <c r="S277">
        <f>1000000*(((AG277-AE277)*0.082057*X277)/(W277-AA277))/Y277</f>
        <v>0.27598685587773625</v>
      </c>
      <c r="T277">
        <f>1000000*(((AN277-AL277)*0.082057*X277)/(W277-AA277))/Y277</f>
        <v>6774.8951379755144</v>
      </c>
      <c r="U277">
        <f>O277*((1*0.082057*X277)/(W277-AA277))</f>
        <v>6774.8951379755154</v>
      </c>
      <c r="W277">
        <f t="shared" si="273"/>
        <v>0.99352476879130858</v>
      </c>
      <c r="X277">
        <v>313.14999999999998</v>
      </c>
      <c r="Y277">
        <f t="shared" si="274"/>
        <v>1.9073334166666699E-2</v>
      </c>
      <c r="Z277">
        <v>2E-3</v>
      </c>
      <c r="AA277">
        <f t="shared" si="275"/>
        <v>7.2765497523200454E-2</v>
      </c>
      <c r="AC277">
        <f t="shared" si="276"/>
        <v>1.90998008259913E-6</v>
      </c>
      <c r="AD277">
        <f t="shared" si="277"/>
        <v>1.48658854812676E-10</v>
      </c>
      <c r="AE277">
        <v>0</v>
      </c>
      <c r="AF277" s="8">
        <f t="shared" si="278"/>
        <v>3.9963458118511694E-11</v>
      </c>
      <c r="AG277" s="8">
        <f t="shared" si="279"/>
        <v>1.886223129311877E-10</v>
      </c>
      <c r="AH277" s="9">
        <f t="shared" si="280"/>
        <v>1.097002469958351E-3</v>
      </c>
      <c r="AJ277">
        <f t="shared" si="281"/>
        <v>9.0515621200351112E-3</v>
      </c>
      <c r="AK277">
        <f t="shared" si="282"/>
        <v>7.0450727276648425E-7</v>
      </c>
      <c r="AL277">
        <v>0</v>
      </c>
      <c r="AM277" s="8">
        <f t="shared" si="283"/>
        <v>3.9257726249012333E-6</v>
      </c>
      <c r="AN277" s="8">
        <f t="shared" si="284"/>
        <v>4.6302798976677175E-6</v>
      </c>
      <c r="AO277" s="9">
        <f t="shared" si="285"/>
        <v>2.2739189884214046E-2</v>
      </c>
      <c r="AP277" s="9"/>
      <c r="AQ277" t="e">
        <f t="shared" si="286"/>
        <v>#VALUE!</v>
      </c>
      <c r="AR277" t="e">
        <f t="shared" si="287"/>
        <v>#VALUE!</v>
      </c>
      <c r="AS277">
        <v>0</v>
      </c>
      <c r="AT277" s="8" t="e">
        <f t="shared" si="288"/>
        <v>#VALUE!</v>
      </c>
      <c r="AU277" s="8" t="e">
        <f t="shared" si="289"/>
        <v>#VALUE!</v>
      </c>
      <c r="AV277" s="9">
        <f t="shared" si="290"/>
        <v>1.5759424160826513E-2</v>
      </c>
      <c r="AX277">
        <f t="shared" si="291"/>
        <v>78.812974192989046</v>
      </c>
      <c r="AY277">
        <f t="shared" si="292"/>
        <v>15.215219993965077</v>
      </c>
      <c r="AZ277" t="e">
        <f t="shared" si="293"/>
        <v>#VALUE!</v>
      </c>
    </row>
    <row r="278" spans="1:52">
      <c r="A278" s="73">
        <v>44712.430555555555</v>
      </c>
      <c r="B278" s="56">
        <v>50</v>
      </c>
      <c r="C278" s="57">
        <v>6.2</v>
      </c>
      <c r="D278" s="56" t="s">
        <v>234</v>
      </c>
      <c r="E278" s="56">
        <v>1</v>
      </c>
      <c r="F278" s="2">
        <v>44713.972800925927</v>
      </c>
      <c r="G278">
        <v>88</v>
      </c>
      <c r="I278" s="3">
        <v>21.4</v>
      </c>
      <c r="J278" s="3">
        <v>29.978000000000002</v>
      </c>
      <c r="K278" s="3">
        <v>-3.3149994699999796E-2</v>
      </c>
      <c r="L278" s="3">
        <v>12141.261354752</v>
      </c>
      <c r="M278" s="3" t="s">
        <v>40</v>
      </c>
      <c r="N278" s="4">
        <f>1000000*(AG278-AE278)/Y278</f>
        <v>-1.7052959937505972E-4</v>
      </c>
      <c r="O278" s="4">
        <f>1000000*(AN278-AL278)/Y278</f>
        <v>323.518855248085</v>
      </c>
      <c r="P278" s="4" t="e">
        <f>1000000*(AU278-AS278)/Y278</f>
        <v>#VALUE!</v>
      </c>
      <c r="Q278">
        <f>(N278*16)</f>
        <v>-2.7284735900009556E-3</v>
      </c>
      <c r="R278">
        <f>(O278*44)</f>
        <v>14234.829630915739</v>
      </c>
      <c r="S278">
        <f>1000000*(((AG278-AE278)*0.082057*X278)/(W278-AA278))/Y278</f>
        <v>-4.7590659415333511E-3</v>
      </c>
      <c r="T278">
        <f>1000000*(((AN278-AL278)*0.082057*X278)/(W278-AA278))/Y278</f>
        <v>9028.6236002275855</v>
      </c>
      <c r="U278">
        <f>O278*((1*0.082057*X278)/(W278-AA278))</f>
        <v>9028.6236002275873</v>
      </c>
      <c r="W278">
        <f t="shared" si="273"/>
        <v>0.99352476879130858</v>
      </c>
      <c r="X278">
        <v>313.14999999999998</v>
      </c>
      <c r="Y278">
        <f t="shared" si="274"/>
        <v>1.9073334166666699E-2</v>
      </c>
      <c r="Z278">
        <v>2E-3</v>
      </c>
      <c r="AA278">
        <f t="shared" si="275"/>
        <v>7.2765497523200454E-2</v>
      </c>
      <c r="AC278">
        <f t="shared" si="276"/>
        <v>-3.2935340819750399E-8</v>
      </c>
      <c r="AD278">
        <f t="shared" si="277"/>
        <v>-2.5634456053942445E-12</v>
      </c>
      <c r="AE278">
        <v>0</v>
      </c>
      <c r="AF278" s="8">
        <f t="shared" si="278"/>
        <v>-6.8912242879406611E-13</v>
      </c>
      <c r="AG278" s="8">
        <f t="shared" si="279"/>
        <v>-3.2525680341883107E-12</v>
      </c>
      <c r="AH278" s="9">
        <f t="shared" si="280"/>
        <v>1.097002469958351E-3</v>
      </c>
      <c r="AJ278">
        <f t="shared" si="281"/>
        <v>1.2062643880314829E-2</v>
      </c>
      <c r="AK278">
        <f t="shared" si="282"/>
        <v>9.388678141713905E-7</v>
      </c>
      <c r="AL278">
        <v>0</v>
      </c>
      <c r="AM278" s="8">
        <f t="shared" si="283"/>
        <v>5.2317154211928069E-6</v>
      </c>
      <c r="AN278" s="8">
        <f t="shared" si="284"/>
        <v>6.1705832353641972E-6</v>
      </c>
      <c r="AO278" s="9">
        <f t="shared" si="285"/>
        <v>2.2739189884214046E-2</v>
      </c>
      <c r="AP278" s="9"/>
      <c r="AQ278" t="e">
        <f t="shared" si="286"/>
        <v>#VALUE!</v>
      </c>
      <c r="AR278" t="e">
        <f t="shared" si="287"/>
        <v>#VALUE!</v>
      </c>
      <c r="AS278">
        <v>0</v>
      </c>
      <c r="AT278" s="8" t="e">
        <f t="shared" si="288"/>
        <v>#VALUE!</v>
      </c>
      <c r="AU278" s="8" t="e">
        <f t="shared" si="289"/>
        <v>#VALUE!</v>
      </c>
      <c r="AV278" s="9">
        <f t="shared" si="290"/>
        <v>1.5759424160826513E-2</v>
      </c>
      <c r="AX278">
        <f t="shared" si="291"/>
        <v>78.812974192989046</v>
      </c>
      <c r="AY278">
        <f t="shared" si="292"/>
        <v>15.215219993965075</v>
      </c>
      <c r="AZ278" t="e">
        <f t="shared" si="293"/>
        <v>#VALUE!</v>
      </c>
    </row>
    <row r="279" spans="1:52">
      <c r="A279" s="73">
        <v>44712.503472222219</v>
      </c>
      <c r="B279" s="56">
        <v>100</v>
      </c>
      <c r="C279" s="57">
        <v>0.1</v>
      </c>
      <c r="D279" s="56" t="s">
        <v>234</v>
      </c>
      <c r="E279" s="56">
        <v>2</v>
      </c>
      <c r="F279" s="2">
        <v>44713.994039351855</v>
      </c>
      <c r="G279">
        <v>216</v>
      </c>
      <c r="I279" s="3">
        <v>21.4</v>
      </c>
      <c r="J279" s="3">
        <v>29.978000000000002</v>
      </c>
      <c r="K279" s="3">
        <v>8.0872114687999996</v>
      </c>
      <c r="L279" s="3">
        <v>1581.6853024131199</v>
      </c>
      <c r="M279" s="3" t="s">
        <v>40</v>
      </c>
      <c r="N279" s="4">
        <f>1000000*(AG279-AE279)/Y279</f>
        <v>4.1602086043044245E-2</v>
      </c>
      <c r="O279" s="4">
        <f>1000000*(AN279-AL279)/Y279</f>
        <v>42.145952010096231</v>
      </c>
      <c r="P279" s="4" t="e">
        <f>1000000*(AU279-AS279)/Y279</f>
        <v>#VALUE!</v>
      </c>
      <c r="Q279">
        <f>(N279*16)</f>
        <v>0.66563337668870792</v>
      </c>
      <c r="R279">
        <f>(O279*44)</f>
        <v>1854.4218884442341</v>
      </c>
      <c r="S279">
        <f>1000000*(((AG279-AE279)*0.082057*X279)/(W279-AA279))/Y279</f>
        <v>1.1610129356414112</v>
      </c>
      <c r="T279">
        <f>1000000*(((AN279-AL279)*0.082057*X279)/(W279-AA279))/Y279</f>
        <v>1176.1909106676915</v>
      </c>
      <c r="U279">
        <f>O279*((1*0.082057*X279)/(W279-AA279))</f>
        <v>1176.1909106676915</v>
      </c>
      <c r="W279">
        <f t="shared" si="273"/>
        <v>0.99352476879130858</v>
      </c>
      <c r="X279">
        <v>313.14999999999998</v>
      </c>
      <c r="Y279">
        <f t="shared" si="274"/>
        <v>1.9073334166666699E-2</v>
      </c>
      <c r="Z279">
        <v>2E-3</v>
      </c>
      <c r="AA279">
        <f t="shared" si="275"/>
        <v>7.2765497523200454E-2</v>
      </c>
      <c r="AC279">
        <f t="shared" si="276"/>
        <v>8.0348449047059384E-6</v>
      </c>
      <c r="AD279">
        <f t="shared" si="277"/>
        <v>6.2537345442137948E-10</v>
      </c>
      <c r="AE279">
        <v>0</v>
      </c>
      <c r="AF279" s="8">
        <f t="shared" si="278"/>
        <v>1.6811703470802418E-10</v>
      </c>
      <c r="AG279" s="8">
        <f t="shared" si="279"/>
        <v>7.934904891294036E-10</v>
      </c>
      <c r="AH279" s="9">
        <f t="shared" si="280"/>
        <v>1.097002469958351E-3</v>
      </c>
      <c r="AJ279">
        <f t="shared" si="281"/>
        <v>1.5714435243806061E-3</v>
      </c>
      <c r="AK279">
        <f t="shared" si="282"/>
        <v>1.2230964964792603E-7</v>
      </c>
      <c r="AL279">
        <v>0</v>
      </c>
      <c r="AM279" s="8">
        <f t="shared" si="283"/>
        <v>6.815541768129374E-7</v>
      </c>
      <c r="AN279" s="8">
        <f t="shared" si="284"/>
        <v>8.0386382646086344E-7</v>
      </c>
      <c r="AO279" s="9">
        <f t="shared" si="285"/>
        <v>2.2739189884214046E-2</v>
      </c>
      <c r="AP279" s="9"/>
      <c r="AQ279" t="e">
        <f t="shared" si="286"/>
        <v>#VALUE!</v>
      </c>
      <c r="AR279" t="e">
        <f t="shared" si="287"/>
        <v>#VALUE!</v>
      </c>
      <c r="AS279">
        <v>0</v>
      </c>
      <c r="AT279" s="8" t="e">
        <f t="shared" si="288"/>
        <v>#VALUE!</v>
      </c>
      <c r="AU279" s="8" t="e">
        <f t="shared" si="289"/>
        <v>#VALUE!</v>
      </c>
      <c r="AV279" s="9">
        <f t="shared" si="290"/>
        <v>1.5759424160826513E-2</v>
      </c>
      <c r="AX279">
        <f t="shared" si="291"/>
        <v>78.812974192989046</v>
      </c>
      <c r="AY279">
        <f t="shared" si="292"/>
        <v>15.215219993965079</v>
      </c>
      <c r="AZ279" t="e">
        <f t="shared" si="293"/>
        <v>#VALUE!</v>
      </c>
    </row>
    <row r="280" spans="1:52">
      <c r="A280" s="73">
        <v>44712.458333333336</v>
      </c>
      <c r="B280" s="56">
        <v>50</v>
      </c>
      <c r="C280" s="57">
        <v>9</v>
      </c>
      <c r="D280" s="56" t="s">
        <v>234</v>
      </c>
      <c r="E280" s="56">
        <v>1</v>
      </c>
      <c r="F280" s="2">
        <v>44714.015289351853</v>
      </c>
      <c r="G280">
        <v>82</v>
      </c>
      <c r="I280" s="3">
        <v>21.4</v>
      </c>
      <c r="J280" s="3">
        <v>29.978000000000002</v>
      </c>
      <c r="K280" s="3">
        <v>-6.4604687499999924E-2</v>
      </c>
      <c r="L280" s="3">
        <v>16608.486071732477</v>
      </c>
      <c r="M280" s="3" t="s">
        <v>40</v>
      </c>
      <c r="N280" s="4">
        <f>1000000*(AG280-AE280)/Y280</f>
        <v>-3.3233825757220966E-4</v>
      </c>
      <c r="O280" s="4">
        <f>1000000*(AN280-AL280)/Y280</f>
        <v>442.55355719096195</v>
      </c>
      <c r="P280" s="4" t="e">
        <f>1000000*(AU280-AS280)/Y280</f>
        <v>#VALUE!</v>
      </c>
      <c r="Q280">
        <f>(N280*16)</f>
        <v>-5.3174121211553545E-3</v>
      </c>
      <c r="R280">
        <f>(O280*44)</f>
        <v>19472.356516402328</v>
      </c>
      <c r="S280">
        <f>1000000*(((AG280-AE280)*0.082057*X280)/(W280-AA280))/Y280</f>
        <v>-9.2747516470841843E-3</v>
      </c>
      <c r="T280">
        <f>1000000*(((AN280-AL280)*0.082057*X280)/(W280-AA280))/Y280</f>
        <v>12350.592325615738</v>
      </c>
      <c r="U280">
        <f>O280*((1*0.082057*X280)/(W280-AA280))</f>
        <v>12350.59232561574</v>
      </c>
      <c r="W280">
        <f t="shared" si="273"/>
        <v>0.99352476879130858</v>
      </c>
      <c r="X280">
        <v>313.14999999999998</v>
      </c>
      <c r="Y280">
        <f t="shared" si="274"/>
        <v>1.9073334166666699E-2</v>
      </c>
      <c r="Z280">
        <v>2E-3</v>
      </c>
      <c r="AA280">
        <f t="shared" si="275"/>
        <v>7.2765497523200454E-2</v>
      </c>
      <c r="AC280">
        <f t="shared" si="276"/>
        <v>-6.4186357211272173E-8</v>
      </c>
      <c r="AD280">
        <f t="shared" si="277"/>
        <v>-4.9957957386866291E-12</v>
      </c>
      <c r="AE280">
        <v>0</v>
      </c>
      <c r="AF280" s="8">
        <f t="shared" si="278"/>
        <v>-1.3430029043558754E-12</v>
      </c>
      <c r="AG280" s="8">
        <f t="shared" si="279"/>
        <v>-6.3387986430425043E-12</v>
      </c>
      <c r="AH280" s="9">
        <f t="shared" si="280"/>
        <v>1.097002469958351E-3</v>
      </c>
      <c r="AJ280">
        <f t="shared" si="281"/>
        <v>1.6500942284391678E-2</v>
      </c>
      <c r="AK280">
        <f t="shared" si="282"/>
        <v>1.2843124416196184E-6</v>
      </c>
      <c r="AL280">
        <v>0</v>
      </c>
      <c r="AM280" s="8">
        <f t="shared" si="283"/>
        <v>7.1566594413306412E-6</v>
      </c>
      <c r="AN280" s="8">
        <f t="shared" si="284"/>
        <v>8.4409718829502596E-6</v>
      </c>
      <c r="AO280" s="9">
        <f t="shared" si="285"/>
        <v>2.2739189884214046E-2</v>
      </c>
      <c r="AP280" s="9"/>
      <c r="AQ280" t="e">
        <f t="shared" si="286"/>
        <v>#VALUE!</v>
      </c>
      <c r="AR280" t="e">
        <f t="shared" si="287"/>
        <v>#VALUE!</v>
      </c>
      <c r="AS280">
        <v>0</v>
      </c>
      <c r="AT280" s="8" t="e">
        <f t="shared" si="288"/>
        <v>#VALUE!</v>
      </c>
      <c r="AU280" s="8" t="e">
        <f t="shared" si="289"/>
        <v>#VALUE!</v>
      </c>
      <c r="AV280" s="9">
        <f t="shared" si="290"/>
        <v>1.5759424160826513E-2</v>
      </c>
      <c r="AX280">
        <f t="shared" si="291"/>
        <v>78.812974192989046</v>
      </c>
      <c r="AY280">
        <f t="shared" si="292"/>
        <v>15.215219993965079</v>
      </c>
      <c r="AZ280" t="e">
        <f t="shared" si="293"/>
        <v>#VALUE!</v>
      </c>
    </row>
    <row r="281" spans="1:52">
      <c r="A281" s="73">
        <v>44712.447222222225</v>
      </c>
      <c r="B281" s="56">
        <v>50</v>
      </c>
      <c r="C281" s="57">
        <v>8</v>
      </c>
      <c r="D281" s="56" t="s">
        <v>234</v>
      </c>
      <c r="E281" s="56">
        <v>2</v>
      </c>
      <c r="F281" s="2">
        <v>44714.036539351851</v>
      </c>
      <c r="G281">
        <v>203</v>
      </c>
      <c r="I281" s="3">
        <v>21.4</v>
      </c>
      <c r="J281" s="3">
        <v>29.978000000000002</v>
      </c>
      <c r="K281" s="3">
        <v>-0.16439182879999992</v>
      </c>
      <c r="L281" s="3">
        <v>16047.076004881998</v>
      </c>
      <c r="M281" s="3" t="s">
        <v>40</v>
      </c>
      <c r="N281" s="4">
        <f>1000000*(AG281-AE281)/Y281</f>
        <v>-8.4566145362905798E-4</v>
      </c>
      <c r="O281" s="4">
        <f>1000000*(AN281-AL281)/Y281</f>
        <v>427.59409483813727</v>
      </c>
      <c r="P281" s="4" t="e">
        <f>1000000*(AU281-AS281)/Y281</f>
        <v>#VALUE!</v>
      </c>
      <c r="Q281">
        <f>(N281*16)</f>
        <v>-1.3530583258064928E-2</v>
      </c>
      <c r="R281">
        <f>(O281*44)</f>
        <v>18814.14017287804</v>
      </c>
      <c r="S281">
        <f>1000000*(((AG281-AE281)*0.082057*X281)/(W281-AA281))/Y281</f>
        <v>-2.3600352295334335E-2</v>
      </c>
      <c r="T281">
        <f>1000000*(((AN281-AL281)*0.082057*X281)/(W281-AA281))/Y281</f>
        <v>11933.110152152132</v>
      </c>
      <c r="U281">
        <f>O281*((1*0.082057*X281)/(W281-AA281))</f>
        <v>11933.110152152132</v>
      </c>
      <c r="W281">
        <f t="shared" si="273"/>
        <v>0.99352476879130858</v>
      </c>
      <c r="X281">
        <v>313.14999999999998</v>
      </c>
      <c r="Y281">
        <f t="shared" si="274"/>
        <v>1.9073334166666699E-2</v>
      </c>
      <c r="Z281">
        <v>2E-3</v>
      </c>
      <c r="AA281">
        <f t="shared" si="275"/>
        <v>7.2765497523200454E-2</v>
      </c>
      <c r="AC281">
        <f t="shared" si="276"/>
        <v>-1.633273536997003E-7</v>
      </c>
      <c r="AD281">
        <f t="shared" si="277"/>
        <v>-1.2712204478876898E-11</v>
      </c>
      <c r="AE281">
        <v>0</v>
      </c>
      <c r="AF281" s="8">
        <f t="shared" si="278"/>
        <v>-3.4173790180592389E-12</v>
      </c>
      <c r="AG281" s="8">
        <f t="shared" si="279"/>
        <v>-1.6129583496936138E-11</v>
      </c>
      <c r="AH281" s="9">
        <f t="shared" si="280"/>
        <v>1.097002469958351E-3</v>
      </c>
      <c r="AJ281">
        <f t="shared" si="281"/>
        <v>1.5943167477526943E-2</v>
      </c>
      <c r="AK281">
        <f t="shared" si="282"/>
        <v>1.24089933758398E-6</v>
      </c>
      <c r="AL281">
        <v>0</v>
      </c>
      <c r="AM281" s="8">
        <f t="shared" si="283"/>
        <v>6.9147457209571844E-6</v>
      </c>
      <c r="AN281" s="8">
        <f t="shared" si="284"/>
        <v>8.1556450585411643E-6</v>
      </c>
      <c r="AO281" s="9">
        <f t="shared" si="285"/>
        <v>2.2739189884214046E-2</v>
      </c>
      <c r="AP281" s="9"/>
      <c r="AQ281" t="e">
        <f t="shared" si="286"/>
        <v>#VALUE!</v>
      </c>
      <c r="AR281" t="e">
        <f t="shared" si="287"/>
        <v>#VALUE!</v>
      </c>
      <c r="AS281">
        <v>0</v>
      </c>
      <c r="AT281" s="8" t="e">
        <f t="shared" si="288"/>
        <v>#VALUE!</v>
      </c>
      <c r="AU281" s="8" t="e">
        <f t="shared" si="289"/>
        <v>#VALUE!</v>
      </c>
      <c r="AV281" s="9">
        <f t="shared" si="290"/>
        <v>1.5759424160826513E-2</v>
      </c>
      <c r="AX281">
        <f t="shared" si="291"/>
        <v>78.812974192989046</v>
      </c>
      <c r="AY281">
        <f t="shared" si="292"/>
        <v>15.215219993965075</v>
      </c>
      <c r="AZ281" t="e">
        <f t="shared" si="293"/>
        <v>#VALUE!</v>
      </c>
    </row>
    <row r="282" spans="1:52">
      <c r="A282" s="71">
        <v>44712.408333333333</v>
      </c>
      <c r="B282" s="56">
        <v>50</v>
      </c>
      <c r="C282" s="57">
        <v>0.1</v>
      </c>
      <c r="D282" s="56" t="s">
        <v>234</v>
      </c>
      <c r="E282" s="56">
        <v>2</v>
      </c>
      <c r="F282" s="2">
        <v>44714.057789351849</v>
      </c>
      <c r="G282">
        <v>182</v>
      </c>
      <c r="I282" s="3">
        <v>21.4</v>
      </c>
      <c r="J282" s="3">
        <v>29.978000000000002</v>
      </c>
      <c r="K282" s="3">
        <v>50.994400146290239</v>
      </c>
      <c r="L282" s="3">
        <v>141.203664178</v>
      </c>
      <c r="M282" s="3" t="s">
        <v>40</v>
      </c>
      <c r="N282" s="4">
        <f>1000000*(AG282-AE282)/Y282</f>
        <v>0.26232446508712159</v>
      </c>
      <c r="O282" s="4">
        <f>1000000*(AN282-AL282)/Y282</f>
        <v>3.7625454602228765</v>
      </c>
      <c r="P282" s="4" t="e">
        <f>1000000*(AU282-AS282)/Y282</f>
        <v>#VALUE!</v>
      </c>
      <c r="Q282">
        <f>(N282*16)</f>
        <v>4.1971914413939455</v>
      </c>
      <c r="R282">
        <f>(O282*44)</f>
        <v>165.55200024980655</v>
      </c>
      <c r="S282">
        <f>1000000*(((AG282-AE282)*0.082057*X282)/(W282-AA282))/Y282</f>
        <v>7.3208371567291612</v>
      </c>
      <c r="T282">
        <f>1000000*(((AN282-AL282)*0.082057*X282)/(W282-AA282))/Y282</f>
        <v>105.00348337671892</v>
      </c>
      <c r="U282">
        <f>O282*((1*0.082057*X282)/(W282-AA282))</f>
        <v>105.00348337671892</v>
      </c>
      <c r="W282">
        <f t="shared" si="273"/>
        <v>0.99352476879130858</v>
      </c>
      <c r="X282">
        <v>313.14999999999998</v>
      </c>
      <c r="Y282">
        <f t="shared" si="274"/>
        <v>1.9073334166666699E-2</v>
      </c>
      <c r="Z282">
        <v>2E-3</v>
      </c>
      <c r="AA282">
        <f t="shared" si="275"/>
        <v>7.2765497523200454E-2</v>
      </c>
      <c r="AC282">
        <f t="shared" si="276"/>
        <v>5.0664199614994484E-5</v>
      </c>
      <c r="AD282">
        <f t="shared" si="277"/>
        <v>3.9433300710218261E-9</v>
      </c>
      <c r="AE282">
        <v>0</v>
      </c>
      <c r="AF282" s="8">
        <f t="shared" si="278"/>
        <v>1.0600721116769359E-9</v>
      </c>
      <c r="AG282" s="8">
        <f t="shared" si="279"/>
        <v>5.0034021826987625E-9</v>
      </c>
      <c r="AH282" s="9">
        <f t="shared" si="280"/>
        <v>1.097002469958351E-3</v>
      </c>
      <c r="AJ282">
        <f t="shared" si="281"/>
        <v>1.4028933780493302E-4</v>
      </c>
      <c r="AK282">
        <f t="shared" si="282"/>
        <v>1.0919094125908293E-8</v>
      </c>
      <c r="AL282">
        <v>0</v>
      </c>
      <c r="AM282" s="8">
        <f t="shared" si="283"/>
        <v>6.0845192754197377E-8</v>
      </c>
      <c r="AN282" s="8">
        <f t="shared" si="284"/>
        <v>7.1764286880105665E-8</v>
      </c>
      <c r="AO282" s="9">
        <f t="shared" si="285"/>
        <v>2.2739189884214046E-2</v>
      </c>
      <c r="AP282" s="9"/>
      <c r="AQ282" t="e">
        <f t="shared" si="286"/>
        <v>#VALUE!</v>
      </c>
      <c r="AR282" t="e">
        <f t="shared" si="287"/>
        <v>#VALUE!</v>
      </c>
      <c r="AS282">
        <v>0</v>
      </c>
      <c r="AT282" s="8" t="e">
        <f t="shared" si="288"/>
        <v>#VALUE!</v>
      </c>
      <c r="AU282" s="8" t="e">
        <f t="shared" si="289"/>
        <v>#VALUE!</v>
      </c>
      <c r="AV282" s="9">
        <f t="shared" si="290"/>
        <v>1.5759424160826513E-2</v>
      </c>
      <c r="AX282">
        <f t="shared" si="291"/>
        <v>78.81297419298906</v>
      </c>
      <c r="AY282">
        <f t="shared" si="292"/>
        <v>15.215219993965068</v>
      </c>
      <c r="AZ282" t="e">
        <f t="shared" si="293"/>
        <v>#VALUE!</v>
      </c>
    </row>
    <row r="283" spans="1:52">
      <c r="A283" s="73">
        <v>44712.422222222223</v>
      </c>
      <c r="B283" s="56">
        <v>50</v>
      </c>
      <c r="C283" s="57">
        <v>3.8</v>
      </c>
      <c r="D283" s="56" t="s">
        <v>234</v>
      </c>
      <c r="E283" s="56">
        <v>1</v>
      </c>
      <c r="F283" s="2">
        <v>44714.079062500001</v>
      </c>
      <c r="G283">
        <v>167</v>
      </c>
      <c r="I283" s="3">
        <v>21.4</v>
      </c>
      <c r="J283" s="3">
        <v>29.978000000000002</v>
      </c>
      <c r="K283" s="3">
        <v>3.75989825</v>
      </c>
      <c r="L283" s="3">
        <v>4248.5700913280798</v>
      </c>
      <c r="M283" s="3" t="s">
        <v>40</v>
      </c>
      <c r="N283" s="4">
        <f>1000000*(AG283-AE283)/Y283</f>
        <v>1.9341600144011248E-2</v>
      </c>
      <c r="O283" s="4">
        <f>1000000*(AN283-AL283)/Y283</f>
        <v>113.20838026847565</v>
      </c>
      <c r="P283" s="4" t="e">
        <f>1000000*(AU283-AS283)/Y283</f>
        <v>#VALUE!</v>
      </c>
      <c r="Q283">
        <f>(N283*16)</f>
        <v>0.30946560230417997</v>
      </c>
      <c r="R283">
        <f>(O283*44)</f>
        <v>4981.1687318129289</v>
      </c>
      <c r="S283">
        <f>1000000*(((AG283-AE283)*0.082057*X283)/(W283-AA283))/Y283</f>
        <v>0.53977697031746308</v>
      </c>
      <c r="T283">
        <f>1000000*(((AN283-AL283)*0.082057*X283)/(W283-AA283))/Y283</f>
        <v>3159.370272411807</v>
      </c>
      <c r="U283">
        <f>O283*((1*0.082057*X283)/(W283-AA283))</f>
        <v>3159.370272411807</v>
      </c>
      <c r="W283">
        <f t="shared" si="273"/>
        <v>0.99352476879130858</v>
      </c>
      <c r="X283">
        <v>313.14999999999998</v>
      </c>
      <c r="Y283">
        <f t="shared" si="274"/>
        <v>1.9073334166666699E-2</v>
      </c>
      <c r="Z283">
        <v>2E-3</v>
      </c>
      <c r="AA283">
        <f t="shared" si="275"/>
        <v>7.2765497523200454E-2</v>
      </c>
      <c r="AC283">
        <f t="shared" si="276"/>
        <v>3.7355520395100956E-6</v>
      </c>
      <c r="AD283">
        <f t="shared" si="277"/>
        <v>2.907479995974802E-10</v>
      </c>
      <c r="AE283">
        <v>0</v>
      </c>
      <c r="AF283" s="8">
        <f t="shared" si="278"/>
        <v>7.8160803267295101E-11</v>
      </c>
      <c r="AG283" s="8">
        <f t="shared" si="279"/>
        <v>3.6890880286477529E-10</v>
      </c>
      <c r="AH283" s="9">
        <f t="shared" si="280"/>
        <v>1.097002469958351E-3</v>
      </c>
      <c r="AJ283">
        <f t="shared" si="281"/>
        <v>4.2210596176803991E-3</v>
      </c>
      <c r="AK283">
        <f t="shared" si="282"/>
        <v>3.2853635206838987E-7</v>
      </c>
      <c r="AL283">
        <v>0</v>
      </c>
      <c r="AM283" s="8">
        <f t="shared" si="283"/>
        <v>1.8307249152593231E-6</v>
      </c>
      <c r="AN283" s="8">
        <f t="shared" si="284"/>
        <v>2.1592612673277128E-6</v>
      </c>
      <c r="AO283" s="9">
        <f t="shared" si="285"/>
        <v>2.2739189884214046E-2</v>
      </c>
      <c r="AP283" s="9"/>
      <c r="AQ283" t="e">
        <f t="shared" si="286"/>
        <v>#VALUE!</v>
      </c>
      <c r="AR283" t="e">
        <f t="shared" si="287"/>
        <v>#VALUE!</v>
      </c>
      <c r="AS283">
        <v>0</v>
      </c>
      <c r="AT283" s="8" t="e">
        <f t="shared" si="288"/>
        <v>#VALUE!</v>
      </c>
      <c r="AU283" s="8" t="e">
        <f t="shared" si="289"/>
        <v>#VALUE!</v>
      </c>
      <c r="AV283" s="9">
        <f t="shared" si="290"/>
        <v>1.5759424160826513E-2</v>
      </c>
      <c r="AX283">
        <f t="shared" si="291"/>
        <v>78.81297419298906</v>
      </c>
      <c r="AY283">
        <f t="shared" si="292"/>
        <v>15.21521999396507</v>
      </c>
      <c r="AZ283" t="e">
        <f t="shared" si="293"/>
        <v>#VALUE!</v>
      </c>
    </row>
    <row r="284" spans="1:52">
      <c r="A284" s="73">
        <v>44712.503472222219</v>
      </c>
      <c r="B284" s="56">
        <v>100</v>
      </c>
      <c r="C284" s="57">
        <v>0.1</v>
      </c>
      <c r="D284" s="56" t="s">
        <v>234</v>
      </c>
      <c r="E284" s="56">
        <v>1</v>
      </c>
      <c r="F284" s="2">
        <v>44714.100324074076</v>
      </c>
      <c r="G284">
        <v>33</v>
      </c>
      <c r="I284" s="3">
        <v>21.4</v>
      </c>
      <c r="J284" s="3">
        <v>29.978000000000002</v>
      </c>
      <c r="K284" s="3">
        <v>3.0649319300000002</v>
      </c>
      <c r="L284" s="3">
        <v>1523.5113509119999</v>
      </c>
      <c r="M284" s="3" t="s">
        <v>40</v>
      </c>
      <c r="N284" s="4">
        <f>1000000*(AG284-AE284)/Y284</f>
        <v>1.5766567049699462E-2</v>
      </c>
      <c r="O284" s="4">
        <f>1000000*(AN284-AL284)/Y284</f>
        <v>40.595835457541021</v>
      </c>
      <c r="P284" s="4" t="e">
        <f>1000000*(AU284-AS284)/Y284</f>
        <v>#VALUE!</v>
      </c>
      <c r="Q284">
        <f>(N284*16)</f>
        <v>0.25226507279519139</v>
      </c>
      <c r="R284">
        <f>(O284*44)</f>
        <v>1786.2167601318049</v>
      </c>
      <c r="S284">
        <f>1000000*(((AG284-AE284)*0.082057*X284)/(W284-AA284))/Y284</f>
        <v>0.44000650054949092</v>
      </c>
      <c r="T284">
        <f>1000000*(((AN284-AL284)*0.082057*X284)/(W284-AA284))/Y284</f>
        <v>1132.9309316511012</v>
      </c>
      <c r="U284">
        <f>O284*((1*0.082057*X284)/(W284-AA284))</f>
        <v>1132.9309316511012</v>
      </c>
      <c r="W284">
        <f t="shared" ref="W284:W347" si="294">((0.001316*((J284*25.4)-(2.5*2053/100)))*(273.15+40))/(273.15+I284)</f>
        <v>0.99352476879130858</v>
      </c>
      <c r="X284">
        <v>313.14999999999998</v>
      </c>
      <c r="Y284">
        <f t="shared" ref="Y284:Y347" si="295">(21.0733341666667/1000)-Z284</f>
        <v>1.9073334166666699E-2</v>
      </c>
      <c r="Z284">
        <v>2E-3</v>
      </c>
      <c r="AA284">
        <f t="shared" ref="AA284:AA347" si="296">(0.001316*10^(8.07131-(1730.63/(233.46+(X284-273.15)))))</f>
        <v>7.2765497523200454E-2</v>
      </c>
      <c r="AC284">
        <f t="shared" ref="AC284:AC347" si="297">W284*(K284/10^6)</f>
        <v>3.0450857871143491E-6</v>
      </c>
      <c r="AD284">
        <f t="shared" ref="AD284:AD347" si="298">(AC284*Z284)/(0.082057*X284)</f>
        <v>2.3700716569921652E-10</v>
      </c>
      <c r="AE284">
        <v>0</v>
      </c>
      <c r="AF284" s="8">
        <f t="shared" ref="AF284:AF347" si="299">AC284*AH284*Y284</f>
        <v>6.3713836300857631E-11</v>
      </c>
      <c r="AG284" s="8">
        <f t="shared" ref="AG284:AG347" si="300">AD284+AF284</f>
        <v>3.0072100200007416E-10</v>
      </c>
      <c r="AH284" s="9">
        <f t="shared" ref="AH284:AH347" si="301">101.325*(0.000014*EXP(1600*((1/X284)-(1/298.15))))</f>
        <v>1.097002469958351E-3</v>
      </c>
      <c r="AJ284">
        <f t="shared" ref="AJ284:AJ347" si="302">W284*(L284/10^6)</f>
        <v>1.5136462626657789E-3</v>
      </c>
      <c r="AK284">
        <f t="shared" ref="AK284:AK347" si="303">(AJ284*Z284)/(0.082057*X284)</f>
        <v>1.178111342884661E-7</v>
      </c>
      <c r="AL284">
        <v>0</v>
      </c>
      <c r="AM284" s="8">
        <f t="shared" ref="AM284:AM347" si="304">AJ284*AO284*Y284</f>
        <v>6.5648680116823044E-7</v>
      </c>
      <c r="AN284" s="8">
        <f t="shared" ref="AN284:AN347" si="305">AK284+AM284</f>
        <v>7.7429793545669652E-7</v>
      </c>
      <c r="AO284" s="9">
        <f t="shared" ref="AO284:AO347" si="306">101.325*(0.00033*EXP(2400*((1/X284)-(1/298.15))))</f>
        <v>2.2739189884214046E-2</v>
      </c>
      <c r="AP284" s="9"/>
      <c r="AQ284" t="e">
        <f t="shared" ref="AQ284:AQ347" si="307">W284*(M284/10^6)</f>
        <v>#VALUE!</v>
      </c>
      <c r="AR284" t="e">
        <f t="shared" ref="AR284:AR347" si="308">(AQ284*Z284)/(0.082057*X284)</f>
        <v>#VALUE!</v>
      </c>
      <c r="AS284">
        <v>0</v>
      </c>
      <c r="AT284" s="8" t="e">
        <f t="shared" ref="AT284:AT347" si="309">AQ284*AV284*Y284</f>
        <v>#VALUE!</v>
      </c>
      <c r="AU284" s="8" t="e">
        <f t="shared" ref="AU284:AU347" si="310">AR284+AT284</f>
        <v>#VALUE!</v>
      </c>
      <c r="AV284" s="9">
        <f t="shared" ref="AV284:AV347" si="311">101.325*((2.4*10^-4)*EXP(2700*((1/X284)-(1/298.15))))</f>
        <v>1.5759424160826513E-2</v>
      </c>
      <c r="AX284">
        <f t="shared" ref="AX284:AX347" si="312">100*(AG284-AF284)/AG284</f>
        <v>78.812974192989046</v>
      </c>
      <c r="AY284">
        <f t="shared" ref="AY284:AY347" si="313">100*(AN284-AM284)/AN284</f>
        <v>15.215219993965075</v>
      </c>
      <c r="AZ284" t="e">
        <f t="shared" ref="AZ284:AZ347" si="314">100*(AU284-AT284)/AU284</f>
        <v>#VALUE!</v>
      </c>
    </row>
    <row r="285" spans="1:52">
      <c r="A285" s="73">
        <v>44712.414583333331</v>
      </c>
      <c r="B285" s="56">
        <v>50</v>
      </c>
      <c r="C285" s="57">
        <v>1.6</v>
      </c>
      <c r="D285" s="56" t="s">
        <v>234</v>
      </c>
      <c r="E285" s="56">
        <v>1</v>
      </c>
      <c r="F285" s="2">
        <v>44714.121574074074</v>
      </c>
      <c r="G285">
        <v>175</v>
      </c>
      <c r="I285" s="3">
        <v>21.4</v>
      </c>
      <c r="J285" s="3">
        <v>29.978000000000002</v>
      </c>
      <c r="K285" s="3">
        <v>17.936371307199998</v>
      </c>
      <c r="L285" s="3">
        <v>188.10951965312</v>
      </c>
      <c r="M285" s="3" t="s">
        <v>40</v>
      </c>
      <c r="N285" s="4">
        <f>1000000*(AG285-AE285)/Y285</f>
        <v>9.2267954819888739E-2</v>
      </c>
      <c r="O285" s="4">
        <f>1000000*(AN285-AL285)/Y285</f>
        <v>5.0124097226212472</v>
      </c>
      <c r="P285" s="4" t="e">
        <f>1000000*(AU285-AS285)/Y285</f>
        <v>#VALUE!</v>
      </c>
      <c r="Q285">
        <f>(N285*16)</f>
        <v>1.4762872771182198</v>
      </c>
      <c r="R285">
        <f>(O285*44)</f>
        <v>220.54602779533488</v>
      </c>
      <c r="S285">
        <f>1000000*(((AG285-AE285)*0.082057*X285)/(W285-AA285))/Y285</f>
        <v>2.5749739803968072</v>
      </c>
      <c r="T285">
        <f>1000000*(((AN285-AL285)*0.082057*X285)/(W285-AA285))/Y285</f>
        <v>139.88415197922617</v>
      </c>
      <c r="U285">
        <f>O285*((1*0.082057*X285)/(W285-AA285))</f>
        <v>139.8841519792262</v>
      </c>
      <c r="W285">
        <f t="shared" si="294"/>
        <v>0.99352476879130858</v>
      </c>
      <c r="X285">
        <v>313.14999999999998</v>
      </c>
      <c r="Y285">
        <f t="shared" si="295"/>
        <v>1.9073334166666699E-2</v>
      </c>
      <c r="Z285">
        <v>2E-3</v>
      </c>
      <c r="AA285">
        <f t="shared" si="296"/>
        <v>7.2765497523200454E-2</v>
      </c>
      <c r="AC285">
        <f t="shared" si="297"/>
        <v>1.7820229155940939E-5</v>
      </c>
      <c r="AD285">
        <f t="shared" si="298"/>
        <v>1.386996065014802E-9</v>
      </c>
      <c r="AE285">
        <v>0</v>
      </c>
      <c r="AF285" s="8">
        <f t="shared" si="299"/>
        <v>3.7286147013984106E-10</v>
      </c>
      <c r="AG285" s="8">
        <f t="shared" si="300"/>
        <v>1.7598575351546431E-9</v>
      </c>
      <c r="AH285" s="9">
        <f t="shared" si="301"/>
        <v>1.097002469958351E-3</v>
      </c>
      <c r="AJ285">
        <f t="shared" si="302"/>
        <v>1.8689146702081016E-4</v>
      </c>
      <c r="AK285">
        <f t="shared" si="303"/>
        <v>1.4546262400687979E-8</v>
      </c>
      <c r="AL285">
        <v>0</v>
      </c>
      <c r="AM285" s="8">
        <f t="shared" si="304"/>
        <v>8.1057103219116199E-8</v>
      </c>
      <c r="AN285" s="8">
        <f t="shared" si="305"/>
        <v>9.5603365619804183E-8</v>
      </c>
      <c r="AO285" s="9">
        <f t="shared" si="306"/>
        <v>2.2739189884214046E-2</v>
      </c>
      <c r="AP285" s="9"/>
      <c r="AQ285" t="e">
        <f t="shared" si="307"/>
        <v>#VALUE!</v>
      </c>
      <c r="AR285" t="e">
        <f t="shared" si="308"/>
        <v>#VALUE!</v>
      </c>
      <c r="AS285">
        <v>0</v>
      </c>
      <c r="AT285" s="8" t="e">
        <f t="shared" si="309"/>
        <v>#VALUE!</v>
      </c>
      <c r="AU285" s="8" t="e">
        <f t="shared" si="310"/>
        <v>#VALUE!</v>
      </c>
      <c r="AV285" s="9">
        <f t="shared" si="311"/>
        <v>1.5759424160826513E-2</v>
      </c>
      <c r="AX285">
        <f t="shared" si="312"/>
        <v>78.812974192989046</v>
      </c>
      <c r="AY285">
        <f t="shared" si="313"/>
        <v>15.215219993965082</v>
      </c>
      <c r="AZ285" t="e">
        <f t="shared" si="314"/>
        <v>#VALUE!</v>
      </c>
    </row>
    <row r="286" spans="1:52">
      <c r="A286" s="73">
        <v>44712.447222222225</v>
      </c>
      <c r="B286" s="56">
        <v>50</v>
      </c>
      <c r="C286" s="57">
        <v>8</v>
      </c>
      <c r="D286" s="56" t="s">
        <v>234</v>
      </c>
      <c r="E286" s="56">
        <v>1</v>
      </c>
      <c r="F286" s="2">
        <v>44714.142800925925</v>
      </c>
      <c r="G286">
        <v>68</v>
      </c>
      <c r="I286" s="3">
        <v>21.4</v>
      </c>
      <c r="J286" s="3">
        <v>29.978000000000002</v>
      </c>
      <c r="K286" s="3">
        <v>-0.53554175469999987</v>
      </c>
      <c r="L286" s="3">
        <v>16257.01751996488</v>
      </c>
      <c r="M286" s="3" t="s">
        <v>40</v>
      </c>
      <c r="N286" s="4">
        <f>1000000*(AG286-AE286)/Y286</f>
        <v>-2.7549241471706192E-3</v>
      </c>
      <c r="O286" s="4">
        <f>1000000*(AN286-AL286)/Y286</f>
        <v>433.18824495517407</v>
      </c>
      <c r="P286" s="4" t="e">
        <f>1000000*(AU286-AS286)/Y286</f>
        <v>#VALUE!</v>
      </c>
      <c r="Q286">
        <f>(N286*16)</f>
        <v>-4.4078786354729907E-2</v>
      </c>
      <c r="R286">
        <f>(O286*44)</f>
        <v>19060.28277802766</v>
      </c>
      <c r="S286">
        <f>1000000*(((AG286-AE286)*0.082057*X286)/(W286-AA286))/Y286</f>
        <v>-7.6883225717734247E-2</v>
      </c>
      <c r="T286">
        <f>1000000*(((AN286-AL286)*0.082057*X286)/(W286-AA286))/Y286</f>
        <v>12089.229262215018</v>
      </c>
      <c r="U286">
        <f>O286*((1*0.082057*X286)/(W286-AA286))</f>
        <v>12089.229262215016</v>
      </c>
      <c r="W286">
        <f t="shared" si="294"/>
        <v>0.99352476879130858</v>
      </c>
      <c r="X286">
        <v>313.14999999999998</v>
      </c>
      <c r="Y286">
        <f t="shared" si="295"/>
        <v>1.9073334166666699E-2</v>
      </c>
      <c r="Z286">
        <v>2E-3</v>
      </c>
      <c r="AA286">
        <f t="shared" si="296"/>
        <v>7.2765497523200454E-2</v>
      </c>
      <c r="AC286">
        <f t="shared" si="297"/>
        <v>-5.3207399801640901E-7</v>
      </c>
      <c r="AD286">
        <f t="shared" si="298"/>
        <v>-4.1412741389996228E-11</v>
      </c>
      <c r="AE286">
        <v>0</v>
      </c>
      <c r="AF286" s="8">
        <f t="shared" si="299"/>
        <v>-1.1132847472808258E-11</v>
      </c>
      <c r="AG286" s="8">
        <f t="shared" si="300"/>
        <v>-5.2545588862804485E-11</v>
      </c>
      <c r="AH286" s="9">
        <f t="shared" si="301"/>
        <v>1.097002469958351E-3</v>
      </c>
      <c r="AJ286">
        <f t="shared" si="302"/>
        <v>1.6151749572759357E-2</v>
      </c>
      <c r="AK286">
        <f t="shared" si="303"/>
        <v>1.2571338395529656E-6</v>
      </c>
      <c r="AL286">
        <v>0</v>
      </c>
      <c r="AM286" s="8">
        <f t="shared" si="304"/>
        <v>7.0052103135489408E-6</v>
      </c>
      <c r="AN286" s="8">
        <f t="shared" si="305"/>
        <v>8.2623441531019057E-6</v>
      </c>
      <c r="AO286" s="9">
        <f t="shared" si="306"/>
        <v>2.2739189884214046E-2</v>
      </c>
      <c r="AP286" s="9"/>
      <c r="AQ286" t="e">
        <f t="shared" si="307"/>
        <v>#VALUE!</v>
      </c>
      <c r="AR286" t="e">
        <f t="shared" si="308"/>
        <v>#VALUE!</v>
      </c>
      <c r="AS286">
        <v>0</v>
      </c>
      <c r="AT286" s="8" t="e">
        <f t="shared" si="309"/>
        <v>#VALUE!</v>
      </c>
      <c r="AU286" s="8" t="e">
        <f t="shared" si="310"/>
        <v>#VALUE!</v>
      </c>
      <c r="AV286" s="9">
        <f t="shared" si="311"/>
        <v>1.5759424160826513E-2</v>
      </c>
      <c r="AX286">
        <f t="shared" si="312"/>
        <v>78.81297419298906</v>
      </c>
      <c r="AY286">
        <f t="shared" si="313"/>
        <v>15.215219993965068</v>
      </c>
      <c r="AZ286" t="e">
        <f t="shared" si="314"/>
        <v>#VALUE!</v>
      </c>
    </row>
    <row r="287" spans="1:52">
      <c r="A287" s="73">
        <v>44712.422222222223</v>
      </c>
      <c r="B287" s="56">
        <v>50</v>
      </c>
      <c r="C287" s="57">
        <v>3.8</v>
      </c>
      <c r="D287" s="56" t="s">
        <v>234</v>
      </c>
      <c r="E287" s="56">
        <v>2</v>
      </c>
      <c r="F287" s="2">
        <v>44714.1640625</v>
      </c>
      <c r="G287">
        <v>99</v>
      </c>
      <c r="I287" s="3">
        <v>21.4</v>
      </c>
      <c r="J287" s="3">
        <v>29.978000000000002</v>
      </c>
      <c r="K287" s="3">
        <v>4.2687834212000002</v>
      </c>
      <c r="L287" s="3">
        <v>4026.0566753376806</v>
      </c>
      <c r="M287" s="3" t="s">
        <v>40</v>
      </c>
      <c r="N287" s="4">
        <f>1000000*(AG287-AE287)/Y287</f>
        <v>2.1959397979515741E-2</v>
      </c>
      <c r="O287" s="4">
        <f>1000000*(AN287-AL287)/Y287</f>
        <v>107.2792363751701</v>
      </c>
      <c r="P287" s="4" t="e">
        <f>1000000*(AU287-AS287)/Y287</f>
        <v>#VALUE!</v>
      </c>
      <c r="Q287">
        <f>(N287*16)</f>
        <v>0.35135036767225186</v>
      </c>
      <c r="R287">
        <f>(O287*44)</f>
        <v>4720.2864005074844</v>
      </c>
      <c r="S287">
        <f>1000000*(((AG287-AE287)*0.082057*X287)/(W287-AA287))/Y287</f>
        <v>0.61283333452886712</v>
      </c>
      <c r="T287">
        <f>1000000*(((AN287-AL287)*0.082057*X287)/(W287-AA287))/Y287</f>
        <v>2993.9023016402307</v>
      </c>
      <c r="U287">
        <f>O287*((1*0.082057*X287)/(W287-AA287))</f>
        <v>2993.9023016402316</v>
      </c>
      <c r="W287">
        <f t="shared" si="294"/>
        <v>0.99352476879130858</v>
      </c>
      <c r="X287">
        <v>313.14999999999998</v>
      </c>
      <c r="Y287">
        <f t="shared" si="295"/>
        <v>1.9073334166666699E-2</v>
      </c>
      <c r="Z287">
        <v>2E-3</v>
      </c>
      <c r="AA287">
        <f t="shared" si="296"/>
        <v>7.2765497523200454E-2</v>
      </c>
      <c r="AC287">
        <f t="shared" si="297"/>
        <v>4.2411420615679016E-6</v>
      </c>
      <c r="AD287">
        <f t="shared" si="298"/>
        <v>3.300994223523969E-10</v>
      </c>
      <c r="AE287">
        <v>0</v>
      </c>
      <c r="AF287" s="8">
        <f t="shared" si="299"/>
        <v>8.8739513409732341E-11</v>
      </c>
      <c r="AG287" s="8">
        <f t="shared" si="300"/>
        <v>4.1883893576212925E-10</v>
      </c>
      <c r="AH287" s="9">
        <f t="shared" si="301"/>
        <v>1.097002469958351E-3</v>
      </c>
      <c r="AJ287">
        <f t="shared" si="302"/>
        <v>3.9999870275055742E-3</v>
      </c>
      <c r="AK287">
        <f t="shared" si="303"/>
        <v>3.1132968149351181E-7</v>
      </c>
      <c r="AL287">
        <v>0</v>
      </c>
      <c r="AM287" s="8">
        <f t="shared" si="304"/>
        <v>1.7348430430349328E-6</v>
      </c>
      <c r="AN287" s="8">
        <f t="shared" si="305"/>
        <v>2.0461727245284445E-6</v>
      </c>
      <c r="AO287" s="9">
        <f t="shared" si="306"/>
        <v>2.2739189884214046E-2</v>
      </c>
      <c r="AP287" s="9"/>
      <c r="AQ287" t="e">
        <f t="shared" si="307"/>
        <v>#VALUE!</v>
      </c>
      <c r="AR287" t="e">
        <f t="shared" si="308"/>
        <v>#VALUE!</v>
      </c>
      <c r="AS287">
        <v>0</v>
      </c>
      <c r="AT287" s="8" t="e">
        <f t="shared" si="309"/>
        <v>#VALUE!</v>
      </c>
      <c r="AU287" s="8" t="e">
        <f t="shared" si="310"/>
        <v>#VALUE!</v>
      </c>
      <c r="AV287" s="9">
        <f t="shared" si="311"/>
        <v>1.5759424160826513E-2</v>
      </c>
      <c r="AX287">
        <f t="shared" si="312"/>
        <v>78.812974192989046</v>
      </c>
      <c r="AY287">
        <f t="shared" si="313"/>
        <v>15.215219993965071</v>
      </c>
      <c r="AZ287" t="e">
        <f t="shared" si="314"/>
        <v>#VALUE!</v>
      </c>
    </row>
    <row r="288" spans="1:52">
      <c r="A288" s="73">
        <v>44712.525000000001</v>
      </c>
      <c r="B288" s="56">
        <v>50</v>
      </c>
      <c r="C288" s="57">
        <v>6</v>
      </c>
      <c r="D288" s="56" t="s">
        <v>235</v>
      </c>
      <c r="E288" s="56">
        <v>1</v>
      </c>
      <c r="F288" s="2">
        <v>44714.185312499998</v>
      </c>
      <c r="G288">
        <v>108</v>
      </c>
      <c r="I288" s="3">
        <v>21.4</v>
      </c>
      <c r="J288" s="3">
        <v>29.978000000000002</v>
      </c>
      <c r="K288" s="3">
        <v>1351.3307530112572</v>
      </c>
      <c r="L288" s="3">
        <v>11501.128760269119</v>
      </c>
      <c r="M288" s="3" t="s">
        <v>40</v>
      </c>
      <c r="N288" s="4">
        <f>1000000*(AG288-AE288)/Y288</f>
        <v>6.9514910641662624</v>
      </c>
      <c r="O288" s="4">
        <f>1000000*(AN288-AL288)/Y288</f>
        <v>306.46173423544553</v>
      </c>
      <c r="P288" s="4" t="e">
        <f>1000000*(AU288-AS288)/Y288</f>
        <v>#VALUE!</v>
      </c>
      <c r="Q288">
        <f>(N288*16)</f>
        <v>111.2238570266602</v>
      </c>
      <c r="R288">
        <f>(O288*44)</f>
        <v>13484.316306359604</v>
      </c>
      <c r="S288">
        <f>1000000*(((AG288-AE288)*0.082057*X288)/(W288-AA288))/Y288</f>
        <v>193.999191269932</v>
      </c>
      <c r="T288">
        <f>1000000*(((AN288-AL288)*0.082057*X288)/(W288-AA288))/Y288</f>
        <v>8552.6008805979673</v>
      </c>
      <c r="U288">
        <f>O288*((1*0.082057*X288)/(W288-AA288))</f>
        <v>8552.6008805979673</v>
      </c>
      <c r="W288">
        <f t="shared" si="294"/>
        <v>0.99352476879130858</v>
      </c>
      <c r="X288">
        <v>313.14999999999998</v>
      </c>
      <c r="Y288">
        <f t="shared" si="295"/>
        <v>1.9073334166666699E-2</v>
      </c>
      <c r="Z288">
        <v>2E-3</v>
      </c>
      <c r="AA288">
        <f t="shared" si="296"/>
        <v>7.2765497523200454E-2</v>
      </c>
      <c r="AC288">
        <f t="shared" si="297"/>
        <v>1.3425805739460943E-3</v>
      </c>
      <c r="AD288">
        <f t="shared" si="298"/>
        <v>1.0449663451200566E-7</v>
      </c>
      <c r="AE288">
        <v>0</v>
      </c>
      <c r="AF288" s="8">
        <f t="shared" si="299"/>
        <v>2.809147751143495E-8</v>
      </c>
      <c r="AG288" s="8">
        <f t="shared" si="300"/>
        <v>1.3258811202344061E-7</v>
      </c>
      <c r="AH288" s="9">
        <f t="shared" si="301"/>
        <v>1.097002469958351E-3</v>
      </c>
      <c r="AJ288">
        <f t="shared" si="302"/>
        <v>1.1426656292385446E-2</v>
      </c>
      <c r="AK288">
        <f t="shared" si="303"/>
        <v>8.8936720033881078E-7</v>
      </c>
      <c r="AL288">
        <v>0</v>
      </c>
      <c r="AM288" s="8">
        <f t="shared" si="304"/>
        <v>4.9558798660300416E-6</v>
      </c>
      <c r="AN288" s="8">
        <f t="shared" si="305"/>
        <v>5.8452470663688522E-6</v>
      </c>
      <c r="AO288" s="9">
        <f t="shared" si="306"/>
        <v>2.2739189884214046E-2</v>
      </c>
      <c r="AP288" s="9"/>
      <c r="AQ288" t="e">
        <f t="shared" si="307"/>
        <v>#VALUE!</v>
      </c>
      <c r="AR288" t="e">
        <f t="shared" si="308"/>
        <v>#VALUE!</v>
      </c>
      <c r="AS288">
        <v>0</v>
      </c>
      <c r="AT288" s="8" t="e">
        <f t="shared" si="309"/>
        <v>#VALUE!</v>
      </c>
      <c r="AU288" s="8" t="e">
        <f t="shared" si="310"/>
        <v>#VALUE!</v>
      </c>
      <c r="AV288" s="9">
        <f t="shared" si="311"/>
        <v>1.5759424160826513E-2</v>
      </c>
      <c r="AX288">
        <f t="shared" si="312"/>
        <v>78.812974192989046</v>
      </c>
      <c r="AY288">
        <f t="shared" si="313"/>
        <v>15.215219993965075</v>
      </c>
      <c r="AZ288" t="e">
        <f t="shared" si="314"/>
        <v>#VALUE!</v>
      </c>
    </row>
    <row r="289" spans="1:52">
      <c r="A289" s="73">
        <v>44712.449305555558</v>
      </c>
      <c r="B289" s="56">
        <v>40</v>
      </c>
      <c r="C289" s="57">
        <v>0.1</v>
      </c>
      <c r="D289" s="56" t="s">
        <v>235</v>
      </c>
      <c r="E289" s="56">
        <v>2</v>
      </c>
      <c r="F289" s="2">
        <v>44714.206550925926</v>
      </c>
      <c r="G289">
        <v>201</v>
      </c>
      <c r="I289" s="3">
        <v>21.4</v>
      </c>
      <c r="J289" s="3">
        <v>29.978000000000002</v>
      </c>
      <c r="K289" s="3">
        <v>92.723699625367445</v>
      </c>
      <c r="L289" s="3">
        <v>72.183218390480008</v>
      </c>
      <c r="M289" s="3" t="s">
        <v>40</v>
      </c>
      <c r="N289" s="4">
        <f>1000000*(AG289-AE289)/Y289</f>
        <v>0.47698756795539948</v>
      </c>
      <c r="O289" s="4">
        <f>1000000*(AN289-AL289)/Y289</f>
        <v>1.9234107148735879</v>
      </c>
      <c r="P289" s="4" t="e">
        <f>1000000*(AU289-AS289)/Y289</f>
        <v>#VALUE!</v>
      </c>
      <c r="Q289">
        <f>(N289*16)</f>
        <v>7.6318010872863917</v>
      </c>
      <c r="R289">
        <f>(O289*44)</f>
        <v>84.630071454437868</v>
      </c>
      <c r="S289">
        <f>1000000*(((AG289-AE289)*0.082057*X289)/(W289-AA289))/Y289</f>
        <v>13.311561731865309</v>
      </c>
      <c r="T289">
        <f>1000000*(((AN289-AL289)*0.082057*X289)/(W289-AA289))/Y289</f>
        <v>53.677710252534283</v>
      </c>
      <c r="U289">
        <f>O289*((1*0.082057*X289)/(W289-AA289))</f>
        <v>53.67771025253429</v>
      </c>
      <c r="W289">
        <f t="shared" si="294"/>
        <v>0.99352476879130858</v>
      </c>
      <c r="X289">
        <v>313.14999999999998</v>
      </c>
      <c r="Y289">
        <f t="shared" si="295"/>
        <v>1.9073334166666699E-2</v>
      </c>
      <c r="Z289">
        <v>2E-3</v>
      </c>
      <c r="AA289">
        <f t="shared" si="296"/>
        <v>7.2765497523200454E-2</v>
      </c>
      <c r="AC289">
        <f t="shared" si="297"/>
        <v>9.2123292231767931E-5</v>
      </c>
      <c r="AD289">
        <f t="shared" si="298"/>
        <v>7.1702020610140734E-9</v>
      </c>
      <c r="AE289">
        <v>0</v>
      </c>
      <c r="AF289" s="8">
        <f t="shared" si="299"/>
        <v>1.9275412159449019E-9</v>
      </c>
      <c r="AG289" s="8">
        <f t="shared" si="300"/>
        <v>9.0977432769589757E-9</v>
      </c>
      <c r="AH289" s="9">
        <f t="shared" si="301"/>
        <v>1.097002469958351E-3</v>
      </c>
      <c r="AJ289">
        <f t="shared" si="302"/>
        <v>7.1715815362014194E-5</v>
      </c>
      <c r="AK289">
        <f t="shared" si="303"/>
        <v>5.5818335912521339E-9</v>
      </c>
      <c r="AL289">
        <v>0</v>
      </c>
      <c r="AM289" s="8">
        <f t="shared" si="304"/>
        <v>3.1104021713279095E-8</v>
      </c>
      <c r="AN289" s="8">
        <f t="shared" si="305"/>
        <v>3.6685855304531226E-8</v>
      </c>
      <c r="AO289" s="9">
        <f t="shared" si="306"/>
        <v>2.2739189884214046E-2</v>
      </c>
      <c r="AP289" s="9"/>
      <c r="AQ289" t="e">
        <f t="shared" si="307"/>
        <v>#VALUE!</v>
      </c>
      <c r="AR289" t="e">
        <f t="shared" si="308"/>
        <v>#VALUE!</v>
      </c>
      <c r="AS289">
        <v>0</v>
      </c>
      <c r="AT289" s="8" t="e">
        <f t="shared" si="309"/>
        <v>#VALUE!</v>
      </c>
      <c r="AU289" s="8" t="e">
        <f t="shared" si="310"/>
        <v>#VALUE!</v>
      </c>
      <c r="AV289" s="9">
        <f t="shared" si="311"/>
        <v>1.5759424160826513E-2</v>
      </c>
      <c r="AX289">
        <f t="shared" si="312"/>
        <v>78.812974192989046</v>
      </c>
      <c r="AY289">
        <f t="shared" si="313"/>
        <v>15.215219993965073</v>
      </c>
      <c r="AZ289" t="e">
        <f t="shared" si="314"/>
        <v>#VALUE!</v>
      </c>
    </row>
    <row r="290" spans="1:52">
      <c r="A290" s="73">
        <v>44712</v>
      </c>
      <c r="B290" s="56">
        <v>50</v>
      </c>
      <c r="C290" s="57">
        <v>1.6</v>
      </c>
      <c r="D290" s="56" t="s">
        <v>235</v>
      </c>
      <c r="E290" s="56">
        <v>2</v>
      </c>
      <c r="F290" s="2">
        <v>44714.227812500001</v>
      </c>
      <c r="G290">
        <v>208</v>
      </c>
      <c r="I290" s="3">
        <v>21.4</v>
      </c>
      <c r="J290" s="3">
        <v>29.978000000000002</v>
      </c>
      <c r="K290" s="3">
        <v>61.361793081518655</v>
      </c>
      <c r="L290" s="3" t="e">
        <v>#VALUE!</v>
      </c>
      <c r="M290" s="3" t="s">
        <v>40</v>
      </c>
      <c r="N290" s="4">
        <f>1000000*(AG290-AE290)/Y290</f>
        <v>0.31565621912834735</v>
      </c>
      <c r="O290" s="4" t="e">
        <f>1000000*(AN290-AL290)/Y290</f>
        <v>#VALUE!</v>
      </c>
      <c r="P290" s="4" t="e">
        <f>1000000*(AU290-AS290)/Y290</f>
        <v>#VALUE!</v>
      </c>
      <c r="Q290">
        <f>(N290*16)</f>
        <v>5.0504995060535576</v>
      </c>
      <c r="R290" t="e">
        <f>(O290*44)</f>
        <v>#VALUE!</v>
      </c>
      <c r="S290">
        <f>1000000*(((AG290-AE290)*0.082057*X290)/(W290-AA290))/Y290</f>
        <v>8.8091965687606635</v>
      </c>
      <c r="T290" t="e">
        <f>1000000*(((AN290-AL290)*0.082057*X290)/(W290-AA290))/Y290</f>
        <v>#VALUE!</v>
      </c>
      <c r="U290" t="e">
        <f>O290*((1*0.082057*X290)/(W290-AA290))</f>
        <v>#VALUE!</v>
      </c>
      <c r="W290">
        <f t="shared" si="294"/>
        <v>0.99352476879130858</v>
      </c>
      <c r="X290">
        <v>313.14999999999998</v>
      </c>
      <c r="Y290">
        <f t="shared" si="295"/>
        <v>1.9073334166666699E-2</v>
      </c>
      <c r="Z290">
        <v>2E-3</v>
      </c>
      <c r="AA290">
        <f t="shared" si="296"/>
        <v>7.2765497523200454E-2</v>
      </c>
      <c r="AC290">
        <f t="shared" si="297"/>
        <v>6.0964461283935943E-5</v>
      </c>
      <c r="AD290">
        <f t="shared" si="298"/>
        <v>4.7450269671967987E-9</v>
      </c>
      <c r="AE290">
        <v>0</v>
      </c>
      <c r="AF290" s="8">
        <f t="shared" si="299"/>
        <v>1.2755895820247395E-9</v>
      </c>
      <c r="AG290" s="8">
        <f t="shared" si="300"/>
        <v>6.0206165492215378E-9</v>
      </c>
      <c r="AH290" s="9">
        <f t="shared" si="301"/>
        <v>1.097002469958351E-3</v>
      </c>
      <c r="AJ290" t="e">
        <f t="shared" si="302"/>
        <v>#VALUE!</v>
      </c>
      <c r="AK290" t="e">
        <f t="shared" si="303"/>
        <v>#VALUE!</v>
      </c>
      <c r="AL290">
        <v>0</v>
      </c>
      <c r="AM290" s="8" t="e">
        <f t="shared" si="304"/>
        <v>#VALUE!</v>
      </c>
      <c r="AN290" s="8" t="e">
        <f t="shared" si="305"/>
        <v>#VALUE!</v>
      </c>
      <c r="AO290" s="9">
        <f t="shared" si="306"/>
        <v>2.2739189884214046E-2</v>
      </c>
      <c r="AP290" s="9"/>
      <c r="AQ290" t="e">
        <f t="shared" si="307"/>
        <v>#VALUE!</v>
      </c>
      <c r="AR290" t="e">
        <f t="shared" si="308"/>
        <v>#VALUE!</v>
      </c>
      <c r="AS290">
        <v>0</v>
      </c>
      <c r="AT290" s="8" t="e">
        <f t="shared" si="309"/>
        <v>#VALUE!</v>
      </c>
      <c r="AU290" s="8" t="e">
        <f t="shared" si="310"/>
        <v>#VALUE!</v>
      </c>
      <c r="AV290" s="9">
        <f t="shared" si="311"/>
        <v>1.5759424160826513E-2</v>
      </c>
      <c r="AX290">
        <f t="shared" si="312"/>
        <v>78.812974192989046</v>
      </c>
      <c r="AY290" t="e">
        <f t="shared" si="313"/>
        <v>#VALUE!</v>
      </c>
      <c r="AZ290" t="e">
        <f t="shared" si="314"/>
        <v>#VALUE!</v>
      </c>
    </row>
    <row r="291" spans="1:52">
      <c r="A291" s="73">
        <v>44712.428472222222</v>
      </c>
      <c r="B291" s="56">
        <v>50</v>
      </c>
      <c r="C291" s="57">
        <v>5</v>
      </c>
      <c r="D291" s="56" t="s">
        <v>234</v>
      </c>
      <c r="E291" s="56">
        <v>1</v>
      </c>
      <c r="F291" s="2">
        <v>44714.249050925922</v>
      </c>
      <c r="G291">
        <v>18</v>
      </c>
      <c r="I291" s="3">
        <v>21.4</v>
      </c>
      <c r="J291" s="3">
        <v>29.978000000000002</v>
      </c>
      <c r="K291" s="3">
        <v>2.8933644799999936E-2</v>
      </c>
      <c r="L291" s="3">
        <v>9348.2518031520776</v>
      </c>
      <c r="M291" s="3" t="s">
        <v>40</v>
      </c>
      <c r="N291" s="4">
        <f>1000000*(AG291-AE291)/Y291</f>
        <v>1.4883992896096298E-4</v>
      </c>
      <c r="O291" s="4">
        <f>1000000*(AN291-AL291)/Y291</f>
        <v>249.0956774225854</v>
      </c>
      <c r="P291" s="4" t="e">
        <f>1000000*(AU291-AS291)/Y291</f>
        <v>#VALUE!</v>
      </c>
      <c r="Q291">
        <f>(N291*16)</f>
        <v>2.3814388633754077E-3</v>
      </c>
      <c r="R291">
        <f>(O291*44)</f>
        <v>10960.209806593757</v>
      </c>
      <c r="S291">
        <f>1000000*(((AG291-AE291)*0.082057*X291)/(W291-AA291))/Y291</f>
        <v>4.1537600466676422E-3</v>
      </c>
      <c r="T291">
        <f>1000000*(((AN291-AL291)*0.082057*X291)/(W291-AA291))/Y291</f>
        <v>6951.6539002576255</v>
      </c>
      <c r="U291">
        <f>O291*((1*0.082057*X291)/(W291-AA291))</f>
        <v>6951.6539002576264</v>
      </c>
      <c r="W291">
        <f t="shared" si="294"/>
        <v>0.99352476879130858</v>
      </c>
      <c r="X291">
        <v>313.14999999999998</v>
      </c>
      <c r="Y291">
        <f t="shared" si="295"/>
        <v>1.9073334166666699E-2</v>
      </c>
      <c r="Z291">
        <v>2E-3</v>
      </c>
      <c r="AA291">
        <f t="shared" si="296"/>
        <v>7.2765497523200454E-2</v>
      </c>
      <c r="AC291">
        <f t="shared" si="297"/>
        <v>2.8746292760209782E-8</v>
      </c>
      <c r="AD291">
        <f t="shared" si="298"/>
        <v>2.2374007984561859E-12</v>
      </c>
      <c r="AE291">
        <v>0</v>
      </c>
      <c r="AF291" s="8">
        <f t="shared" si="299"/>
        <v>6.014729039591938E-13</v>
      </c>
      <c r="AG291" s="8">
        <f t="shared" si="300"/>
        <v>2.8388737024153796E-12</v>
      </c>
      <c r="AH291" s="9">
        <f t="shared" si="301"/>
        <v>1.097002469958351E-3</v>
      </c>
      <c r="AJ291">
        <f t="shared" si="302"/>
        <v>9.287719711329601E-3</v>
      </c>
      <c r="AK291">
        <f t="shared" si="303"/>
        <v>7.2288804929761175E-7</v>
      </c>
      <c r="AL291">
        <v>0</v>
      </c>
      <c r="AM291" s="8">
        <f t="shared" si="304"/>
        <v>4.028197045655573E-6</v>
      </c>
      <c r="AN291" s="8">
        <f t="shared" si="305"/>
        <v>4.7510850949531844E-6</v>
      </c>
      <c r="AO291" s="9">
        <f t="shared" si="306"/>
        <v>2.2739189884214046E-2</v>
      </c>
      <c r="AP291" s="9"/>
      <c r="AQ291" t="e">
        <f t="shared" si="307"/>
        <v>#VALUE!</v>
      </c>
      <c r="AR291" t="e">
        <f t="shared" si="308"/>
        <v>#VALUE!</v>
      </c>
      <c r="AS291">
        <v>0</v>
      </c>
      <c r="AT291" s="8" t="e">
        <f t="shared" si="309"/>
        <v>#VALUE!</v>
      </c>
      <c r="AU291" s="8" t="e">
        <f t="shared" si="310"/>
        <v>#VALUE!</v>
      </c>
      <c r="AV291" s="9">
        <f t="shared" si="311"/>
        <v>1.5759424160826513E-2</v>
      </c>
      <c r="AX291">
        <f t="shared" si="312"/>
        <v>78.812974192989046</v>
      </c>
      <c r="AY291">
        <f t="shared" si="313"/>
        <v>15.215219993965075</v>
      </c>
      <c r="AZ291" t="e">
        <f t="shared" si="314"/>
        <v>#VALUE!</v>
      </c>
    </row>
    <row r="292" spans="1:52">
      <c r="A292" s="73">
        <v>44712.480555555558</v>
      </c>
      <c r="B292" s="56">
        <v>40</v>
      </c>
      <c r="C292" s="57">
        <v>3</v>
      </c>
      <c r="D292" s="56" t="s">
        <v>235</v>
      </c>
      <c r="E292" s="56">
        <v>2</v>
      </c>
      <c r="F292" s="2">
        <v>44714.270277777781</v>
      </c>
      <c r="G292">
        <v>69</v>
      </c>
      <c r="I292" s="3">
        <v>21.4</v>
      </c>
      <c r="J292" s="3">
        <v>29.978000000000002</v>
      </c>
      <c r="K292" s="3">
        <v>33.66071705483936</v>
      </c>
      <c r="L292" s="3" t="e">
        <v>#VALUE!</v>
      </c>
      <c r="M292" s="3" t="s">
        <v>40</v>
      </c>
      <c r="N292" s="4">
        <f>1000000*(AG292-AE292)/Y292</f>
        <v>0.17315684801720443</v>
      </c>
      <c r="O292" s="4" t="e">
        <f>1000000*(AN292-AL292)/Y292</f>
        <v>#VALUE!</v>
      </c>
      <c r="P292" s="4" t="e">
        <f>1000000*(AU292-AS292)/Y292</f>
        <v>#VALUE!</v>
      </c>
      <c r="Q292">
        <f>(N292*16)</f>
        <v>2.770509568275271</v>
      </c>
      <c r="R292" t="e">
        <f>(O292*44)</f>
        <v>#VALUE!</v>
      </c>
      <c r="S292">
        <f>1000000*(((AG292-AE292)*0.082057*X292)/(W292-AA292))/Y292</f>
        <v>4.8323860547488362</v>
      </c>
      <c r="T292" t="e">
        <f>1000000*(((AN292-AL292)*0.082057*X292)/(W292-AA292))/Y292</f>
        <v>#VALUE!</v>
      </c>
      <c r="U292" t="e">
        <f>O292*((1*0.082057*X292)/(W292-AA292))</f>
        <v>#VALUE!</v>
      </c>
      <c r="W292">
        <f t="shared" si="294"/>
        <v>0.99352476879130858</v>
      </c>
      <c r="X292">
        <v>313.14999999999998</v>
      </c>
      <c r="Y292">
        <f t="shared" si="295"/>
        <v>1.9073334166666699E-2</v>
      </c>
      <c r="Z292">
        <v>2E-3</v>
      </c>
      <c r="AA292">
        <f t="shared" si="296"/>
        <v>7.2765497523200454E-2</v>
      </c>
      <c r="AC292">
        <f t="shared" si="297"/>
        <v>3.3442756129258933E-5</v>
      </c>
      <c r="AD292">
        <f t="shared" si="298"/>
        <v>2.6029390951500695E-9</v>
      </c>
      <c r="AE292">
        <v>0</v>
      </c>
      <c r="AF292" s="8">
        <f t="shared" si="299"/>
        <v>6.997393303287886E-10</v>
      </c>
      <c r="AG292" s="8">
        <f t="shared" si="300"/>
        <v>3.3026784254788581E-9</v>
      </c>
      <c r="AH292" s="9">
        <f t="shared" si="301"/>
        <v>1.097002469958351E-3</v>
      </c>
      <c r="AJ292" t="e">
        <f t="shared" si="302"/>
        <v>#VALUE!</v>
      </c>
      <c r="AK292" t="e">
        <f t="shared" si="303"/>
        <v>#VALUE!</v>
      </c>
      <c r="AL292">
        <v>0</v>
      </c>
      <c r="AM292" s="8" t="e">
        <f t="shared" si="304"/>
        <v>#VALUE!</v>
      </c>
      <c r="AN292" s="8" t="e">
        <f t="shared" si="305"/>
        <v>#VALUE!</v>
      </c>
      <c r="AO292" s="9">
        <f t="shared" si="306"/>
        <v>2.2739189884214046E-2</v>
      </c>
      <c r="AP292" s="9"/>
      <c r="AQ292" t="e">
        <f t="shared" si="307"/>
        <v>#VALUE!</v>
      </c>
      <c r="AR292" t="e">
        <f t="shared" si="308"/>
        <v>#VALUE!</v>
      </c>
      <c r="AS292">
        <v>0</v>
      </c>
      <c r="AT292" s="8" t="e">
        <f t="shared" si="309"/>
        <v>#VALUE!</v>
      </c>
      <c r="AU292" s="8" t="e">
        <f t="shared" si="310"/>
        <v>#VALUE!</v>
      </c>
      <c r="AV292" s="9">
        <f t="shared" si="311"/>
        <v>1.5759424160826513E-2</v>
      </c>
      <c r="AX292">
        <f t="shared" si="312"/>
        <v>78.812974192989046</v>
      </c>
      <c r="AY292" t="e">
        <f t="shared" si="313"/>
        <v>#VALUE!</v>
      </c>
      <c r="AZ292" t="e">
        <f t="shared" si="314"/>
        <v>#VALUE!</v>
      </c>
    </row>
    <row r="293" spans="1:52">
      <c r="A293" s="73">
        <v>44712.531944444447</v>
      </c>
      <c r="B293" s="56">
        <v>50</v>
      </c>
      <c r="C293" s="57">
        <v>9</v>
      </c>
      <c r="D293" s="56" t="s">
        <v>235</v>
      </c>
      <c r="E293" s="56">
        <v>1</v>
      </c>
      <c r="F293" s="2">
        <v>44714.291527777779</v>
      </c>
      <c r="G293">
        <v>90</v>
      </c>
      <c r="I293" s="3">
        <v>21.4</v>
      </c>
      <c r="J293" s="3">
        <v>29.978000000000002</v>
      </c>
      <c r="K293" s="3">
        <v>31723.787077199177</v>
      </c>
      <c r="L293" s="3">
        <v>19981.220639822077</v>
      </c>
      <c r="M293" s="3" t="s">
        <v>40</v>
      </c>
      <c r="N293" s="4">
        <f>1000000*(AG293-AE293)/Y293</f>
        <v>163.19292808015155</v>
      </c>
      <c r="O293" s="4">
        <f>1000000*(AN293-AL293)/Y293</f>
        <v>532.42422174896751</v>
      </c>
      <c r="P293" s="4" t="e">
        <f>1000000*(AU293-AS293)/Y293</f>
        <v>#VALUE!</v>
      </c>
      <c r="Q293">
        <f>(N293*16)</f>
        <v>2611.0868492824247</v>
      </c>
      <c r="R293">
        <f>(O293*44)</f>
        <v>23426.665756954571</v>
      </c>
      <c r="S293">
        <f>1000000*(((AG293-AE293)*0.082057*X293)/(W293-AA293))/Y293</f>
        <v>4554.3173077959909</v>
      </c>
      <c r="T293">
        <f>1000000*(((AN293-AL293)*0.082057*X293)/(W293-AA293))/Y293</f>
        <v>14858.663771325851</v>
      </c>
      <c r="U293">
        <f>O293*((1*0.082057*X293)/(W293-AA293))</f>
        <v>14858.663771325855</v>
      </c>
      <c r="W293">
        <f t="shared" si="294"/>
        <v>0.99352476879130858</v>
      </c>
      <c r="X293">
        <v>313.14999999999998</v>
      </c>
      <c r="Y293">
        <f t="shared" si="295"/>
        <v>1.9073334166666699E-2</v>
      </c>
      <c r="Z293">
        <v>2E-3</v>
      </c>
      <c r="AA293">
        <f t="shared" si="296"/>
        <v>7.2765497523200454E-2</v>
      </c>
      <c r="AC293">
        <f t="shared" si="297"/>
        <v>3.1518368221059009E-2</v>
      </c>
      <c r="AD293">
        <f t="shared" si="298"/>
        <v>2.4531588407617285E-6</v>
      </c>
      <c r="AE293">
        <v>0</v>
      </c>
      <c r="AF293" s="8">
        <f t="shared" si="299"/>
        <v>6.5947441014780727E-7</v>
      </c>
      <c r="AG293" s="8">
        <f t="shared" si="300"/>
        <v>3.1126332509095357E-6</v>
      </c>
      <c r="AH293" s="9">
        <f t="shared" si="301"/>
        <v>1.097002469958351E-3</v>
      </c>
      <c r="AJ293">
        <f t="shared" si="302"/>
        <v>1.9851837616347352E-2</v>
      </c>
      <c r="AK293">
        <f t="shared" si="303"/>
        <v>1.5451215815598607E-6</v>
      </c>
      <c r="AL293">
        <v>0</v>
      </c>
      <c r="AM293" s="8">
        <f t="shared" si="304"/>
        <v>8.6099835182856478E-6</v>
      </c>
      <c r="AN293" s="8">
        <f t="shared" si="305"/>
        <v>1.0155105099845509E-5</v>
      </c>
      <c r="AO293" s="9">
        <f t="shared" si="306"/>
        <v>2.2739189884214046E-2</v>
      </c>
      <c r="AP293" s="9"/>
      <c r="AQ293" t="e">
        <f t="shared" si="307"/>
        <v>#VALUE!</v>
      </c>
      <c r="AR293" t="e">
        <f t="shared" si="308"/>
        <v>#VALUE!</v>
      </c>
      <c r="AS293">
        <v>0</v>
      </c>
      <c r="AT293" s="8" t="e">
        <f t="shared" si="309"/>
        <v>#VALUE!</v>
      </c>
      <c r="AU293" s="8" t="e">
        <f t="shared" si="310"/>
        <v>#VALUE!</v>
      </c>
      <c r="AV293" s="9">
        <f t="shared" si="311"/>
        <v>1.5759424160826513E-2</v>
      </c>
      <c r="AX293">
        <f t="shared" si="312"/>
        <v>78.81297419298906</v>
      </c>
      <c r="AY293">
        <f t="shared" si="313"/>
        <v>15.215219993965077</v>
      </c>
      <c r="AZ293" t="e">
        <f t="shared" si="314"/>
        <v>#VALUE!</v>
      </c>
    </row>
    <row r="294" spans="1:52">
      <c r="A294" s="71">
        <v>44719.481944444444</v>
      </c>
      <c r="B294" s="56">
        <v>50</v>
      </c>
      <c r="C294" s="57">
        <v>6</v>
      </c>
      <c r="D294" s="56" t="s">
        <v>235</v>
      </c>
      <c r="E294" s="56">
        <v>1</v>
      </c>
      <c r="F294" s="2">
        <v>44720.511203703703</v>
      </c>
      <c r="G294">
        <v>106</v>
      </c>
      <c r="I294" s="3">
        <v>18.899999999999999</v>
      </c>
      <c r="J294" s="3">
        <v>29.917000000000002</v>
      </c>
      <c r="K294" s="3">
        <v>4251.10620433438</v>
      </c>
      <c r="L294" s="3">
        <v>10338.149892174079</v>
      </c>
      <c r="M294" s="3" t="s">
        <v>40</v>
      </c>
      <c r="N294" s="4">
        <f>1000000*(AG294-AE294)/Y294</f>
        <v>22.00753793247835</v>
      </c>
      <c r="O294" s="4">
        <f>1000000*(AN294-AL294)/Y294</f>
        <v>277.22462814980918</v>
      </c>
      <c r="P294" s="4" t="e">
        <f>1000000*(AU294-AS294)/Y294</f>
        <v>#VALUE!</v>
      </c>
      <c r="Q294">
        <f>(N294*16)</f>
        <v>352.1206069196536</v>
      </c>
      <c r="R294">
        <f>(O294*44)</f>
        <v>12197.883638591604</v>
      </c>
      <c r="S294">
        <f>1000000*(((AG294-AE294)*0.082057*X294)/(W294-AA294))/Y294</f>
        <v>609.99093026076503</v>
      </c>
      <c r="T294">
        <f>1000000*(((AN294-AL294)*0.082057*X294)/(W294-AA294))/Y294</f>
        <v>7683.9358103177547</v>
      </c>
      <c r="U294">
        <f>O294*((1*0.082057*X294)/(W294-AA294))</f>
        <v>7683.9358103177537</v>
      </c>
      <c r="W294">
        <f t="shared" si="294"/>
        <v>0.99984319308584135</v>
      </c>
      <c r="X294">
        <v>313.14999999999998</v>
      </c>
      <c r="Y294">
        <f t="shared" si="295"/>
        <v>1.9073334166666699E-2</v>
      </c>
      <c r="Z294">
        <v>2E-3</v>
      </c>
      <c r="AA294">
        <f t="shared" si="296"/>
        <v>7.2765497523200454E-2</v>
      </c>
      <c r="AC294">
        <f t="shared" si="297"/>
        <v>4.2504396014887182E-3</v>
      </c>
      <c r="AD294">
        <f t="shared" si="298"/>
        <v>3.3082307473484627E-7</v>
      </c>
      <c r="AE294">
        <v>0</v>
      </c>
      <c r="AF294" s="8">
        <f t="shared" si="299"/>
        <v>8.893405043690652E-8</v>
      </c>
      <c r="AG294" s="8">
        <f t="shared" si="300"/>
        <v>4.1975712517175276E-7</v>
      </c>
      <c r="AH294" s="9">
        <f t="shared" si="301"/>
        <v>1.097002469958351E-3</v>
      </c>
      <c r="AJ294">
        <f t="shared" si="302"/>
        <v>1.0336528798791378E-2</v>
      </c>
      <c r="AK294">
        <f t="shared" si="303"/>
        <v>8.0451966382577173E-7</v>
      </c>
      <c r="AL294">
        <v>0</v>
      </c>
      <c r="AM294" s="8">
        <f t="shared" si="304"/>
        <v>4.4830783081054539E-6</v>
      </c>
      <c r="AN294" s="8">
        <f t="shared" si="305"/>
        <v>5.2875979719312258E-6</v>
      </c>
      <c r="AO294" s="9">
        <f t="shared" si="306"/>
        <v>2.2739189884214046E-2</v>
      </c>
      <c r="AP294" s="9"/>
      <c r="AQ294" t="e">
        <f t="shared" si="307"/>
        <v>#VALUE!</v>
      </c>
      <c r="AR294" t="e">
        <f t="shared" si="308"/>
        <v>#VALUE!</v>
      </c>
      <c r="AS294">
        <v>0</v>
      </c>
      <c r="AT294" s="8" t="e">
        <f t="shared" si="309"/>
        <v>#VALUE!</v>
      </c>
      <c r="AU294" s="8" t="e">
        <f t="shared" si="310"/>
        <v>#VALUE!</v>
      </c>
      <c r="AV294" s="9">
        <f t="shared" si="311"/>
        <v>1.5759424160826513E-2</v>
      </c>
      <c r="AX294">
        <f t="shared" si="312"/>
        <v>78.812974192989046</v>
      </c>
      <c r="AY294">
        <f t="shared" si="313"/>
        <v>15.21521999396508</v>
      </c>
      <c r="AZ294" t="e">
        <f t="shared" si="314"/>
        <v>#VALUE!</v>
      </c>
    </row>
    <row r="295" spans="1:52">
      <c r="A295" s="71">
        <v>44719.581250000003</v>
      </c>
      <c r="B295" s="56">
        <v>50</v>
      </c>
      <c r="C295" s="57">
        <v>3.8</v>
      </c>
      <c r="D295" s="56" t="s">
        <v>234</v>
      </c>
      <c r="E295" s="56">
        <v>1</v>
      </c>
      <c r="F295" s="2">
        <v>44720.532418981478</v>
      </c>
      <c r="G295">
        <v>171</v>
      </c>
      <c r="I295" s="3">
        <v>18.899999999999999</v>
      </c>
      <c r="J295" s="3">
        <v>29.917000000000002</v>
      </c>
      <c r="K295" s="3">
        <v>17.0903714357</v>
      </c>
      <c r="L295" s="3">
        <v>3079.6050733520001</v>
      </c>
      <c r="M295" s="3" t="s">
        <v>40</v>
      </c>
      <c r="N295" s="4">
        <f>1000000*(AG295-AE295)/Y295</f>
        <v>8.8475088499983284E-2</v>
      </c>
      <c r="O295" s="4">
        <f>1000000*(AN295-AL295)/Y295</f>
        <v>82.581736598204301</v>
      </c>
      <c r="P295" s="4" t="e">
        <f>1000000*(AU295-AS295)/Y295</f>
        <v>#VALUE!</v>
      </c>
      <c r="Q295">
        <f>(N295*16)</f>
        <v>1.4156014159997325</v>
      </c>
      <c r="R295">
        <f>(O295*44)</f>
        <v>3633.5964103209894</v>
      </c>
      <c r="S295">
        <f>1000000*(((AG295-AE295)*0.082057*X295)/(W295-AA295))/Y295</f>
        <v>2.4522961952668849</v>
      </c>
      <c r="T295">
        <f>1000000*(((AN295-AL295)*0.082057*X295)/(W295-AA295))/Y295</f>
        <v>2288.9480179310222</v>
      </c>
      <c r="U295">
        <f>O295*((1*0.082057*X295)/(W295-AA295))</f>
        <v>2288.9480179310217</v>
      </c>
      <c r="W295">
        <f t="shared" si="294"/>
        <v>0.99984319308584135</v>
      </c>
      <c r="X295">
        <v>313.14999999999998</v>
      </c>
      <c r="Y295">
        <f t="shared" si="295"/>
        <v>1.9073334166666699E-2</v>
      </c>
      <c r="Z295">
        <v>2E-3</v>
      </c>
      <c r="AA295">
        <f t="shared" si="296"/>
        <v>7.2765497523200454E-2</v>
      </c>
      <c r="AC295">
        <f t="shared" si="297"/>
        <v>1.7087691547293345E-5</v>
      </c>
      <c r="AD295">
        <f t="shared" si="298"/>
        <v>1.3299807050113737E-9</v>
      </c>
      <c r="AE295">
        <v>0</v>
      </c>
      <c r="AF295" s="8">
        <f t="shared" si="299"/>
        <v>3.5753422337421756E-10</v>
      </c>
      <c r="AG295" s="8">
        <f t="shared" si="300"/>
        <v>1.6875149283855911E-9</v>
      </c>
      <c r="AH295" s="9">
        <f t="shared" si="301"/>
        <v>1.097002469958351E-3</v>
      </c>
      <c r="AJ295">
        <f t="shared" si="302"/>
        <v>3.0791221699836206E-3</v>
      </c>
      <c r="AK295">
        <f t="shared" si="303"/>
        <v>2.3965630835018398E-7</v>
      </c>
      <c r="AL295">
        <v>0</v>
      </c>
      <c r="AM295" s="8">
        <f t="shared" si="304"/>
        <v>1.3354527498510159E-6</v>
      </c>
      <c r="AN295" s="8">
        <f t="shared" si="305"/>
        <v>1.5751090582012E-6</v>
      </c>
      <c r="AO295" s="9">
        <f t="shared" si="306"/>
        <v>2.2739189884214046E-2</v>
      </c>
      <c r="AP295" s="9"/>
      <c r="AQ295" t="e">
        <f t="shared" si="307"/>
        <v>#VALUE!</v>
      </c>
      <c r="AR295" t="e">
        <f t="shared" si="308"/>
        <v>#VALUE!</v>
      </c>
      <c r="AS295">
        <v>0</v>
      </c>
      <c r="AT295" s="8" t="e">
        <f t="shared" si="309"/>
        <v>#VALUE!</v>
      </c>
      <c r="AU295" s="8" t="e">
        <f t="shared" si="310"/>
        <v>#VALUE!</v>
      </c>
      <c r="AV295" s="9">
        <f t="shared" si="311"/>
        <v>1.5759424160826513E-2</v>
      </c>
      <c r="AX295">
        <f t="shared" si="312"/>
        <v>78.812974192989046</v>
      </c>
      <c r="AY295">
        <f t="shared" si="313"/>
        <v>15.215219993965084</v>
      </c>
      <c r="AZ295" t="e">
        <f t="shared" si="314"/>
        <v>#VALUE!</v>
      </c>
    </row>
    <row r="296" spans="1:52">
      <c r="A296" s="71">
        <v>44719.481944444444</v>
      </c>
      <c r="B296" s="56">
        <v>50</v>
      </c>
      <c r="C296" s="57">
        <v>6</v>
      </c>
      <c r="D296" s="56" t="s">
        <v>235</v>
      </c>
      <c r="E296" s="56">
        <v>2</v>
      </c>
      <c r="F296" s="2">
        <v>44720.55363425926</v>
      </c>
      <c r="G296">
        <v>173</v>
      </c>
      <c r="I296" s="3">
        <v>18.899999999999999</v>
      </c>
      <c r="J296" s="3">
        <v>29.917000000000002</v>
      </c>
      <c r="K296" s="3">
        <v>5307.8506967139201</v>
      </c>
      <c r="L296" s="3">
        <v>9921.4646043219982</v>
      </c>
      <c r="M296" s="3" t="s">
        <v>40</v>
      </c>
      <c r="N296" s="4">
        <f>1000000*(AG296-AE296)/Y296</f>
        <v>27.47819507044127</v>
      </c>
      <c r="O296" s="4">
        <f>1000000*(AN296-AL296)/Y296</f>
        <v>266.05092442282671</v>
      </c>
      <c r="P296" s="4" t="e">
        <f>1000000*(AU296-AS296)/Y296</f>
        <v>#VALUE!</v>
      </c>
      <c r="Q296">
        <f>(N296*16)</f>
        <v>439.65112112706032</v>
      </c>
      <c r="R296">
        <f>(O296*44)</f>
        <v>11706.240674604374</v>
      </c>
      <c r="S296">
        <f>1000000*(((AG296-AE296)*0.082057*X296)/(W296-AA296))/Y296</f>
        <v>761.62312314677285</v>
      </c>
      <c r="T296">
        <f>1000000*(((AN296-AL296)*0.082057*X296)/(W296-AA296))/Y296</f>
        <v>7374.2302016398535</v>
      </c>
      <c r="U296">
        <f>O296*((1*0.082057*X296)/(W296-AA296))</f>
        <v>7374.2302016398526</v>
      </c>
      <c r="W296">
        <f t="shared" si="294"/>
        <v>0.99984319308584135</v>
      </c>
      <c r="X296">
        <v>313.14999999999998</v>
      </c>
      <c r="Y296">
        <f t="shared" si="295"/>
        <v>1.9073334166666699E-2</v>
      </c>
      <c r="Z296">
        <v>2E-3</v>
      </c>
      <c r="AA296">
        <f t="shared" si="296"/>
        <v>7.2765497523200454E-2</v>
      </c>
      <c r="AC296">
        <f t="shared" si="297"/>
        <v>5.3070183890253537E-3</v>
      </c>
      <c r="AD296">
        <f t="shared" si="298"/>
        <v>4.130594257866431E-7</v>
      </c>
      <c r="AE296">
        <v>0</v>
      </c>
      <c r="AF296" s="8">
        <f t="shared" si="299"/>
        <v>1.1104137108873678E-7</v>
      </c>
      <c r="AG296" s="8">
        <f t="shared" si="300"/>
        <v>5.2410079687537987E-7</v>
      </c>
      <c r="AH296" s="9">
        <f t="shared" si="301"/>
        <v>1.097002469958351E-3</v>
      </c>
      <c r="AJ296">
        <f t="shared" si="302"/>
        <v>9.9199088500734611E-3</v>
      </c>
      <c r="AK296">
        <f t="shared" si="303"/>
        <v>7.7209301967760854E-7</v>
      </c>
      <c r="AL296">
        <v>0</v>
      </c>
      <c r="AM296" s="8">
        <f t="shared" si="304"/>
        <v>4.3023851671895513E-6</v>
      </c>
      <c r="AN296" s="8">
        <f t="shared" si="305"/>
        <v>5.0744781868671599E-6</v>
      </c>
      <c r="AO296" s="9">
        <f t="shared" si="306"/>
        <v>2.2739189884214046E-2</v>
      </c>
      <c r="AP296" s="9"/>
      <c r="AQ296" t="e">
        <f t="shared" si="307"/>
        <v>#VALUE!</v>
      </c>
      <c r="AR296" t="e">
        <f t="shared" si="308"/>
        <v>#VALUE!</v>
      </c>
      <c r="AS296">
        <v>0</v>
      </c>
      <c r="AT296" s="8" t="e">
        <f t="shared" si="309"/>
        <v>#VALUE!</v>
      </c>
      <c r="AU296" s="8" t="e">
        <f t="shared" si="310"/>
        <v>#VALUE!</v>
      </c>
      <c r="AV296" s="9">
        <f t="shared" si="311"/>
        <v>1.5759424160826513E-2</v>
      </c>
      <c r="AX296">
        <f t="shared" si="312"/>
        <v>78.812974192989046</v>
      </c>
      <c r="AY296">
        <f t="shared" si="313"/>
        <v>15.215219993965075</v>
      </c>
      <c r="AZ296" t="e">
        <f t="shared" si="314"/>
        <v>#VALUE!</v>
      </c>
    </row>
    <row r="297" spans="1:52">
      <c r="A297" s="71">
        <v>44719.436111111114</v>
      </c>
      <c r="B297" s="56">
        <v>40</v>
      </c>
      <c r="C297" s="57">
        <v>3</v>
      </c>
      <c r="D297" s="56" t="s">
        <v>235</v>
      </c>
      <c r="E297" s="56">
        <v>1</v>
      </c>
      <c r="F297" s="2">
        <v>44720.574849537035</v>
      </c>
      <c r="G297">
        <v>16</v>
      </c>
      <c r="I297" s="3">
        <v>18.899999999999999</v>
      </c>
      <c r="J297" s="3">
        <v>29.917000000000002</v>
      </c>
      <c r="K297" s="3">
        <v>64.321652690834952</v>
      </c>
      <c r="L297" s="3">
        <v>903.56245240447993</v>
      </c>
      <c r="M297" s="3" t="s">
        <v>40</v>
      </c>
      <c r="N297" s="4">
        <f>1000000*(AG297-AE297)/Y297</f>
        <v>0.33298655536527361</v>
      </c>
      <c r="O297" s="4">
        <f>1000000*(AN297-AL297)/Y297</f>
        <v>24.229651097202691</v>
      </c>
      <c r="P297" s="4" t="e">
        <f>1000000*(AU297-AS297)/Y297</f>
        <v>#VALUE!</v>
      </c>
      <c r="Q297">
        <f>(N297*16)</f>
        <v>5.3277848858443777</v>
      </c>
      <c r="R297">
        <f>(O297*44)</f>
        <v>1066.1046482769184</v>
      </c>
      <c r="S297">
        <f>1000000*(((AG297-AE297)*0.082057*X297)/(W297-AA297))/Y297</f>
        <v>9.2295094205804702</v>
      </c>
      <c r="T297">
        <f>1000000*(((AN297-AL297)*0.082057*X297)/(W297-AA297))/Y297</f>
        <v>671.5820487517849</v>
      </c>
      <c r="U297">
        <f>O297*((1*0.082057*X297)/(W297-AA297))</f>
        <v>671.58204875178501</v>
      </c>
      <c r="W297">
        <f t="shared" si="294"/>
        <v>0.99984319308584135</v>
      </c>
      <c r="X297">
        <v>313.14999999999998</v>
      </c>
      <c r="Y297">
        <f t="shared" si="295"/>
        <v>1.9073334166666699E-2</v>
      </c>
      <c r="Z297">
        <v>2E-3</v>
      </c>
      <c r="AA297">
        <f t="shared" si="296"/>
        <v>7.2765497523200454E-2</v>
      </c>
      <c r="AC297">
        <f t="shared" si="297"/>
        <v>6.4311566610962916E-5</v>
      </c>
      <c r="AD297">
        <f t="shared" si="298"/>
        <v>5.0055411209235365E-9</v>
      </c>
      <c r="AE297">
        <v>0</v>
      </c>
      <c r="AF297" s="8">
        <f t="shared" si="299"/>
        <v>1.3456227225655899E-9</v>
      </c>
      <c r="AG297" s="8">
        <f t="shared" si="300"/>
        <v>6.351163843489126E-9</v>
      </c>
      <c r="AH297" s="9">
        <f t="shared" si="301"/>
        <v>1.097002469958351E-3</v>
      </c>
      <c r="AJ297">
        <f t="shared" si="302"/>
        <v>9.034207675645687E-4</v>
      </c>
      <c r="AK297">
        <f t="shared" si="303"/>
        <v>7.0315652997479433E-8</v>
      </c>
      <c r="AL297">
        <v>0</v>
      </c>
      <c r="AM297" s="8">
        <f t="shared" si="304"/>
        <v>3.918245791212099E-7</v>
      </c>
      <c r="AN297" s="8">
        <f t="shared" si="305"/>
        <v>4.6214023211868936E-7</v>
      </c>
      <c r="AO297" s="9">
        <f t="shared" si="306"/>
        <v>2.2739189884214046E-2</v>
      </c>
      <c r="AP297" s="9"/>
      <c r="AQ297" t="e">
        <f t="shared" si="307"/>
        <v>#VALUE!</v>
      </c>
      <c r="AR297" t="e">
        <f t="shared" si="308"/>
        <v>#VALUE!</v>
      </c>
      <c r="AS297">
        <v>0</v>
      </c>
      <c r="AT297" s="8" t="e">
        <f t="shared" si="309"/>
        <v>#VALUE!</v>
      </c>
      <c r="AU297" s="8" t="e">
        <f t="shared" si="310"/>
        <v>#VALUE!</v>
      </c>
      <c r="AV297" s="9">
        <f t="shared" si="311"/>
        <v>1.5759424160826513E-2</v>
      </c>
      <c r="AX297">
        <f t="shared" si="312"/>
        <v>78.812974192989046</v>
      </c>
      <c r="AY297">
        <f t="shared" si="313"/>
        <v>15.215219993965082</v>
      </c>
      <c r="AZ297" t="e">
        <f t="shared" si="314"/>
        <v>#VALUE!</v>
      </c>
    </row>
    <row r="298" spans="1:52">
      <c r="A298" s="71">
        <v>44719.602083333331</v>
      </c>
      <c r="B298" s="56">
        <v>50</v>
      </c>
      <c r="C298" s="57">
        <v>8</v>
      </c>
      <c r="D298" s="56" t="s">
        <v>234</v>
      </c>
      <c r="E298" s="56">
        <v>1</v>
      </c>
      <c r="F298" s="2">
        <v>44720.596053240741</v>
      </c>
      <c r="G298">
        <v>160</v>
      </c>
      <c r="I298" s="3">
        <v>18.899999999999999</v>
      </c>
      <c r="J298" s="3">
        <v>29.917000000000002</v>
      </c>
      <c r="K298" s="3">
        <v>1.3021476800000098E-2</v>
      </c>
      <c r="L298" s="3">
        <v>14480.921896177999</v>
      </c>
      <c r="M298" s="3" t="s">
        <v>40</v>
      </c>
      <c r="N298" s="4">
        <f>1000000*(AG298-AE298)/Y298</f>
        <v>6.7410841046667986E-5</v>
      </c>
      <c r="O298" s="4">
        <f>1000000*(AN298-AL298)/Y298</f>
        <v>388.31592014092433</v>
      </c>
      <c r="P298" s="4" t="e">
        <f>1000000*(AU298-AS298)/Y298</f>
        <v>#VALUE!</v>
      </c>
      <c r="Q298">
        <f>(N298*16)</f>
        <v>1.0785734567466878E-3</v>
      </c>
      <c r="R298">
        <f>(O298*44)</f>
        <v>17085.90048620067</v>
      </c>
      <c r="S298">
        <f>1000000*(((AG298-AE298)*0.082057*X298)/(W298-AA298))/Y298</f>
        <v>1.8684507901737325E-3</v>
      </c>
      <c r="T298">
        <f>1000000*(((AN298-AL298)*0.082057*X298)/(W298-AA298))/Y298</f>
        <v>10763.093540430065</v>
      </c>
      <c r="U298">
        <f>O298*((1*0.082057*X298)/(W298-AA298))</f>
        <v>10763.093540430064</v>
      </c>
      <c r="W298">
        <f t="shared" si="294"/>
        <v>0.99984319308584135</v>
      </c>
      <c r="X298">
        <v>313.14999999999998</v>
      </c>
      <c r="Y298">
        <f t="shared" si="295"/>
        <v>1.9073334166666699E-2</v>
      </c>
      <c r="Z298">
        <v>2E-3</v>
      </c>
      <c r="AA298">
        <f t="shared" si="296"/>
        <v>7.2765497523200454E-2</v>
      </c>
      <c r="AC298">
        <f t="shared" si="297"/>
        <v>1.3019434942405302E-8</v>
      </c>
      <c r="AD298">
        <f t="shared" si="298"/>
        <v>1.013337419839643E-12</v>
      </c>
      <c r="AE298">
        <v>0</v>
      </c>
      <c r="AF298" s="8">
        <f t="shared" si="299"/>
        <v>2.7241207789950749E-13</v>
      </c>
      <c r="AG298" s="8">
        <f t="shared" si="300"/>
        <v>1.2857494977391506E-12</v>
      </c>
      <c r="AH298" s="9">
        <f t="shared" si="301"/>
        <v>1.097002469958351E-3</v>
      </c>
      <c r="AJ298">
        <f t="shared" si="302"/>
        <v>1.4478651187501287E-2</v>
      </c>
      <c r="AK298">
        <f t="shared" si="303"/>
        <v>1.1269121203804083E-6</v>
      </c>
      <c r="AL298">
        <v>0</v>
      </c>
      <c r="AM298" s="8">
        <f t="shared" si="304"/>
        <v>6.2795671867041014E-6</v>
      </c>
      <c r="AN298" s="8">
        <f t="shared" si="305"/>
        <v>7.4064793070845099E-6</v>
      </c>
      <c r="AO298" s="9">
        <f t="shared" si="306"/>
        <v>2.2739189884214046E-2</v>
      </c>
      <c r="AP298" s="9"/>
      <c r="AQ298" t="e">
        <f t="shared" si="307"/>
        <v>#VALUE!</v>
      </c>
      <c r="AR298" t="e">
        <f t="shared" si="308"/>
        <v>#VALUE!</v>
      </c>
      <c r="AS298">
        <v>0</v>
      </c>
      <c r="AT298" s="8" t="e">
        <f t="shared" si="309"/>
        <v>#VALUE!</v>
      </c>
      <c r="AU298" s="8" t="e">
        <f t="shared" si="310"/>
        <v>#VALUE!</v>
      </c>
      <c r="AV298" s="9">
        <f t="shared" si="311"/>
        <v>1.5759424160826513E-2</v>
      </c>
      <c r="AX298">
        <f t="shared" si="312"/>
        <v>78.812974192989046</v>
      </c>
      <c r="AY298">
        <f t="shared" si="313"/>
        <v>15.215219993965077</v>
      </c>
      <c r="AZ298" t="e">
        <f t="shared" si="314"/>
        <v>#VALUE!</v>
      </c>
    </row>
    <row r="299" spans="1:52">
      <c r="A299" s="71">
        <v>44719.444444444445</v>
      </c>
      <c r="B299" s="56">
        <v>40</v>
      </c>
      <c r="C299" s="57">
        <v>4</v>
      </c>
      <c r="D299" s="56" t="s">
        <v>235</v>
      </c>
      <c r="E299" s="56">
        <v>1</v>
      </c>
      <c r="F299" s="2">
        <v>44720.617268518516</v>
      </c>
      <c r="G299">
        <v>87</v>
      </c>
      <c r="I299" s="3">
        <v>18.899999999999999</v>
      </c>
      <c r="J299" s="3">
        <v>29.917000000000002</v>
      </c>
      <c r="K299" s="3">
        <v>29.389258038462501</v>
      </c>
      <c r="L299" s="3">
        <v>9024.2886276876798</v>
      </c>
      <c r="M299" s="3" t="s">
        <v>40</v>
      </c>
      <c r="N299" s="4">
        <f>1000000*(AG299-AE299)/Y299</f>
        <v>0.15214515469630069</v>
      </c>
      <c r="O299" s="4">
        <f>1000000*(AN299-AL299)/Y299</f>
        <v>241.99253108344686</v>
      </c>
      <c r="P299" s="4" t="e">
        <f>1000000*(AU299-AS299)/Y299</f>
        <v>#VALUE!</v>
      </c>
      <c r="Q299">
        <f>(N299*16)</f>
        <v>2.434322475140811</v>
      </c>
      <c r="R299">
        <f>(O299*44)</f>
        <v>10647.671367671663</v>
      </c>
      <c r="S299">
        <f>1000000*(((AG299-AE299)*0.082057*X299)/(W299-AA299))/Y299</f>
        <v>4.2170625688619712</v>
      </c>
      <c r="T299">
        <f>1000000*(((AN299-AL299)*0.082057*X299)/(W299-AA299))/Y299</f>
        <v>6707.3949664266474</v>
      </c>
      <c r="U299">
        <f>O299*((1*0.082057*X299)/(W299-AA299))</f>
        <v>6707.3949664266493</v>
      </c>
      <c r="W299">
        <f t="shared" si="294"/>
        <v>0.99984319308584135</v>
      </c>
      <c r="X299">
        <v>313.14999999999998</v>
      </c>
      <c r="Y299">
        <f t="shared" si="295"/>
        <v>1.9073334166666699E-2</v>
      </c>
      <c r="Z299">
        <v>2E-3</v>
      </c>
      <c r="AA299">
        <f t="shared" si="296"/>
        <v>7.2765497523200454E-2</v>
      </c>
      <c r="AC299">
        <f t="shared" si="297"/>
        <v>2.9384649599600079E-5</v>
      </c>
      <c r="AD299">
        <f t="shared" si="298"/>
        <v>2.2870858174624905E-9</v>
      </c>
      <c r="AE299">
        <v>0</v>
      </c>
      <c r="AF299" s="8">
        <f t="shared" si="299"/>
        <v>6.1482955989925141E-10</v>
      </c>
      <c r="AG299" s="8">
        <f t="shared" si="300"/>
        <v>2.9019153773617421E-9</v>
      </c>
      <c r="AH299" s="9">
        <f t="shared" si="301"/>
        <v>1.097002469958351E-3</v>
      </c>
      <c r="AJ299">
        <f t="shared" si="302"/>
        <v>9.0228735568354951E-3</v>
      </c>
      <c r="AK299">
        <f t="shared" si="303"/>
        <v>7.0227436521402829E-7</v>
      </c>
      <c r="AL299">
        <v>0</v>
      </c>
      <c r="AM299" s="8">
        <f t="shared" si="304"/>
        <v>3.9133300459780316E-6</v>
      </c>
      <c r="AN299" s="8">
        <f t="shared" si="305"/>
        <v>4.61560441119206E-6</v>
      </c>
      <c r="AO299" s="9">
        <f t="shared" si="306"/>
        <v>2.2739189884214046E-2</v>
      </c>
      <c r="AP299" s="9"/>
      <c r="AQ299" t="e">
        <f t="shared" si="307"/>
        <v>#VALUE!</v>
      </c>
      <c r="AR299" t="e">
        <f t="shared" si="308"/>
        <v>#VALUE!</v>
      </c>
      <c r="AS299">
        <v>0</v>
      </c>
      <c r="AT299" s="8" t="e">
        <f t="shared" si="309"/>
        <v>#VALUE!</v>
      </c>
      <c r="AU299" s="8" t="e">
        <f t="shared" si="310"/>
        <v>#VALUE!</v>
      </c>
      <c r="AV299" s="9">
        <f t="shared" si="311"/>
        <v>1.5759424160826513E-2</v>
      </c>
      <c r="AX299">
        <f t="shared" si="312"/>
        <v>78.81297419298906</v>
      </c>
      <c r="AY299">
        <f t="shared" si="313"/>
        <v>15.215219993965077</v>
      </c>
      <c r="AZ299" t="e">
        <f t="shared" si="314"/>
        <v>#VALUE!</v>
      </c>
    </row>
    <row r="300" spans="1:52">
      <c r="A300" s="71">
        <v>44719.570833333331</v>
      </c>
      <c r="B300" s="56">
        <v>50</v>
      </c>
      <c r="C300" s="57">
        <v>1.6</v>
      </c>
      <c r="D300" s="56" t="s">
        <v>234</v>
      </c>
      <c r="E300" s="56">
        <v>1</v>
      </c>
      <c r="F300" s="2">
        <v>44720.638495370367</v>
      </c>
      <c r="G300">
        <v>169</v>
      </c>
      <c r="I300" s="3">
        <v>18.899999999999999</v>
      </c>
      <c r="J300" s="3">
        <v>29.917000000000002</v>
      </c>
      <c r="K300" s="3">
        <v>79.452057497983049</v>
      </c>
      <c r="L300" s="3" t="e">
        <v>#VALUE!</v>
      </c>
      <c r="M300" s="3" t="s">
        <v>40</v>
      </c>
      <c r="N300" s="4">
        <f>1000000*(AG300-AE300)/Y300</f>
        <v>0.41131509897765361</v>
      </c>
      <c r="O300" s="4" t="e">
        <f>1000000*(AN300-AL300)/Y300</f>
        <v>#VALUE!</v>
      </c>
      <c r="P300" s="4" t="e">
        <f>1000000*(AU300-AS300)/Y300</f>
        <v>#VALUE!</v>
      </c>
      <c r="Q300">
        <f>(N300*16)</f>
        <v>6.5810415836424578</v>
      </c>
      <c r="R300" t="e">
        <f>(O300*44)</f>
        <v>#VALUE!</v>
      </c>
      <c r="S300">
        <f>1000000*(((AG300-AE300)*0.082057*X300)/(W300-AA300))/Y300</f>
        <v>11.400570142169599</v>
      </c>
      <c r="T300" t="e">
        <f>1000000*(((AN300-AL300)*0.082057*X300)/(W300-AA300))/Y300</f>
        <v>#VALUE!</v>
      </c>
      <c r="U300" t="e">
        <f>O300*((1*0.082057*X300)/(W300-AA300))</f>
        <v>#VALUE!</v>
      </c>
      <c r="W300">
        <f t="shared" si="294"/>
        <v>0.99984319308584135</v>
      </c>
      <c r="X300">
        <v>313.14999999999998</v>
      </c>
      <c r="Y300">
        <f t="shared" si="295"/>
        <v>1.9073334166666699E-2</v>
      </c>
      <c r="Z300">
        <v>2E-3</v>
      </c>
      <c r="AA300">
        <f t="shared" si="296"/>
        <v>7.2765497523200454E-2</v>
      </c>
      <c r="AC300">
        <f t="shared" si="297"/>
        <v>7.9439598866023228E-5</v>
      </c>
      <c r="AD300">
        <f t="shared" si="298"/>
        <v>6.1829963054541158E-9</v>
      </c>
      <c r="AE300">
        <v>0</v>
      </c>
      <c r="AF300" s="8">
        <f t="shared" si="299"/>
        <v>1.6621540251422591E-9</v>
      </c>
      <c r="AG300" s="8">
        <f t="shared" si="300"/>
        <v>7.8451503305963753E-9</v>
      </c>
      <c r="AH300" s="9">
        <f t="shared" si="301"/>
        <v>1.097002469958351E-3</v>
      </c>
      <c r="AJ300" t="e">
        <f t="shared" si="302"/>
        <v>#VALUE!</v>
      </c>
      <c r="AK300" t="e">
        <f t="shared" si="303"/>
        <v>#VALUE!</v>
      </c>
      <c r="AL300">
        <v>0</v>
      </c>
      <c r="AM300" s="8" t="e">
        <f t="shared" si="304"/>
        <v>#VALUE!</v>
      </c>
      <c r="AN300" s="8" t="e">
        <f t="shared" si="305"/>
        <v>#VALUE!</v>
      </c>
      <c r="AO300" s="9">
        <f t="shared" si="306"/>
        <v>2.2739189884214046E-2</v>
      </c>
      <c r="AP300" s="9"/>
      <c r="AQ300" t="e">
        <f t="shared" si="307"/>
        <v>#VALUE!</v>
      </c>
      <c r="AR300" t="e">
        <f t="shared" si="308"/>
        <v>#VALUE!</v>
      </c>
      <c r="AS300">
        <v>0</v>
      </c>
      <c r="AT300" s="8" t="e">
        <f t="shared" si="309"/>
        <v>#VALUE!</v>
      </c>
      <c r="AU300" s="8" t="e">
        <f t="shared" si="310"/>
        <v>#VALUE!</v>
      </c>
      <c r="AV300" s="9">
        <f t="shared" si="311"/>
        <v>1.5759424160826513E-2</v>
      </c>
      <c r="AX300">
        <f t="shared" si="312"/>
        <v>78.812974192989046</v>
      </c>
      <c r="AY300" t="e">
        <f t="shared" si="313"/>
        <v>#VALUE!</v>
      </c>
      <c r="AZ300" t="e">
        <f t="shared" si="314"/>
        <v>#VALUE!</v>
      </c>
    </row>
    <row r="301" spans="1:52">
      <c r="A301" s="71">
        <v>44719.559027777781</v>
      </c>
      <c r="B301" s="56">
        <v>50</v>
      </c>
      <c r="C301" s="57">
        <v>0.1</v>
      </c>
      <c r="D301" s="56" t="s">
        <v>234</v>
      </c>
      <c r="E301" s="56">
        <v>1</v>
      </c>
      <c r="F301" s="2">
        <v>44720.659710648149</v>
      </c>
      <c r="G301">
        <v>120</v>
      </c>
      <c r="I301" s="3">
        <v>18.899999999999999</v>
      </c>
      <c r="J301" s="3">
        <v>29.917000000000002</v>
      </c>
      <c r="K301" s="3">
        <v>36.545584821026956</v>
      </c>
      <c r="L301" s="3" t="e">
        <v>#VALUE!</v>
      </c>
      <c r="M301" s="3" t="s">
        <v>40</v>
      </c>
      <c r="N301" s="4">
        <f>1000000*(AG301-AE301)/Y301</f>
        <v>0.18919271962514667</v>
      </c>
      <c r="O301" s="4" t="e">
        <f>1000000*(AN301-AL301)/Y301</f>
        <v>#VALUE!</v>
      </c>
      <c r="P301" s="4" t="e">
        <f>1000000*(AU301-AS301)/Y301</f>
        <v>#VALUE!</v>
      </c>
      <c r="Q301">
        <f>(N301*16)</f>
        <v>3.0270835140023467</v>
      </c>
      <c r="R301" t="e">
        <f>(O301*44)</f>
        <v>#VALUE!</v>
      </c>
      <c r="S301">
        <f>1000000*(((AG301-AE301)*0.082057*X301)/(W301-AA301))/Y301</f>
        <v>5.2439233955559068</v>
      </c>
      <c r="T301" t="e">
        <f>1000000*(((AN301-AL301)*0.082057*X301)/(W301-AA301))/Y301</f>
        <v>#VALUE!</v>
      </c>
      <c r="U301" t="e">
        <f>O301*((1*0.082057*X301)/(W301-AA301))</f>
        <v>#VALUE!</v>
      </c>
      <c r="W301">
        <f t="shared" si="294"/>
        <v>0.99984319308584135</v>
      </c>
      <c r="X301">
        <v>313.14999999999998</v>
      </c>
      <c r="Y301">
        <f t="shared" si="295"/>
        <v>1.9073334166666699E-2</v>
      </c>
      <c r="Z301">
        <v>2E-3</v>
      </c>
      <c r="AA301">
        <f t="shared" si="296"/>
        <v>7.2765497523200454E-2</v>
      </c>
      <c r="AC301">
        <f t="shared" si="297"/>
        <v>3.6539854220645049E-5</v>
      </c>
      <c r="AD301">
        <f t="shared" si="298"/>
        <v>2.8439945175089511E-9</v>
      </c>
      <c r="AE301">
        <v>0</v>
      </c>
      <c r="AF301" s="8">
        <f t="shared" si="299"/>
        <v>7.6454144580195228E-10</v>
      </c>
      <c r="AG301" s="8">
        <f t="shared" si="300"/>
        <v>3.6085359633109031E-9</v>
      </c>
      <c r="AH301" s="9">
        <f t="shared" si="301"/>
        <v>1.097002469958351E-3</v>
      </c>
      <c r="AJ301" t="e">
        <f t="shared" si="302"/>
        <v>#VALUE!</v>
      </c>
      <c r="AK301" t="e">
        <f t="shared" si="303"/>
        <v>#VALUE!</v>
      </c>
      <c r="AL301">
        <v>0</v>
      </c>
      <c r="AM301" s="8" t="e">
        <f t="shared" si="304"/>
        <v>#VALUE!</v>
      </c>
      <c r="AN301" s="8" t="e">
        <f t="shared" si="305"/>
        <v>#VALUE!</v>
      </c>
      <c r="AO301" s="9">
        <f t="shared" si="306"/>
        <v>2.2739189884214046E-2</v>
      </c>
      <c r="AP301" s="9"/>
      <c r="AQ301" t="e">
        <f t="shared" si="307"/>
        <v>#VALUE!</v>
      </c>
      <c r="AR301" t="e">
        <f t="shared" si="308"/>
        <v>#VALUE!</v>
      </c>
      <c r="AS301">
        <v>0</v>
      </c>
      <c r="AT301" s="8" t="e">
        <f t="shared" si="309"/>
        <v>#VALUE!</v>
      </c>
      <c r="AU301" s="8" t="e">
        <f t="shared" si="310"/>
        <v>#VALUE!</v>
      </c>
      <c r="AV301" s="9">
        <f t="shared" si="311"/>
        <v>1.5759424160826513E-2</v>
      </c>
      <c r="AX301">
        <f t="shared" si="312"/>
        <v>78.812974192989046</v>
      </c>
      <c r="AY301" t="e">
        <f t="shared" si="313"/>
        <v>#VALUE!</v>
      </c>
      <c r="AZ301" t="e">
        <f t="shared" si="314"/>
        <v>#VALUE!</v>
      </c>
    </row>
    <row r="302" spans="1:52">
      <c r="A302" s="71">
        <v>44719.431944444441</v>
      </c>
      <c r="B302" s="56">
        <v>40</v>
      </c>
      <c r="C302" s="57">
        <v>0.1</v>
      </c>
      <c r="D302" s="56" t="s">
        <v>235</v>
      </c>
      <c r="E302" s="56">
        <v>1</v>
      </c>
      <c r="F302" s="2">
        <v>44720.680937500001</v>
      </c>
      <c r="G302">
        <v>142</v>
      </c>
      <c r="I302" s="3">
        <v>18.899999999999999</v>
      </c>
      <c r="J302" s="3">
        <v>29.917000000000002</v>
      </c>
      <c r="K302" s="3">
        <v>119.44799342200393</v>
      </c>
      <c r="L302" s="3" t="e">
        <v>#VALUE!</v>
      </c>
      <c r="M302" s="3" t="s">
        <v>40</v>
      </c>
      <c r="N302" s="4">
        <f>1000000*(AG302-AE302)/Y302</f>
        <v>0.61836993004619012</v>
      </c>
      <c r="O302" s="4" t="e">
        <f>1000000*(AN302-AL302)/Y302</f>
        <v>#VALUE!</v>
      </c>
      <c r="P302" s="4" t="e">
        <f>1000000*(AU302-AS302)/Y302</f>
        <v>#VALUE!</v>
      </c>
      <c r="Q302">
        <f>(N302*16)</f>
        <v>9.8939188807390419</v>
      </c>
      <c r="R302" t="e">
        <f>(O302*44)</f>
        <v>#VALUE!</v>
      </c>
      <c r="S302">
        <f>1000000*(((AG302-AE302)*0.082057*X302)/(W302-AA302))/Y302</f>
        <v>17.139584174815585</v>
      </c>
      <c r="T302" t="e">
        <f>1000000*(((AN302-AL302)*0.082057*X302)/(W302-AA302))/Y302</f>
        <v>#VALUE!</v>
      </c>
      <c r="U302" t="e">
        <f>O302*((1*0.082057*X302)/(W302-AA302))</f>
        <v>#VALUE!</v>
      </c>
      <c r="W302">
        <f t="shared" si="294"/>
        <v>0.99984319308584135</v>
      </c>
      <c r="X302">
        <v>313.14999999999998</v>
      </c>
      <c r="Y302">
        <f t="shared" si="295"/>
        <v>1.9073334166666699E-2</v>
      </c>
      <c r="Z302">
        <v>2E-3</v>
      </c>
      <c r="AA302">
        <f t="shared" si="296"/>
        <v>7.2765497523200454E-2</v>
      </c>
      <c r="AC302">
        <f t="shared" si="297"/>
        <v>1.1942926315075298E-4</v>
      </c>
      <c r="AD302">
        <f t="shared" si="298"/>
        <v>9.295498760883648E-9</v>
      </c>
      <c r="AE302">
        <v>0</v>
      </c>
      <c r="AF302" s="8">
        <f t="shared" si="299"/>
        <v>2.4988775535056473E-9</v>
      </c>
      <c r="AG302" s="8">
        <f t="shared" si="300"/>
        <v>1.1794376314389295E-8</v>
      </c>
      <c r="AH302" s="9">
        <f t="shared" si="301"/>
        <v>1.097002469958351E-3</v>
      </c>
      <c r="AJ302" t="e">
        <f t="shared" si="302"/>
        <v>#VALUE!</v>
      </c>
      <c r="AK302" t="e">
        <f t="shared" si="303"/>
        <v>#VALUE!</v>
      </c>
      <c r="AL302">
        <v>0</v>
      </c>
      <c r="AM302" s="8" t="e">
        <f t="shared" si="304"/>
        <v>#VALUE!</v>
      </c>
      <c r="AN302" s="8" t="e">
        <f t="shared" si="305"/>
        <v>#VALUE!</v>
      </c>
      <c r="AO302" s="9">
        <f t="shared" si="306"/>
        <v>2.2739189884214046E-2</v>
      </c>
      <c r="AP302" s="9"/>
      <c r="AQ302" t="e">
        <f t="shared" si="307"/>
        <v>#VALUE!</v>
      </c>
      <c r="AR302" t="e">
        <f t="shared" si="308"/>
        <v>#VALUE!</v>
      </c>
      <c r="AS302">
        <v>0</v>
      </c>
      <c r="AT302" s="8" t="e">
        <f t="shared" si="309"/>
        <v>#VALUE!</v>
      </c>
      <c r="AU302" s="8" t="e">
        <f t="shared" si="310"/>
        <v>#VALUE!</v>
      </c>
      <c r="AV302" s="9">
        <f t="shared" si="311"/>
        <v>1.5759424160826513E-2</v>
      </c>
      <c r="AX302">
        <f t="shared" si="312"/>
        <v>78.812974192989046</v>
      </c>
      <c r="AY302" t="e">
        <f t="shared" si="313"/>
        <v>#VALUE!</v>
      </c>
      <c r="AZ302" t="e">
        <f t="shared" si="314"/>
        <v>#VALUE!</v>
      </c>
    </row>
    <row r="303" spans="1:52">
      <c r="A303" s="71">
        <v>44719.476388888892</v>
      </c>
      <c r="B303" s="56">
        <v>50</v>
      </c>
      <c r="C303" s="57">
        <v>3</v>
      </c>
      <c r="D303" s="56" t="s">
        <v>235</v>
      </c>
      <c r="E303" s="56">
        <v>1</v>
      </c>
      <c r="F303" s="2">
        <v>44720.702152777776</v>
      </c>
      <c r="G303">
        <v>34</v>
      </c>
      <c r="I303" s="3">
        <v>18.899999999999999</v>
      </c>
      <c r="J303" s="3">
        <v>29.917000000000002</v>
      </c>
      <c r="K303" s="3">
        <v>204.50582300100902</v>
      </c>
      <c r="L303" s="3">
        <v>489.31879431200008</v>
      </c>
      <c r="M303" s="3" t="s">
        <v>40</v>
      </c>
      <c r="N303" s="4">
        <f>1000000*(AG303-AE303)/Y303</f>
        <v>1.0587055323432233</v>
      </c>
      <c r="O303" s="4">
        <f>1000000*(AN303-AL303)/Y303</f>
        <v>13.121421358239772</v>
      </c>
      <c r="P303" s="4" t="e">
        <f>1000000*(AU303-AS303)/Y303</f>
        <v>#VALUE!</v>
      </c>
      <c r="Q303">
        <f>(N303*16)</f>
        <v>16.939288517491573</v>
      </c>
      <c r="R303">
        <f>(O303*44)</f>
        <v>577.3425397625499</v>
      </c>
      <c r="S303">
        <f>1000000*(((AG303-AE303)*0.082057*X303)/(W303-AA303))/Y303</f>
        <v>29.344526158612197</v>
      </c>
      <c r="T303">
        <f>1000000*(((AN303-AL303)*0.082057*X303)/(W303-AA303))/Y303</f>
        <v>363.69120640451371</v>
      </c>
      <c r="U303">
        <f>O303*((1*0.082057*X303)/(W303-AA303))</f>
        <v>363.69120640451371</v>
      </c>
      <c r="W303">
        <f t="shared" si="294"/>
        <v>0.99984319308584135</v>
      </c>
      <c r="X303">
        <v>313.14999999999998</v>
      </c>
      <c r="Y303">
        <f t="shared" si="295"/>
        <v>1.9073334166666699E-2</v>
      </c>
      <c r="Z303">
        <v>2E-3</v>
      </c>
      <c r="AA303">
        <f t="shared" si="296"/>
        <v>7.2765497523200454E-2</v>
      </c>
      <c r="AC303">
        <f t="shared" si="297"/>
        <v>2.0447375507397675E-4</v>
      </c>
      <c r="AD303">
        <f t="shared" si="298"/>
        <v>1.5914738873706216E-8</v>
      </c>
      <c r="AE303">
        <v>0</v>
      </c>
      <c r="AF303" s="8">
        <f t="shared" si="299"/>
        <v>4.2783055287748417E-9</v>
      </c>
      <c r="AG303" s="8">
        <f t="shared" si="300"/>
        <v>2.0193044402481057E-8</v>
      </c>
      <c r="AH303" s="9">
        <f t="shared" si="301"/>
        <v>1.097002469958351E-3</v>
      </c>
      <c r="AJ303">
        <f t="shared" si="302"/>
        <v>4.8924206574182418E-4</v>
      </c>
      <c r="AK303">
        <f t="shared" si="303"/>
        <v>3.8079017620118434E-8</v>
      </c>
      <c r="AL303">
        <v>0</v>
      </c>
      <c r="AM303" s="8">
        <f t="shared" si="304"/>
        <v>2.121902366872264E-7</v>
      </c>
      <c r="AN303" s="8">
        <f t="shared" si="305"/>
        <v>2.5026925430734482E-7</v>
      </c>
      <c r="AO303" s="9">
        <f t="shared" si="306"/>
        <v>2.2739189884214046E-2</v>
      </c>
      <c r="AP303" s="9"/>
      <c r="AQ303" t="e">
        <f t="shared" si="307"/>
        <v>#VALUE!</v>
      </c>
      <c r="AR303" t="e">
        <f t="shared" si="308"/>
        <v>#VALUE!</v>
      </c>
      <c r="AS303">
        <v>0</v>
      </c>
      <c r="AT303" s="8" t="e">
        <f t="shared" si="309"/>
        <v>#VALUE!</v>
      </c>
      <c r="AU303" s="8" t="e">
        <f t="shared" si="310"/>
        <v>#VALUE!</v>
      </c>
      <c r="AV303" s="9">
        <f t="shared" si="311"/>
        <v>1.5759424160826513E-2</v>
      </c>
      <c r="AX303">
        <f t="shared" si="312"/>
        <v>78.812974192989046</v>
      </c>
      <c r="AY303">
        <f t="shared" si="313"/>
        <v>15.215219993965073</v>
      </c>
      <c r="AZ303" t="e">
        <f t="shared" si="314"/>
        <v>#VALUE!</v>
      </c>
    </row>
    <row r="304" spans="1:52">
      <c r="A304" s="71">
        <v>44719.602083333331</v>
      </c>
      <c r="B304" s="56">
        <v>50</v>
      </c>
      <c r="C304" s="57">
        <v>8</v>
      </c>
      <c r="D304" s="56" t="s">
        <v>234</v>
      </c>
      <c r="E304" s="56">
        <v>2</v>
      </c>
      <c r="F304" s="2">
        <v>44720.723344907405</v>
      </c>
      <c r="G304">
        <v>158</v>
      </c>
      <c r="I304" s="3">
        <v>18.899999999999999</v>
      </c>
      <c r="J304" s="3">
        <v>29.917000000000002</v>
      </c>
      <c r="K304" s="3">
        <v>0.51001873250000007</v>
      </c>
      <c r="L304" s="3">
        <v>15783.76111965728</v>
      </c>
      <c r="M304" s="3" t="s">
        <v>40</v>
      </c>
      <c r="N304" s="4">
        <f>1000000*(AG304-AE304)/Y304</f>
        <v>2.6403143234398981E-3</v>
      </c>
      <c r="O304" s="4">
        <f>1000000*(AN304-AL304)/Y304</f>
        <v>423.25245356664306</v>
      </c>
      <c r="P304" s="4" t="e">
        <f>1000000*(AU304-AS304)/Y304</f>
        <v>#VALUE!</v>
      </c>
      <c r="Q304">
        <f>(N304*16)</f>
        <v>4.2245029175038369E-2</v>
      </c>
      <c r="R304">
        <f>(O304*44)</f>
        <v>18623.107956932294</v>
      </c>
      <c r="S304">
        <f>1000000*(((AG304-AE304)*0.082057*X304)/(W304-AA304))/Y304</f>
        <v>7.3182552054542951E-2</v>
      </c>
      <c r="T304">
        <f>1000000*(((AN304-AL304)*0.082057*X304)/(W304-AA304))/Y304</f>
        <v>11731.442139433957</v>
      </c>
      <c r="U304">
        <f>O304*((1*0.082057*X304)/(W304-AA304))</f>
        <v>11731.442139433959</v>
      </c>
      <c r="W304">
        <f t="shared" si="294"/>
        <v>0.99984319308584135</v>
      </c>
      <c r="X304">
        <v>313.14999999999998</v>
      </c>
      <c r="Y304">
        <f t="shared" si="295"/>
        <v>1.9073334166666699E-2</v>
      </c>
      <c r="Z304">
        <v>2E-3</v>
      </c>
      <c r="AA304">
        <f t="shared" si="296"/>
        <v>7.2765497523200454E-2</v>
      </c>
      <c r="AC304">
        <f t="shared" si="297"/>
        <v>5.0993875803639369E-7</v>
      </c>
      <c r="AD304">
        <f t="shared" si="298"/>
        <v>3.968989649940714E-11</v>
      </c>
      <c r="AE304">
        <v>0</v>
      </c>
      <c r="AF304" s="8">
        <f t="shared" si="299"/>
        <v>1.0669700896598539E-11</v>
      </c>
      <c r="AG304" s="8">
        <f t="shared" si="300"/>
        <v>5.0359597396005675E-11</v>
      </c>
      <c r="AH304" s="9">
        <f t="shared" si="301"/>
        <v>1.097002469958351E-3</v>
      </c>
      <c r="AJ304">
        <f t="shared" si="302"/>
        <v>1.5781286116782291E-2</v>
      </c>
      <c r="AK304">
        <f t="shared" si="303"/>
        <v>1.2282996786016363E-6</v>
      </c>
      <c r="AL304">
        <v>0</v>
      </c>
      <c r="AM304" s="8">
        <f t="shared" si="304"/>
        <v>6.8445358051365269E-6</v>
      </c>
      <c r="AN304" s="8">
        <f t="shared" si="305"/>
        <v>8.0728354837381639E-6</v>
      </c>
      <c r="AO304" s="9">
        <f t="shared" si="306"/>
        <v>2.2739189884214046E-2</v>
      </c>
      <c r="AP304" s="9"/>
      <c r="AQ304" t="e">
        <f t="shared" si="307"/>
        <v>#VALUE!</v>
      </c>
      <c r="AR304" t="e">
        <f t="shared" si="308"/>
        <v>#VALUE!</v>
      </c>
      <c r="AS304">
        <v>0</v>
      </c>
      <c r="AT304" s="8" t="e">
        <f t="shared" si="309"/>
        <v>#VALUE!</v>
      </c>
      <c r="AU304" s="8" t="e">
        <f t="shared" si="310"/>
        <v>#VALUE!</v>
      </c>
      <c r="AV304" s="9">
        <f t="shared" si="311"/>
        <v>1.5759424160826513E-2</v>
      </c>
      <c r="AX304">
        <f t="shared" si="312"/>
        <v>78.81297419298906</v>
      </c>
      <c r="AY304">
        <f t="shared" si="313"/>
        <v>15.215219993965084</v>
      </c>
      <c r="AZ304" t="e">
        <f t="shared" si="314"/>
        <v>#VALUE!</v>
      </c>
    </row>
    <row r="305" spans="1:52">
      <c r="A305" s="71">
        <v>44719.643750000003</v>
      </c>
      <c r="B305" s="56">
        <v>100</v>
      </c>
      <c r="C305" s="57">
        <v>0.1</v>
      </c>
      <c r="D305" s="56" t="s">
        <v>234</v>
      </c>
      <c r="E305" s="56">
        <v>1</v>
      </c>
      <c r="F305" s="2">
        <v>44720.74459490741</v>
      </c>
      <c r="G305">
        <v>80</v>
      </c>
      <c r="I305" s="3">
        <v>18.899999999999999</v>
      </c>
      <c r="J305" s="3">
        <v>29.917000000000002</v>
      </c>
      <c r="K305" s="3">
        <v>1.4182295408000003</v>
      </c>
      <c r="L305" s="3">
        <v>1171.90579125248</v>
      </c>
      <c r="M305" s="3" t="s">
        <v>40</v>
      </c>
      <c r="N305" s="4">
        <f>1000000*(AG305-AE305)/Y305</f>
        <v>7.3420279136508556E-3</v>
      </c>
      <c r="O305" s="4">
        <f>1000000*(AN305-AL305)/Y305</f>
        <v>31.425463027239513</v>
      </c>
      <c r="P305" s="4" t="e">
        <f>1000000*(AU305-AS305)/Y305</f>
        <v>#VALUE!</v>
      </c>
      <c r="Q305">
        <f>(N305*16)</f>
        <v>0.11747244661841369</v>
      </c>
      <c r="R305">
        <f>(O305*44)</f>
        <v>1382.7203731985385</v>
      </c>
      <c r="S305">
        <f>1000000*(((AG305-AE305)*0.082057*X305)/(W305-AA305))/Y305</f>
        <v>0.2035016570590111</v>
      </c>
      <c r="T305">
        <f>1000000*(((AN305-AL305)*0.082057*X305)/(W305-AA305))/Y305</f>
        <v>871.03098423251845</v>
      </c>
      <c r="U305">
        <f>O305*((1*0.082057*X305)/(W305-AA305))</f>
        <v>871.03098423251856</v>
      </c>
      <c r="W305">
        <f t="shared" si="294"/>
        <v>0.99984319308584135</v>
      </c>
      <c r="X305">
        <v>313.14999999999998</v>
      </c>
      <c r="Y305">
        <f t="shared" si="295"/>
        <v>1.9073334166666699E-2</v>
      </c>
      <c r="Z305">
        <v>2E-3</v>
      </c>
      <c r="AA305">
        <f t="shared" si="296"/>
        <v>7.2765497523200454E-2</v>
      </c>
      <c r="AC305">
        <f t="shared" si="297"/>
        <v>1.4180071526021387E-6</v>
      </c>
      <c r="AD305">
        <f t="shared" si="298"/>
        <v>1.1036728672853934E-10</v>
      </c>
      <c r="AE305">
        <v>0</v>
      </c>
      <c r="AF305" s="8">
        <f t="shared" si="299"/>
        <v>2.9669665129518144E-11</v>
      </c>
      <c r="AG305" s="8">
        <f t="shared" si="300"/>
        <v>1.4003695185805747E-10</v>
      </c>
      <c r="AH305" s="9">
        <f t="shared" si="301"/>
        <v>1.097002469958351E-3</v>
      </c>
      <c r="AJ305">
        <f t="shared" si="302"/>
        <v>1.1717220283216691E-3</v>
      </c>
      <c r="AK305">
        <f t="shared" si="303"/>
        <v>9.1198257236300129E-8</v>
      </c>
      <c r="AL305">
        <v>0</v>
      </c>
      <c r="AM305" s="8">
        <f t="shared" si="304"/>
        <v>5.0819010042446827E-7</v>
      </c>
      <c r="AN305" s="8">
        <f t="shared" si="305"/>
        <v>5.9938835766076843E-7</v>
      </c>
      <c r="AO305" s="9">
        <f t="shared" si="306"/>
        <v>2.2739189884214046E-2</v>
      </c>
      <c r="AP305" s="9"/>
      <c r="AQ305" t="e">
        <f t="shared" si="307"/>
        <v>#VALUE!</v>
      </c>
      <c r="AR305" t="e">
        <f t="shared" si="308"/>
        <v>#VALUE!</v>
      </c>
      <c r="AS305">
        <v>0</v>
      </c>
      <c r="AT305" s="8" t="e">
        <f t="shared" si="309"/>
        <v>#VALUE!</v>
      </c>
      <c r="AU305" s="8" t="e">
        <f t="shared" si="310"/>
        <v>#VALUE!</v>
      </c>
      <c r="AV305" s="9">
        <f t="shared" si="311"/>
        <v>1.5759424160826513E-2</v>
      </c>
      <c r="AX305">
        <f t="shared" si="312"/>
        <v>78.812974192989032</v>
      </c>
      <c r="AY305">
        <f t="shared" si="313"/>
        <v>15.21521999396508</v>
      </c>
      <c r="AZ305" t="e">
        <f t="shared" si="314"/>
        <v>#VALUE!</v>
      </c>
    </row>
    <row r="306" spans="1:52">
      <c r="A306" s="71">
        <v>44719.570833333331</v>
      </c>
      <c r="B306" s="56">
        <v>50</v>
      </c>
      <c r="C306" s="57">
        <v>1.6</v>
      </c>
      <c r="D306" s="56" t="s">
        <v>234</v>
      </c>
      <c r="E306" s="56">
        <v>2</v>
      </c>
      <c r="F306" s="2">
        <v>44720.765810185185</v>
      </c>
      <c r="G306">
        <v>22</v>
      </c>
      <c r="I306" s="3">
        <v>18.899999999999999</v>
      </c>
      <c r="J306" s="3">
        <v>29.917000000000002</v>
      </c>
      <c r="K306" s="3">
        <v>27.245117363822658</v>
      </c>
      <c r="L306" s="3" t="e">
        <v>#VALUE!</v>
      </c>
      <c r="M306" s="3" t="s">
        <v>40</v>
      </c>
      <c r="N306" s="4">
        <f>1000000*(AG306-AE306)/Y306</f>
        <v>0.14104515978636534</v>
      </c>
      <c r="O306" s="4" t="e">
        <f>1000000*(AN306-AL306)/Y306</f>
        <v>#VALUE!</v>
      </c>
      <c r="P306" s="4" t="e">
        <f>1000000*(AU306-AS306)/Y306</f>
        <v>#VALUE!</v>
      </c>
      <c r="Q306">
        <f>(N306*16)</f>
        <v>2.2567225565818454</v>
      </c>
      <c r="R306" t="e">
        <f>(O306*44)</f>
        <v>#VALUE!</v>
      </c>
      <c r="S306">
        <f>1000000*(((AG306-AE306)*0.082057*X306)/(W306-AA306))/Y306</f>
        <v>3.9093999742648333</v>
      </c>
      <c r="T306" t="e">
        <f>1000000*(((AN306-AL306)*0.082057*X306)/(W306-AA306))/Y306</f>
        <v>#VALUE!</v>
      </c>
      <c r="U306" t="e">
        <f>O306*((1*0.082057*X306)/(W306-AA306))</f>
        <v>#VALUE!</v>
      </c>
      <c r="W306">
        <f t="shared" si="294"/>
        <v>0.99984319308584135</v>
      </c>
      <c r="X306">
        <v>313.14999999999998</v>
      </c>
      <c r="Y306">
        <f t="shared" si="295"/>
        <v>1.9073334166666699E-2</v>
      </c>
      <c r="Z306">
        <v>2E-3</v>
      </c>
      <c r="AA306">
        <f t="shared" si="296"/>
        <v>7.2765497523200454E-2</v>
      </c>
      <c r="AC306">
        <f t="shared" si="297"/>
        <v>2.7240845141042947E-5</v>
      </c>
      <c r="AD306">
        <f t="shared" si="298"/>
        <v>2.1202277865045309E-9</v>
      </c>
      <c r="AE306">
        <v>0</v>
      </c>
      <c r="AF306" s="8">
        <f t="shared" si="299"/>
        <v>5.6997367869171533E-10</v>
      </c>
      <c r="AG306" s="8">
        <f t="shared" si="300"/>
        <v>2.690201465196246E-9</v>
      </c>
      <c r="AH306" s="9">
        <f t="shared" si="301"/>
        <v>1.097002469958351E-3</v>
      </c>
      <c r="AJ306" t="e">
        <f t="shared" si="302"/>
        <v>#VALUE!</v>
      </c>
      <c r="AK306" t="e">
        <f t="shared" si="303"/>
        <v>#VALUE!</v>
      </c>
      <c r="AL306">
        <v>0</v>
      </c>
      <c r="AM306" s="8" t="e">
        <f t="shared" si="304"/>
        <v>#VALUE!</v>
      </c>
      <c r="AN306" s="8" t="e">
        <f t="shared" si="305"/>
        <v>#VALUE!</v>
      </c>
      <c r="AO306" s="9">
        <f t="shared" si="306"/>
        <v>2.2739189884214046E-2</v>
      </c>
      <c r="AP306" s="9"/>
      <c r="AQ306" t="e">
        <f t="shared" si="307"/>
        <v>#VALUE!</v>
      </c>
      <c r="AR306" t="e">
        <f t="shared" si="308"/>
        <v>#VALUE!</v>
      </c>
      <c r="AS306">
        <v>0</v>
      </c>
      <c r="AT306" s="8" t="e">
        <f t="shared" si="309"/>
        <v>#VALUE!</v>
      </c>
      <c r="AU306" s="8" t="e">
        <f t="shared" si="310"/>
        <v>#VALUE!</v>
      </c>
      <c r="AV306" s="9">
        <f t="shared" si="311"/>
        <v>1.5759424160826513E-2</v>
      </c>
      <c r="AX306">
        <f t="shared" si="312"/>
        <v>78.81297419298906</v>
      </c>
      <c r="AY306" t="e">
        <f t="shared" si="313"/>
        <v>#VALUE!</v>
      </c>
      <c r="AZ306" t="e">
        <f t="shared" si="314"/>
        <v>#VALUE!</v>
      </c>
    </row>
    <row r="307" spans="1:52">
      <c r="A307" s="71">
        <v>44719.611111111109</v>
      </c>
      <c r="B307" s="56">
        <v>50</v>
      </c>
      <c r="C307" s="57">
        <v>9</v>
      </c>
      <c r="D307" s="56" t="s">
        <v>234</v>
      </c>
      <c r="E307" s="56">
        <v>1</v>
      </c>
      <c r="F307" s="2">
        <v>44720.78701388889</v>
      </c>
      <c r="G307">
        <v>118</v>
      </c>
      <c r="I307" s="3">
        <v>18.899999999999999</v>
      </c>
      <c r="J307" s="3">
        <v>29.917000000000002</v>
      </c>
      <c r="K307" s="3">
        <v>-8.9387609199999885E-2</v>
      </c>
      <c r="L307" s="3">
        <v>15037.944815513678</v>
      </c>
      <c r="M307" s="3" t="s">
        <v>40</v>
      </c>
      <c r="N307" s="4">
        <f>1000000*(AG307-AE307)/Y307</f>
        <v>-4.6275042438526049E-4</v>
      </c>
      <c r="O307" s="4">
        <f>1000000*(AN307-AL307)/Y307</f>
        <v>403.25287436332832</v>
      </c>
      <c r="P307" s="4" t="e">
        <f>1000000*(AU307-AS307)/Y307</f>
        <v>#VALUE!</v>
      </c>
      <c r="Q307">
        <f>(N307*16)</f>
        <v>-7.4040067901641679E-3</v>
      </c>
      <c r="R307">
        <f>(O307*44)</f>
        <v>17743.126471986445</v>
      </c>
      <c r="S307">
        <f>1000000*(((AG307-AE307)*0.082057*X307)/(W307-AA307))/Y307</f>
        <v>-1.2826221757080524E-2</v>
      </c>
      <c r="T307">
        <f>1000000*(((AN307-AL307)*0.082057*X307)/(W307-AA307))/Y307</f>
        <v>11177.10653131262</v>
      </c>
      <c r="U307">
        <f>O307*((1*0.082057*X307)/(W307-AA307))</f>
        <v>11177.10653131262</v>
      </c>
      <c r="W307">
        <f t="shared" si="294"/>
        <v>0.99984319308584135</v>
      </c>
      <c r="X307">
        <v>313.14999999999998</v>
      </c>
      <c r="Y307">
        <f t="shared" si="295"/>
        <v>1.9073334166666699E-2</v>
      </c>
      <c r="Z307">
        <v>2E-3</v>
      </c>
      <c r="AA307">
        <f t="shared" si="296"/>
        <v>7.2765497523200454E-2</v>
      </c>
      <c r="AC307">
        <f t="shared" si="297"/>
        <v>-8.9373592604837222E-8</v>
      </c>
      <c r="AD307">
        <f t="shared" si="298"/>
        <v>-6.9561855896684111E-12</v>
      </c>
      <c r="AE307">
        <v>0</v>
      </c>
      <c r="AF307" s="8">
        <f t="shared" si="299"/>
        <v>-1.870007890398493E-12</v>
      </c>
      <c r="AG307" s="8">
        <f t="shared" si="300"/>
        <v>-8.8261934800669037E-12</v>
      </c>
      <c r="AH307" s="9">
        <f t="shared" si="301"/>
        <v>1.097002469958351E-3</v>
      </c>
      <c r="AJ307">
        <f t="shared" si="302"/>
        <v>1.5035586761791869E-2</v>
      </c>
      <c r="AK307">
        <f t="shared" si="303"/>
        <v>1.1702599047017042E-6</v>
      </c>
      <c r="AL307">
        <v>0</v>
      </c>
      <c r="AM307" s="8">
        <f t="shared" si="304"/>
        <v>6.5211169216989191E-6</v>
      </c>
      <c r="AN307" s="8">
        <f t="shared" si="305"/>
        <v>7.6913768264006239E-6</v>
      </c>
      <c r="AO307" s="9">
        <f t="shared" si="306"/>
        <v>2.2739189884214046E-2</v>
      </c>
      <c r="AP307" s="9"/>
      <c r="AQ307" t="e">
        <f t="shared" si="307"/>
        <v>#VALUE!</v>
      </c>
      <c r="AR307" t="e">
        <f t="shared" si="308"/>
        <v>#VALUE!</v>
      </c>
      <c r="AS307">
        <v>0</v>
      </c>
      <c r="AT307" s="8" t="e">
        <f t="shared" si="309"/>
        <v>#VALUE!</v>
      </c>
      <c r="AU307" s="8" t="e">
        <f t="shared" si="310"/>
        <v>#VALUE!</v>
      </c>
      <c r="AV307" s="9">
        <f t="shared" si="311"/>
        <v>1.5759424160826513E-2</v>
      </c>
      <c r="AX307">
        <f t="shared" si="312"/>
        <v>78.812974192989032</v>
      </c>
      <c r="AY307">
        <f t="shared" si="313"/>
        <v>15.215219993965082</v>
      </c>
      <c r="AZ307" t="e">
        <f t="shared" si="314"/>
        <v>#VALUE!</v>
      </c>
    </row>
    <row r="308" spans="1:52">
      <c r="A308" s="71">
        <v>44719.581250000003</v>
      </c>
      <c r="B308" s="56">
        <v>50</v>
      </c>
      <c r="C308" s="57">
        <v>3.8</v>
      </c>
      <c r="D308" s="56" t="s">
        <v>234</v>
      </c>
      <c r="E308" s="56">
        <v>2</v>
      </c>
      <c r="F308" s="2">
        <v>44720.808240740742</v>
      </c>
      <c r="G308">
        <v>48</v>
      </c>
      <c r="I308" s="3">
        <v>18.899999999999999</v>
      </c>
      <c r="J308" s="3">
        <v>29.917000000000002</v>
      </c>
      <c r="K308" s="3">
        <v>5.9814206693000003</v>
      </c>
      <c r="L308" s="3">
        <v>2986.9393017920002</v>
      </c>
      <c r="M308" s="3" t="s">
        <v>40</v>
      </c>
      <c r="N308" s="4">
        <f>1000000*(AG308-AE308)/Y308</f>
        <v>3.0965197278655349E-2</v>
      </c>
      <c r="O308" s="4">
        <f>1000000*(AN308-AL308)/Y308</f>
        <v>80.096839945430617</v>
      </c>
      <c r="P308" s="4" t="e">
        <f>1000000*(AU308-AS308)/Y308</f>
        <v>#VALUE!</v>
      </c>
      <c r="Q308">
        <f>(N308*16)</f>
        <v>0.49544315645848558</v>
      </c>
      <c r="R308">
        <f>(O308*44)</f>
        <v>3524.2609575989472</v>
      </c>
      <c r="S308">
        <f>1000000*(((AG308-AE308)*0.082057*X308)/(W308-AA308))/Y308</f>
        <v>0.85827363113798238</v>
      </c>
      <c r="T308">
        <f>1000000*(((AN308-AL308)*0.082057*X308)/(W308-AA308))/Y308</f>
        <v>2220.0732339602828</v>
      </c>
      <c r="U308">
        <f>O308*((1*0.082057*X308)/(W308-AA308))</f>
        <v>2220.0732339602832</v>
      </c>
      <c r="W308">
        <f t="shared" si="294"/>
        <v>0.99984319308584135</v>
      </c>
      <c r="X308">
        <v>313.14999999999998</v>
      </c>
      <c r="Y308">
        <f t="shared" si="295"/>
        <v>1.9073334166666699E-2</v>
      </c>
      <c r="Z308">
        <v>2E-3</v>
      </c>
      <c r="AA308">
        <f t="shared" si="296"/>
        <v>7.2765497523200454E-2</v>
      </c>
      <c r="AC308">
        <f t="shared" si="297"/>
        <v>5.9804827411825624E-6</v>
      </c>
      <c r="AD308">
        <f t="shared" si="298"/>
        <v>4.6547695634675841E-10</v>
      </c>
      <c r="AE308">
        <v>0</v>
      </c>
      <c r="AF308" s="8">
        <f t="shared" si="299"/>
        <v>1.2513259888579331E-10</v>
      </c>
      <c r="AG308" s="8">
        <f t="shared" si="300"/>
        <v>5.9060955523255177E-10</v>
      </c>
      <c r="AH308" s="9">
        <f t="shared" si="301"/>
        <v>1.097002469958351E-3</v>
      </c>
      <c r="AJ308">
        <f t="shared" si="302"/>
        <v>2.986470929057307E-3</v>
      </c>
      <c r="AK308">
        <f t="shared" si="303"/>
        <v>2.3244501463117511E-7</v>
      </c>
      <c r="AL308">
        <v>0</v>
      </c>
      <c r="AM308" s="8">
        <f t="shared" si="304"/>
        <v>1.2952687793420404E-6</v>
      </c>
      <c r="AN308" s="8">
        <f t="shared" si="305"/>
        <v>1.5277137939732156E-6</v>
      </c>
      <c r="AO308" s="9">
        <f t="shared" si="306"/>
        <v>2.2739189884214046E-2</v>
      </c>
      <c r="AP308" s="9"/>
      <c r="AQ308" t="e">
        <f t="shared" si="307"/>
        <v>#VALUE!</v>
      </c>
      <c r="AR308" t="e">
        <f t="shared" si="308"/>
        <v>#VALUE!</v>
      </c>
      <c r="AS308">
        <v>0</v>
      </c>
      <c r="AT308" s="8" t="e">
        <f t="shared" si="309"/>
        <v>#VALUE!</v>
      </c>
      <c r="AU308" s="8" t="e">
        <f t="shared" si="310"/>
        <v>#VALUE!</v>
      </c>
      <c r="AV308" s="9">
        <f t="shared" si="311"/>
        <v>1.5759424160826513E-2</v>
      </c>
      <c r="AX308">
        <f t="shared" si="312"/>
        <v>78.812974192989046</v>
      </c>
      <c r="AY308">
        <f t="shared" si="313"/>
        <v>15.21521999396508</v>
      </c>
      <c r="AZ308" t="e">
        <f t="shared" si="314"/>
        <v>#VALUE!</v>
      </c>
    </row>
    <row r="309" spans="1:52">
      <c r="A309" s="71">
        <v>44719.436111111114</v>
      </c>
      <c r="B309" s="56">
        <v>40</v>
      </c>
      <c r="C309" s="57">
        <v>3</v>
      </c>
      <c r="D309" s="56" t="s">
        <v>235</v>
      </c>
      <c r="E309" s="56">
        <v>2</v>
      </c>
      <c r="F309" s="2">
        <v>44720.829444444447</v>
      </c>
      <c r="G309">
        <v>186</v>
      </c>
      <c r="I309" s="3">
        <v>18.899999999999999</v>
      </c>
      <c r="J309" s="3">
        <v>29.917000000000002</v>
      </c>
      <c r="K309" s="3">
        <v>61.891446376436733</v>
      </c>
      <c r="L309" s="3">
        <v>1078.4082503559198</v>
      </c>
      <c r="M309" s="3" t="s">
        <v>40</v>
      </c>
      <c r="N309" s="4">
        <f>1000000*(AG309-AE309)/Y309</f>
        <v>0.32040562817193824</v>
      </c>
      <c r="O309" s="4">
        <f>1000000*(AN309-AL309)/Y309</f>
        <v>28.91826190534519</v>
      </c>
      <c r="P309" s="4" t="e">
        <f>1000000*(AU309-AS309)/Y309</f>
        <v>#VALUE!</v>
      </c>
      <c r="Q309">
        <f>(N309*16)</f>
        <v>5.1264900507510118</v>
      </c>
      <c r="R309">
        <f>(O309*44)</f>
        <v>1272.4035238351885</v>
      </c>
      <c r="S309">
        <f>1000000*(((AG309-AE309)*0.082057*X309)/(W309-AA309))/Y309</f>
        <v>8.8807992874546695</v>
      </c>
      <c r="T309">
        <f>1000000*(((AN309-AL309)*0.082057*X309)/(W309-AA309))/Y309</f>
        <v>801.53797918182033</v>
      </c>
      <c r="U309">
        <f>O309*((1*0.082057*X309)/(W309-AA309))</f>
        <v>801.53797918182033</v>
      </c>
      <c r="W309">
        <f t="shared" si="294"/>
        <v>0.99984319308584135</v>
      </c>
      <c r="X309">
        <v>313.14999999999998</v>
      </c>
      <c r="Y309">
        <f t="shared" si="295"/>
        <v>1.9073334166666699E-2</v>
      </c>
      <c r="Z309">
        <v>2E-3</v>
      </c>
      <c r="AA309">
        <f t="shared" si="296"/>
        <v>7.2765497523200454E-2</v>
      </c>
      <c r="AC309">
        <f t="shared" si="297"/>
        <v>6.1881741369717623E-5</v>
      </c>
      <c r="AD309">
        <f t="shared" si="298"/>
        <v>4.8164213279742236E-9</v>
      </c>
      <c r="AE309">
        <v>0</v>
      </c>
      <c r="AF309" s="8">
        <f t="shared" si="299"/>
        <v>1.2947822870299125E-9</v>
      </c>
      <c r="AG309" s="8">
        <f t="shared" si="300"/>
        <v>6.1112036150041361E-9</v>
      </c>
      <c r="AH309" s="9">
        <f t="shared" si="301"/>
        <v>1.097002469958351E-3</v>
      </c>
      <c r="AJ309">
        <f t="shared" si="302"/>
        <v>1.0782391484859782E-3</v>
      </c>
      <c r="AK309">
        <f t="shared" si="303"/>
        <v>8.3922234838174667E-8</v>
      </c>
      <c r="AL309">
        <v>0</v>
      </c>
      <c r="AM309" s="8">
        <f t="shared" si="304"/>
        <v>4.6764543800166178E-7</v>
      </c>
      <c r="AN309" s="8">
        <f t="shared" si="305"/>
        <v>5.5156767283983643E-7</v>
      </c>
      <c r="AO309" s="9">
        <f t="shared" si="306"/>
        <v>2.2739189884214046E-2</v>
      </c>
      <c r="AP309" s="9"/>
      <c r="AQ309" t="e">
        <f t="shared" si="307"/>
        <v>#VALUE!</v>
      </c>
      <c r="AR309" t="e">
        <f t="shared" si="308"/>
        <v>#VALUE!</v>
      </c>
      <c r="AS309">
        <v>0</v>
      </c>
      <c r="AT309" s="8" t="e">
        <f t="shared" si="309"/>
        <v>#VALUE!</v>
      </c>
      <c r="AU309" s="8" t="e">
        <f t="shared" si="310"/>
        <v>#VALUE!</v>
      </c>
      <c r="AV309" s="9">
        <f t="shared" si="311"/>
        <v>1.5759424160826513E-2</v>
      </c>
      <c r="AX309">
        <f t="shared" si="312"/>
        <v>78.812974192989046</v>
      </c>
      <c r="AY309">
        <f t="shared" si="313"/>
        <v>15.215219993965075</v>
      </c>
      <c r="AZ309" t="e">
        <f t="shared" si="314"/>
        <v>#VALUE!</v>
      </c>
    </row>
    <row r="310" spans="1:52">
      <c r="A310" s="71">
        <v>44719.467361111114</v>
      </c>
      <c r="B310" s="56">
        <v>50</v>
      </c>
      <c r="C310" s="57">
        <v>0.1</v>
      </c>
      <c r="D310" s="56" t="s">
        <v>235</v>
      </c>
      <c r="E310" s="56">
        <v>1</v>
      </c>
      <c r="F310" s="2">
        <v>44720.850659722222</v>
      </c>
      <c r="G310">
        <v>113</v>
      </c>
      <c r="H310" t="s">
        <v>503</v>
      </c>
      <c r="I310" s="3">
        <v>18.899999999999999</v>
      </c>
      <c r="J310" s="3">
        <v>29.917000000000002</v>
      </c>
      <c r="K310" s="3">
        <v>107.90000179612905</v>
      </c>
      <c r="L310" s="3" t="e">
        <v>#VALUE!</v>
      </c>
      <c r="M310" s="3" t="s">
        <v>40</v>
      </c>
      <c r="N310" s="4">
        <f>1000000*(AG310-AE310)/Y310</f>
        <v>0.55858716962226518</v>
      </c>
      <c r="O310" s="4" t="e">
        <f>1000000*(AN310-AL310)/Y310</f>
        <v>#VALUE!</v>
      </c>
      <c r="P310" s="4" t="e">
        <f>1000000*(AU310-AS310)/Y310</f>
        <v>#VALUE!</v>
      </c>
      <c r="Q310">
        <f>(N310*16)</f>
        <v>8.9373947139562429</v>
      </c>
      <c r="R310" t="e">
        <f>(O310*44)</f>
        <v>#VALUE!</v>
      </c>
      <c r="S310">
        <f>1000000*(((AG310-AE310)*0.082057*X310)/(W310-AA310))/Y310</f>
        <v>15.482563668640328</v>
      </c>
      <c r="T310" t="e">
        <f>1000000*(((AN310-AL310)*0.082057*X310)/(W310-AA310))/Y310</f>
        <v>#VALUE!</v>
      </c>
      <c r="U310" t="e">
        <f>O310*((1*0.082057*X310)/(W310-AA310))</f>
        <v>#VALUE!</v>
      </c>
      <c r="W310">
        <f t="shared" si="294"/>
        <v>0.99984319308584135</v>
      </c>
      <c r="X310">
        <v>313.14999999999998</v>
      </c>
      <c r="Y310">
        <f t="shared" si="295"/>
        <v>1.9073334166666699E-2</v>
      </c>
      <c r="Z310">
        <v>2E-3</v>
      </c>
      <c r="AA310">
        <f t="shared" si="296"/>
        <v>7.2765497523200454E-2</v>
      </c>
      <c r="AC310">
        <f t="shared" si="297"/>
        <v>1.0788308232980969E-4</v>
      </c>
      <c r="AD310">
        <f t="shared" si="298"/>
        <v>8.3968286470226956E-9</v>
      </c>
      <c r="AE310">
        <v>0</v>
      </c>
      <c r="AF310" s="8">
        <f t="shared" si="299"/>
        <v>2.257291100395301E-9</v>
      </c>
      <c r="AG310" s="8">
        <f t="shared" si="300"/>
        <v>1.0654119747417997E-8</v>
      </c>
      <c r="AH310" s="9">
        <f t="shared" si="301"/>
        <v>1.097002469958351E-3</v>
      </c>
      <c r="AJ310" t="e">
        <f t="shared" si="302"/>
        <v>#VALUE!</v>
      </c>
      <c r="AK310" t="e">
        <f t="shared" si="303"/>
        <v>#VALUE!</v>
      </c>
      <c r="AL310">
        <v>0</v>
      </c>
      <c r="AM310" s="8" t="e">
        <f t="shared" si="304"/>
        <v>#VALUE!</v>
      </c>
      <c r="AN310" s="8" t="e">
        <f t="shared" si="305"/>
        <v>#VALUE!</v>
      </c>
      <c r="AO310" s="9">
        <f t="shared" si="306"/>
        <v>2.2739189884214046E-2</v>
      </c>
      <c r="AP310" s="9"/>
      <c r="AQ310" t="e">
        <f t="shared" si="307"/>
        <v>#VALUE!</v>
      </c>
      <c r="AR310" t="e">
        <f t="shared" si="308"/>
        <v>#VALUE!</v>
      </c>
      <c r="AS310">
        <v>0</v>
      </c>
      <c r="AT310" s="8" t="e">
        <f t="shared" si="309"/>
        <v>#VALUE!</v>
      </c>
      <c r="AU310" s="8" t="e">
        <f t="shared" si="310"/>
        <v>#VALUE!</v>
      </c>
      <c r="AV310" s="9">
        <f t="shared" si="311"/>
        <v>1.5759424160826513E-2</v>
      </c>
      <c r="AX310">
        <f t="shared" si="312"/>
        <v>78.812974192989046</v>
      </c>
      <c r="AY310" t="e">
        <f t="shared" si="313"/>
        <v>#VALUE!</v>
      </c>
      <c r="AZ310" t="e">
        <f t="shared" si="314"/>
        <v>#VALUE!</v>
      </c>
    </row>
    <row r="311" spans="1:52">
      <c r="A311" s="71">
        <v>44719.559027777781</v>
      </c>
      <c r="B311" s="56">
        <v>50</v>
      </c>
      <c r="C311" s="57">
        <v>0.1</v>
      </c>
      <c r="D311" s="56" t="s">
        <v>234</v>
      </c>
      <c r="E311" s="56">
        <v>2</v>
      </c>
      <c r="F311" s="2">
        <v>44720.871874999997</v>
      </c>
      <c r="G311">
        <v>72</v>
      </c>
      <c r="I311" s="3">
        <v>18.899999999999999</v>
      </c>
      <c r="J311" s="3">
        <v>29.917000000000002</v>
      </c>
      <c r="K311" s="3">
        <v>53.540246787266959</v>
      </c>
      <c r="L311" s="3" t="e">
        <v>#VALUE!</v>
      </c>
      <c r="M311" s="3" t="s">
        <v>40</v>
      </c>
      <c r="N311" s="4">
        <f>1000000*(AG311-AE311)/Y311</f>
        <v>0.27717233008285219</v>
      </c>
      <c r="O311" s="4" t="e">
        <f>1000000*(AN311-AL311)/Y311</f>
        <v>#VALUE!</v>
      </c>
      <c r="P311" s="4" t="e">
        <f>1000000*(AU311-AS311)/Y311</f>
        <v>#VALUE!</v>
      </c>
      <c r="Q311">
        <f>(N311*16)</f>
        <v>4.4347572813256351</v>
      </c>
      <c r="R311" t="e">
        <f>(O311*44)</f>
        <v>#VALUE!</v>
      </c>
      <c r="S311">
        <f>1000000*(((AG311-AE311)*0.082057*X311)/(W311-AA311))/Y311</f>
        <v>7.6824862457816474</v>
      </c>
      <c r="T311" t="e">
        <f>1000000*(((AN311-AL311)*0.082057*X311)/(W311-AA311))/Y311</f>
        <v>#VALUE!</v>
      </c>
      <c r="U311" t="e">
        <f>O311*((1*0.082057*X311)/(W311-AA311))</f>
        <v>#VALUE!</v>
      </c>
      <c r="W311">
        <f t="shared" si="294"/>
        <v>0.99984319308584135</v>
      </c>
      <c r="X311">
        <v>313.14999999999998</v>
      </c>
      <c r="Y311">
        <f t="shared" si="295"/>
        <v>1.9073334166666699E-2</v>
      </c>
      <c r="Z311">
        <v>2E-3</v>
      </c>
      <c r="AA311">
        <f t="shared" si="296"/>
        <v>7.2765497523200454E-2</v>
      </c>
      <c r="AC311">
        <f t="shared" si="297"/>
        <v>5.3531851306384957E-5</v>
      </c>
      <c r="AD311">
        <f t="shared" si="298"/>
        <v>4.1665270668060038E-9</v>
      </c>
      <c r="AE311">
        <v>0</v>
      </c>
      <c r="AF311" s="8">
        <f t="shared" si="299"/>
        <v>1.1200734066178815E-9</v>
      </c>
      <c r="AG311" s="8">
        <f t="shared" si="300"/>
        <v>5.2866004734238852E-9</v>
      </c>
      <c r="AH311" s="9">
        <f t="shared" si="301"/>
        <v>1.097002469958351E-3</v>
      </c>
      <c r="AJ311" t="e">
        <f t="shared" si="302"/>
        <v>#VALUE!</v>
      </c>
      <c r="AK311" t="e">
        <f t="shared" si="303"/>
        <v>#VALUE!</v>
      </c>
      <c r="AL311">
        <v>0</v>
      </c>
      <c r="AM311" s="8" t="e">
        <f t="shared" si="304"/>
        <v>#VALUE!</v>
      </c>
      <c r="AN311" s="8" t="e">
        <f t="shared" si="305"/>
        <v>#VALUE!</v>
      </c>
      <c r="AO311" s="9">
        <f t="shared" si="306"/>
        <v>2.2739189884214046E-2</v>
      </c>
      <c r="AP311" s="9"/>
      <c r="AQ311" t="e">
        <f t="shared" si="307"/>
        <v>#VALUE!</v>
      </c>
      <c r="AR311" t="e">
        <f t="shared" si="308"/>
        <v>#VALUE!</v>
      </c>
      <c r="AS311">
        <v>0</v>
      </c>
      <c r="AT311" s="8" t="e">
        <f t="shared" si="309"/>
        <v>#VALUE!</v>
      </c>
      <c r="AU311" s="8" t="e">
        <f t="shared" si="310"/>
        <v>#VALUE!</v>
      </c>
      <c r="AV311" s="9">
        <f t="shared" si="311"/>
        <v>1.5759424160826513E-2</v>
      </c>
      <c r="AX311">
        <f t="shared" si="312"/>
        <v>78.81297419298906</v>
      </c>
      <c r="AY311" t="e">
        <f t="shared" si="313"/>
        <v>#VALUE!</v>
      </c>
      <c r="AZ311" t="e">
        <f t="shared" si="314"/>
        <v>#VALUE!</v>
      </c>
    </row>
    <row r="312" spans="1:52">
      <c r="A312" s="71">
        <v>44719.491666666669</v>
      </c>
      <c r="B312" s="56">
        <v>50</v>
      </c>
      <c r="C312" s="57">
        <v>9</v>
      </c>
      <c r="D312" s="56" t="s">
        <v>235</v>
      </c>
      <c r="E312" s="56">
        <v>1</v>
      </c>
      <c r="F312" s="2">
        <v>44720.893067129633</v>
      </c>
      <c r="G312">
        <v>68</v>
      </c>
      <c r="I312" s="3">
        <v>18.899999999999999</v>
      </c>
      <c r="J312" s="3">
        <v>29.917000000000002</v>
      </c>
      <c r="K312" s="3">
        <v>43919.839138063922</v>
      </c>
      <c r="L312" s="3">
        <v>12271.589418751999</v>
      </c>
      <c r="M312" s="3" t="s">
        <v>40</v>
      </c>
      <c r="N312" s="4">
        <f>1000000*(AG312-AE312)/Y312</f>
        <v>227.36847290095642</v>
      </c>
      <c r="O312" s="4">
        <f>1000000*(AN312-AL312)/Y312</f>
        <v>329.07114415084465</v>
      </c>
      <c r="P312" s="4" t="e">
        <f>1000000*(AU312-AS312)/Y312</f>
        <v>#VALUE!</v>
      </c>
      <c r="Q312">
        <f>(N312*16)</f>
        <v>3637.8955664153027</v>
      </c>
      <c r="R312">
        <f>(O312*44)</f>
        <v>14479.130342637165</v>
      </c>
      <c r="S312">
        <f>1000000*(((AG312-AE312)*0.082057*X312)/(W312-AA312))/Y312</f>
        <v>6302.0546288434925</v>
      </c>
      <c r="T312">
        <f>1000000*(((AN312-AL312)*0.082057*X312)/(W312-AA312))/Y312</f>
        <v>9120.9845444052789</v>
      </c>
      <c r="U312">
        <f>O312*((1*0.082057*X312)/(W312-AA312))</f>
        <v>9120.9845444052826</v>
      </c>
      <c r="W312">
        <f t="shared" si="294"/>
        <v>0.99984319308584135</v>
      </c>
      <c r="X312">
        <v>313.14999999999998</v>
      </c>
      <c r="Y312">
        <f t="shared" si="295"/>
        <v>1.9073334166666699E-2</v>
      </c>
      <c r="Z312">
        <v>2E-3</v>
      </c>
      <c r="AA312">
        <f t="shared" si="296"/>
        <v>7.2765497523200454E-2</v>
      </c>
      <c r="AC312">
        <f t="shared" si="297"/>
        <v>4.3912952203618343E-2</v>
      </c>
      <c r="AD312">
        <f t="shared" si="298"/>
        <v>3.4178624402984411E-6</v>
      </c>
      <c r="AE312">
        <v>0</v>
      </c>
      <c r="AF312" s="8">
        <f t="shared" si="299"/>
        <v>9.1881242230620247E-7</v>
      </c>
      <c r="AG312" s="8">
        <f t="shared" si="300"/>
        <v>4.3366748626046435E-6</v>
      </c>
      <c r="AH312" s="9">
        <f t="shared" si="301"/>
        <v>1.097002469958351E-3</v>
      </c>
      <c r="AJ312">
        <f t="shared" si="302"/>
        <v>1.2269665148683422E-2</v>
      </c>
      <c r="AK312">
        <f t="shared" si="303"/>
        <v>9.549808328137959E-7</v>
      </c>
      <c r="AL312">
        <v>0</v>
      </c>
      <c r="AM312" s="8">
        <f t="shared" si="304"/>
        <v>5.3215030641826117E-6</v>
      </c>
      <c r="AN312" s="8">
        <f t="shared" si="305"/>
        <v>6.2764838969964072E-6</v>
      </c>
      <c r="AO312" s="9">
        <f t="shared" si="306"/>
        <v>2.2739189884214046E-2</v>
      </c>
      <c r="AP312" s="9"/>
      <c r="AQ312" t="e">
        <f t="shared" si="307"/>
        <v>#VALUE!</v>
      </c>
      <c r="AR312" t="e">
        <f t="shared" si="308"/>
        <v>#VALUE!</v>
      </c>
      <c r="AS312">
        <v>0</v>
      </c>
      <c r="AT312" s="8" t="e">
        <f t="shared" si="309"/>
        <v>#VALUE!</v>
      </c>
      <c r="AU312" s="8" t="e">
        <f t="shared" si="310"/>
        <v>#VALUE!</v>
      </c>
      <c r="AV312" s="9">
        <f t="shared" si="311"/>
        <v>1.5759424160826513E-2</v>
      </c>
      <c r="AX312">
        <f t="shared" si="312"/>
        <v>78.812974192989046</v>
      </c>
      <c r="AY312">
        <f t="shared" si="313"/>
        <v>15.215219993965073</v>
      </c>
      <c r="AZ312" t="e">
        <f t="shared" si="314"/>
        <v>#VALUE!</v>
      </c>
    </row>
    <row r="313" spans="1:52">
      <c r="A313" s="71">
        <v>44719.592361111114</v>
      </c>
      <c r="B313" s="56">
        <v>50</v>
      </c>
      <c r="C313" s="57">
        <v>6.2</v>
      </c>
      <c r="D313" s="56" t="s">
        <v>234</v>
      </c>
      <c r="E313" s="56">
        <v>1</v>
      </c>
      <c r="F313" s="2">
        <v>44720.914305555554</v>
      </c>
      <c r="G313">
        <v>148</v>
      </c>
      <c r="I313" s="3">
        <v>18.899999999999999</v>
      </c>
      <c r="J313" s="3">
        <v>29.917000000000002</v>
      </c>
      <c r="K313" s="3">
        <v>0.26436257000000007</v>
      </c>
      <c r="L313" s="3">
        <v>13613.768277632718</v>
      </c>
      <c r="M313" s="3" t="s">
        <v>40</v>
      </c>
      <c r="N313" s="4">
        <f>1000000*(AG313-AE313)/Y313</f>
        <v>1.3685777319019999E-3</v>
      </c>
      <c r="O313" s="4">
        <f>1000000*(AN313-AL313)/Y313</f>
        <v>365.06259706500765</v>
      </c>
      <c r="P313" s="4" t="e">
        <f>1000000*(AU313-AS313)/Y313</f>
        <v>#VALUE!</v>
      </c>
      <c r="Q313">
        <f>(N313*16)</f>
        <v>2.1897243710431998E-2</v>
      </c>
      <c r="R313">
        <f>(O313*44)</f>
        <v>16062.754270860336</v>
      </c>
      <c r="S313">
        <f>1000000*(((AG313-AE313)*0.082057*X313)/(W313-AA313))/Y313</f>
        <v>3.7933366575506638E-2</v>
      </c>
      <c r="T313">
        <f>1000000*(((AN313-AL313)*0.082057*X313)/(W313-AA313))/Y313</f>
        <v>10118.572730412532</v>
      </c>
      <c r="U313">
        <f>O313*((1*0.082057*X313)/(W313-AA313))</f>
        <v>10118.572730412532</v>
      </c>
      <c r="W313">
        <f t="shared" si="294"/>
        <v>0.99984319308584135</v>
      </c>
      <c r="X313">
        <v>313.14999999999998</v>
      </c>
      <c r="Y313">
        <f t="shared" si="295"/>
        <v>1.9073334166666699E-2</v>
      </c>
      <c r="Z313">
        <v>2E-3</v>
      </c>
      <c r="AA313">
        <f t="shared" si="296"/>
        <v>7.2765497523200454E-2</v>
      </c>
      <c r="AC313">
        <f t="shared" si="297"/>
        <v>2.6432111612117934E-7</v>
      </c>
      <c r="AD313">
        <f t="shared" si="298"/>
        <v>2.0572818943698848E-11</v>
      </c>
      <c r="AE313">
        <v>0</v>
      </c>
      <c r="AF313" s="8">
        <f t="shared" si="299"/>
        <v>5.5305214699267807E-12</v>
      </c>
      <c r="AG313" s="8">
        <f t="shared" si="300"/>
        <v>2.6103340413625631E-11</v>
      </c>
      <c r="AH313" s="9">
        <f t="shared" si="301"/>
        <v>1.097002469958351E-3</v>
      </c>
      <c r="AJ313">
        <f t="shared" si="302"/>
        <v>1.3611633544639033E-2</v>
      </c>
      <c r="AK313">
        <f t="shared" si="303"/>
        <v>1.0594298198765762E-6</v>
      </c>
      <c r="AL313">
        <v>0</v>
      </c>
      <c r="AM313" s="8">
        <f t="shared" si="304"/>
        <v>5.9035310856955126E-6</v>
      </c>
      <c r="AN313" s="8">
        <f t="shared" si="305"/>
        <v>6.9629609055720886E-6</v>
      </c>
      <c r="AO313" s="9">
        <f t="shared" si="306"/>
        <v>2.2739189884214046E-2</v>
      </c>
      <c r="AP313" s="9"/>
      <c r="AQ313" t="e">
        <f t="shared" si="307"/>
        <v>#VALUE!</v>
      </c>
      <c r="AR313" t="e">
        <f t="shared" si="308"/>
        <v>#VALUE!</v>
      </c>
      <c r="AS313">
        <v>0</v>
      </c>
      <c r="AT313" s="8" t="e">
        <f t="shared" si="309"/>
        <v>#VALUE!</v>
      </c>
      <c r="AU313" s="8" t="e">
        <f t="shared" si="310"/>
        <v>#VALUE!</v>
      </c>
      <c r="AV313" s="9">
        <f t="shared" si="311"/>
        <v>1.5759424160826513E-2</v>
      </c>
      <c r="AX313">
        <f t="shared" si="312"/>
        <v>78.812974192989046</v>
      </c>
      <c r="AY313">
        <f t="shared" si="313"/>
        <v>15.215219993965073</v>
      </c>
      <c r="AZ313" t="e">
        <f t="shared" si="314"/>
        <v>#VALUE!</v>
      </c>
    </row>
    <row r="314" spans="1:52">
      <c r="A314" s="71">
        <v>44719.611111111109</v>
      </c>
      <c r="B314" s="56">
        <v>50</v>
      </c>
      <c r="C314" s="57">
        <v>9</v>
      </c>
      <c r="D314" s="56" t="s">
        <v>234</v>
      </c>
      <c r="E314" s="56">
        <v>2</v>
      </c>
      <c r="F314" s="2">
        <v>44720.935520833336</v>
      </c>
      <c r="G314">
        <v>10</v>
      </c>
      <c r="I314" s="3">
        <v>18.899999999999999</v>
      </c>
      <c r="J314" s="3">
        <v>29.917000000000002</v>
      </c>
      <c r="K314" s="3">
        <v>-3.8404067499999917E-2</v>
      </c>
      <c r="L314" s="3">
        <v>16096.12130101832</v>
      </c>
      <c r="M314" s="3" t="s">
        <v>40</v>
      </c>
      <c r="N314" s="4">
        <f>1000000*(AG314-AE314)/Y314</f>
        <v>-1.9881389258305813E-4</v>
      </c>
      <c r="O314" s="4">
        <f>1000000*(AN314-AL314)/Y314</f>
        <v>431.62860752356829</v>
      </c>
      <c r="P314" s="4" t="e">
        <f>1000000*(AU314-AS314)/Y314</f>
        <v>#VALUE!</v>
      </c>
      <c r="Q314">
        <f>(N314*16)</f>
        <v>-3.1810222813289301E-3</v>
      </c>
      <c r="R314">
        <f>(O314*44)</f>
        <v>18991.658731037005</v>
      </c>
      <c r="S314">
        <f>1000000*(((AG314-AE314)*0.082057*X314)/(W314-AA314))/Y314</f>
        <v>-5.5105969444463991E-3</v>
      </c>
      <c r="T314">
        <f>1000000*(((AN314-AL314)*0.082057*X314)/(W314-AA314))/Y314</f>
        <v>11963.607044016579</v>
      </c>
      <c r="U314">
        <f>O314*((1*0.082057*X314)/(W314-AA314))</f>
        <v>11963.607044016579</v>
      </c>
      <c r="W314">
        <f t="shared" si="294"/>
        <v>0.99984319308584135</v>
      </c>
      <c r="X314">
        <v>313.14999999999998</v>
      </c>
      <c r="Y314">
        <f t="shared" si="295"/>
        <v>1.9073334166666699E-2</v>
      </c>
      <c r="Z314">
        <v>2E-3</v>
      </c>
      <c r="AA314">
        <f t="shared" si="296"/>
        <v>7.2765497523200454E-2</v>
      </c>
      <c r="AC314">
        <f t="shared" si="297"/>
        <v>-3.8398045476684105E-8</v>
      </c>
      <c r="AD314">
        <f t="shared" si="298"/>
        <v>-2.9886225095295731E-12</v>
      </c>
      <c r="AE314">
        <v>0</v>
      </c>
      <c r="AF314" s="8">
        <f t="shared" si="299"/>
        <v>-8.034213006828721E-13</v>
      </c>
      <c r="AG314" s="8">
        <f t="shared" si="300"/>
        <v>-3.7920438102124456E-12</v>
      </c>
      <c r="AH314" s="9">
        <f t="shared" si="301"/>
        <v>1.097002469958351E-3</v>
      </c>
      <c r="AJ314">
        <f t="shared" si="302"/>
        <v>1.6093597317907184E-2</v>
      </c>
      <c r="AK314">
        <f t="shared" si="303"/>
        <v>1.2526076941288026E-6</v>
      </c>
      <c r="AL314">
        <v>0</v>
      </c>
      <c r="AM314" s="8">
        <f t="shared" si="304"/>
        <v>6.9799889730612445E-6</v>
      </c>
      <c r="AN314" s="8">
        <f t="shared" si="305"/>
        <v>8.2325966671900467E-6</v>
      </c>
      <c r="AO314" s="9">
        <f t="shared" si="306"/>
        <v>2.2739189884214046E-2</v>
      </c>
      <c r="AP314" s="9"/>
      <c r="AQ314" t="e">
        <f t="shared" si="307"/>
        <v>#VALUE!</v>
      </c>
      <c r="AR314" t="e">
        <f t="shared" si="308"/>
        <v>#VALUE!</v>
      </c>
      <c r="AS314">
        <v>0</v>
      </c>
      <c r="AT314" s="8" t="e">
        <f t="shared" si="309"/>
        <v>#VALUE!</v>
      </c>
      <c r="AU314" s="8" t="e">
        <f t="shared" si="310"/>
        <v>#VALUE!</v>
      </c>
      <c r="AV314" s="9">
        <f t="shared" si="311"/>
        <v>1.5759424160826513E-2</v>
      </c>
      <c r="AX314">
        <f t="shared" si="312"/>
        <v>78.812974192989046</v>
      </c>
      <c r="AY314">
        <f t="shared" si="313"/>
        <v>15.215219993965073</v>
      </c>
      <c r="AZ314" t="e">
        <f t="shared" si="314"/>
        <v>#VALUE!</v>
      </c>
    </row>
    <row r="315" spans="1:52">
      <c r="A315" s="71">
        <v>44719.643750000003</v>
      </c>
      <c r="B315" s="56">
        <v>100</v>
      </c>
      <c r="C315" s="57">
        <v>0.1</v>
      </c>
      <c r="D315" s="56" t="s">
        <v>234</v>
      </c>
      <c r="E315" s="56">
        <v>2</v>
      </c>
      <c r="F315" s="2">
        <v>44720.956736111111</v>
      </c>
      <c r="G315">
        <v>27</v>
      </c>
      <c r="I315" s="3">
        <v>18.899999999999999</v>
      </c>
      <c r="J315" s="3">
        <v>29.917000000000002</v>
      </c>
      <c r="K315" s="3">
        <v>1.7796435925</v>
      </c>
      <c r="L315" s="3">
        <v>1059.41850773128</v>
      </c>
      <c r="M315" s="3" t="s">
        <v>40</v>
      </c>
      <c r="N315" s="4">
        <f>1000000*(AG315-AE315)/Y315</f>
        <v>9.2130311466467295E-3</v>
      </c>
      <c r="O315" s="4">
        <f>1000000*(AN315-AL315)/Y315</f>
        <v>28.409038843899591</v>
      </c>
      <c r="P315" s="4" t="e">
        <f>1000000*(AU315-AS315)/Y315</f>
        <v>#VALUE!</v>
      </c>
      <c r="Q315">
        <f>(N315*16)</f>
        <v>0.14740849834634767</v>
      </c>
      <c r="R315">
        <f>(O315*44)</f>
        <v>1249.997709131582</v>
      </c>
      <c r="S315">
        <f>1000000*(((AG315-AE315)*0.082057*X315)/(W315-AA315))/Y315</f>
        <v>0.25536093391758913</v>
      </c>
      <c r="T315">
        <f>1000000*(((AN315-AL315)*0.082057*X315)/(W315-AA315))/Y315</f>
        <v>787.4236584470583</v>
      </c>
      <c r="U315">
        <f>O315*((1*0.082057*X315)/(W315-AA315))</f>
        <v>787.42365844705853</v>
      </c>
      <c r="W315">
        <f t="shared" si="294"/>
        <v>0.99984319308584135</v>
      </c>
      <c r="X315">
        <v>313.14999999999998</v>
      </c>
      <c r="Y315">
        <f t="shared" si="295"/>
        <v>1.9073334166666699E-2</v>
      </c>
      <c r="Z315">
        <v>2E-3</v>
      </c>
      <c r="AA315">
        <f t="shared" si="296"/>
        <v>7.2765497523200454E-2</v>
      </c>
      <c r="AC315">
        <f t="shared" si="297"/>
        <v>1.7793645320799579E-6</v>
      </c>
      <c r="AD315">
        <f t="shared" si="298"/>
        <v>1.3849269740726256E-10</v>
      </c>
      <c r="AE315">
        <v>0</v>
      </c>
      <c r="AF315" s="8">
        <f t="shared" si="299"/>
        <v>3.7230524340638976E-11</v>
      </c>
      <c r="AG315" s="8">
        <f t="shared" si="300"/>
        <v>1.7572322174790154E-10</v>
      </c>
      <c r="AH315" s="9">
        <f t="shared" si="301"/>
        <v>1.097002469958351E-3</v>
      </c>
      <c r="AJ315">
        <f t="shared" si="302"/>
        <v>1.0592523835842799E-3</v>
      </c>
      <c r="AK315">
        <f t="shared" si="303"/>
        <v>8.2444444178157409E-8</v>
      </c>
      <c r="AL315">
        <v>0</v>
      </c>
      <c r="AM315" s="8">
        <f t="shared" si="304"/>
        <v>4.5941064704535404E-7</v>
      </c>
      <c r="AN315" s="8">
        <f t="shared" si="305"/>
        <v>5.4185509122351144E-7</v>
      </c>
      <c r="AO315" s="9">
        <f t="shared" si="306"/>
        <v>2.2739189884214046E-2</v>
      </c>
      <c r="AP315" s="9"/>
      <c r="AQ315" t="e">
        <f t="shared" si="307"/>
        <v>#VALUE!</v>
      </c>
      <c r="AR315" t="e">
        <f t="shared" si="308"/>
        <v>#VALUE!</v>
      </c>
      <c r="AS315">
        <v>0</v>
      </c>
      <c r="AT315" s="8" t="e">
        <f t="shared" si="309"/>
        <v>#VALUE!</v>
      </c>
      <c r="AU315" s="8" t="e">
        <f t="shared" si="310"/>
        <v>#VALUE!</v>
      </c>
      <c r="AV315" s="9">
        <f t="shared" si="311"/>
        <v>1.5759424160826513E-2</v>
      </c>
      <c r="AX315">
        <f t="shared" si="312"/>
        <v>78.812974192989046</v>
      </c>
      <c r="AY315">
        <f t="shared" si="313"/>
        <v>15.215219993965075</v>
      </c>
      <c r="AZ315" t="e">
        <f t="shared" si="314"/>
        <v>#VALUE!</v>
      </c>
    </row>
    <row r="316" spans="1:52">
      <c r="A316" s="71">
        <v>44719.584722222222</v>
      </c>
      <c r="B316" s="56">
        <v>50</v>
      </c>
      <c r="C316" s="57">
        <v>5</v>
      </c>
      <c r="D316" s="56" t="s">
        <v>234</v>
      </c>
      <c r="E316" s="56">
        <v>1</v>
      </c>
      <c r="F316" s="2">
        <v>44720.977951388886</v>
      </c>
      <c r="G316">
        <v>123</v>
      </c>
      <c r="I316" s="3">
        <v>18.899999999999999</v>
      </c>
      <c r="J316" s="3">
        <v>29.917000000000002</v>
      </c>
      <c r="K316" s="3">
        <v>3.9858065956999997</v>
      </c>
      <c r="L316" s="3">
        <v>11928.007711856719</v>
      </c>
      <c r="M316" s="3" t="s">
        <v>40</v>
      </c>
      <c r="N316" s="4">
        <f>1000000*(AG316-AE316)/Y316</f>
        <v>2.0634109248306724E-2</v>
      </c>
      <c r="O316" s="4">
        <f>1000000*(AN316-AL316)/Y316</f>
        <v>319.85776342735329</v>
      </c>
      <c r="P316" s="4" t="e">
        <f>1000000*(AU316-AS316)/Y316</f>
        <v>#VALUE!</v>
      </c>
      <c r="Q316">
        <f>(N316*16)</f>
        <v>0.33014574797290758</v>
      </c>
      <c r="R316">
        <f>(O316*44)</f>
        <v>14073.741590803545</v>
      </c>
      <c r="S316">
        <f>1000000*(((AG316-AE316)*0.082057*X316)/(W316-AA316))/Y316</f>
        <v>0.57192310807751712</v>
      </c>
      <c r="T316">
        <f>1000000*(((AN316-AL316)*0.082057*X316)/(W316-AA316))/Y316</f>
        <v>8865.613921139191</v>
      </c>
      <c r="U316">
        <f>O316*((1*0.082057*X316)/(W316-AA316))</f>
        <v>8865.6139211391928</v>
      </c>
      <c r="W316">
        <f t="shared" si="294"/>
        <v>0.99984319308584135</v>
      </c>
      <c r="X316">
        <v>313.14999999999998</v>
      </c>
      <c r="Y316">
        <f t="shared" si="295"/>
        <v>1.9073334166666699E-2</v>
      </c>
      <c r="Z316">
        <v>2E-3</v>
      </c>
      <c r="AA316">
        <f t="shared" si="296"/>
        <v>7.2765497523200454E-2</v>
      </c>
      <c r="AC316">
        <f t="shared" si="297"/>
        <v>3.9851815936672943E-6</v>
      </c>
      <c r="AD316">
        <f t="shared" si="298"/>
        <v>3.1017733500599853E-10</v>
      </c>
      <c r="AE316">
        <v>0</v>
      </c>
      <c r="AF316" s="8">
        <f t="shared" si="299"/>
        <v>8.3383925918463468E-11</v>
      </c>
      <c r="AG316" s="8">
        <f t="shared" si="300"/>
        <v>3.9356126092446198E-10</v>
      </c>
      <c r="AH316" s="9">
        <f t="shared" si="301"/>
        <v>1.097002469958351E-3</v>
      </c>
      <c r="AJ316">
        <f t="shared" si="302"/>
        <v>1.1926137317775361E-2</v>
      </c>
      <c r="AK316">
        <f t="shared" si="303"/>
        <v>9.2824314355497363E-7</v>
      </c>
      <c r="AL316">
        <v>0</v>
      </c>
      <c r="AM316" s="8">
        <f t="shared" si="304"/>
        <v>5.1725108640975575E-6</v>
      </c>
      <c r="AN316" s="8">
        <f t="shared" si="305"/>
        <v>6.1007540076525311E-6</v>
      </c>
      <c r="AO316" s="9">
        <f t="shared" si="306"/>
        <v>2.2739189884214046E-2</v>
      </c>
      <c r="AP316" s="9"/>
      <c r="AQ316" t="e">
        <f t="shared" si="307"/>
        <v>#VALUE!</v>
      </c>
      <c r="AR316" t="e">
        <f t="shared" si="308"/>
        <v>#VALUE!</v>
      </c>
      <c r="AS316">
        <v>0</v>
      </c>
      <c r="AT316" s="8" t="e">
        <f t="shared" si="309"/>
        <v>#VALUE!</v>
      </c>
      <c r="AU316" s="8" t="e">
        <f t="shared" si="310"/>
        <v>#VALUE!</v>
      </c>
      <c r="AV316" s="9">
        <f t="shared" si="311"/>
        <v>1.5759424160826513E-2</v>
      </c>
      <c r="AX316">
        <f t="shared" si="312"/>
        <v>78.812974192989046</v>
      </c>
      <c r="AY316">
        <f t="shared" si="313"/>
        <v>15.215219993965077</v>
      </c>
      <c r="AZ316" t="e">
        <f t="shared" si="314"/>
        <v>#VALUE!</v>
      </c>
    </row>
    <row r="317" spans="1:52">
      <c r="A317" s="71">
        <v>44719.592361111114</v>
      </c>
      <c r="B317" s="56">
        <v>50</v>
      </c>
      <c r="C317" s="57">
        <v>6.2</v>
      </c>
      <c r="D317" s="56" t="s">
        <v>234</v>
      </c>
      <c r="E317" s="56">
        <v>2</v>
      </c>
      <c r="F317" s="2">
        <v>44720.999178240738</v>
      </c>
      <c r="G317">
        <v>104</v>
      </c>
      <c r="I317" s="3">
        <v>18.899999999999999</v>
      </c>
      <c r="J317" s="3">
        <v>29.917000000000002</v>
      </c>
      <c r="K317" s="3">
        <v>0.19990240370000012</v>
      </c>
      <c r="L317" s="3">
        <v>15308.603570807119</v>
      </c>
      <c r="M317" s="3" t="s">
        <v>40</v>
      </c>
      <c r="N317" s="4">
        <f>1000000*(AG317-AE317)/Y317</f>
        <v>1.0348741058823266E-3</v>
      </c>
      <c r="O317" s="4">
        <f>1000000*(AN317-AL317)/Y317</f>
        <v>410.5107757842116</v>
      </c>
      <c r="P317" s="4" t="e">
        <f>1000000*(AU317-AS317)/Y317</f>
        <v>#VALUE!</v>
      </c>
      <c r="Q317">
        <f>(N317*16)</f>
        <v>1.6557985694117226E-2</v>
      </c>
      <c r="R317">
        <f>(O317*44)</f>
        <v>18062.474134505312</v>
      </c>
      <c r="S317">
        <f>1000000*(((AG317-AE317)*0.082057*X317)/(W317-AA317))/Y317</f>
        <v>2.8683981846889351E-2</v>
      </c>
      <c r="T317">
        <f>1000000*(((AN317-AL317)*0.082057*X317)/(W317-AA317))/Y317</f>
        <v>11378.276423785319</v>
      </c>
      <c r="U317">
        <f>O317*((1*0.082057*X317)/(W317-AA317))</f>
        <v>11378.276423785319</v>
      </c>
      <c r="W317">
        <f t="shared" si="294"/>
        <v>0.99984319308584135</v>
      </c>
      <c r="X317">
        <v>313.14999999999998</v>
      </c>
      <c r="Y317">
        <f t="shared" si="295"/>
        <v>1.9073334166666699E-2</v>
      </c>
      <c r="Z317">
        <v>2E-3</v>
      </c>
      <c r="AA317">
        <f t="shared" si="296"/>
        <v>7.2765497523200454E-2</v>
      </c>
      <c r="AC317">
        <f t="shared" si="297"/>
        <v>1.9987105762094302E-7</v>
      </c>
      <c r="AD317">
        <f t="shared" si="298"/>
        <v>1.5556498628872824E-11</v>
      </c>
      <c r="AE317">
        <v>0</v>
      </c>
      <c r="AF317" s="8">
        <f t="shared" si="299"/>
        <v>4.1820010130512084E-12</v>
      </c>
      <c r="AG317" s="8">
        <f t="shared" si="300"/>
        <v>1.9738499641924031E-11</v>
      </c>
      <c r="AH317" s="9">
        <f t="shared" si="301"/>
        <v>1.097002469958351E-3</v>
      </c>
      <c r="AJ317">
        <f t="shared" si="302"/>
        <v>1.5306203075921104E-2</v>
      </c>
      <c r="AK317">
        <f t="shared" si="303"/>
        <v>1.1913226957321397E-6</v>
      </c>
      <c r="AL317">
        <v>0</v>
      </c>
      <c r="AM317" s="8">
        <f t="shared" si="304"/>
        <v>6.6384865098177156E-6</v>
      </c>
      <c r="AN317" s="8">
        <f t="shared" si="305"/>
        <v>7.8298092055498551E-6</v>
      </c>
      <c r="AO317" s="9">
        <f t="shared" si="306"/>
        <v>2.2739189884214046E-2</v>
      </c>
      <c r="AP317" s="9"/>
      <c r="AQ317" t="e">
        <f t="shared" si="307"/>
        <v>#VALUE!</v>
      </c>
      <c r="AR317" t="e">
        <f t="shared" si="308"/>
        <v>#VALUE!</v>
      </c>
      <c r="AS317">
        <v>0</v>
      </c>
      <c r="AT317" s="8" t="e">
        <f t="shared" si="309"/>
        <v>#VALUE!</v>
      </c>
      <c r="AU317" s="8" t="e">
        <f t="shared" si="310"/>
        <v>#VALUE!</v>
      </c>
      <c r="AV317" s="9">
        <f t="shared" si="311"/>
        <v>1.5759424160826513E-2</v>
      </c>
      <c r="AX317">
        <f t="shared" si="312"/>
        <v>78.812974192989046</v>
      </c>
      <c r="AY317">
        <f t="shared" si="313"/>
        <v>15.215219993965073</v>
      </c>
      <c r="AZ317" t="e">
        <f t="shared" si="314"/>
        <v>#VALUE!</v>
      </c>
    </row>
    <row r="318" spans="1:52">
      <c r="A318" s="71">
        <v>44719.431944444441</v>
      </c>
      <c r="B318" s="56">
        <v>40</v>
      </c>
      <c r="C318" s="57">
        <v>0.1</v>
      </c>
      <c r="D318" s="56" t="s">
        <v>235</v>
      </c>
      <c r="E318" s="56">
        <v>2</v>
      </c>
      <c r="F318" s="2">
        <v>44721.02039351852</v>
      </c>
      <c r="G318">
        <v>12</v>
      </c>
      <c r="I318" s="3">
        <v>18.899999999999999</v>
      </c>
      <c r="J318" s="3">
        <v>29.917000000000002</v>
      </c>
      <c r="K318" s="3">
        <v>131.51127751013095</v>
      </c>
      <c r="L318" s="3" t="e">
        <v>#VALUE!</v>
      </c>
      <c r="M318" s="3" t="s">
        <v>40</v>
      </c>
      <c r="N318" s="4">
        <f>1000000*(AG318-AE318)/Y318</f>
        <v>0.68082030634801849</v>
      </c>
      <c r="O318" s="4" t="e">
        <f>1000000*(AN318-AL318)/Y318</f>
        <v>#VALUE!</v>
      </c>
      <c r="P318" s="4" t="e">
        <f>1000000*(AU318-AS318)/Y318</f>
        <v>#VALUE!</v>
      </c>
      <c r="Q318">
        <f>(N318*16)</f>
        <v>10.893124901568296</v>
      </c>
      <c r="R318" t="e">
        <f>(O318*44)</f>
        <v>#VALUE!</v>
      </c>
      <c r="S318">
        <f>1000000*(((AG318-AE318)*0.082057*X318)/(W318-AA318))/Y318</f>
        <v>18.870543960156606</v>
      </c>
      <c r="T318" t="e">
        <f>1000000*(((AN318-AL318)*0.082057*X318)/(W318-AA318))/Y318</f>
        <v>#VALUE!</v>
      </c>
      <c r="U318" t="e">
        <f>O318*((1*0.082057*X318)/(W318-AA318))</f>
        <v>#VALUE!</v>
      </c>
      <c r="W318">
        <f t="shared" si="294"/>
        <v>0.99984319308584135</v>
      </c>
      <c r="X318">
        <v>313.14999999999998</v>
      </c>
      <c r="Y318">
        <f t="shared" si="295"/>
        <v>1.9073334166666699E-2</v>
      </c>
      <c r="Z318">
        <v>2E-3</v>
      </c>
      <c r="AA318">
        <f t="shared" si="296"/>
        <v>7.2765497523200454E-2</v>
      </c>
      <c r="AC318">
        <f t="shared" si="297"/>
        <v>1.3149065563252755E-4</v>
      </c>
      <c r="AD318">
        <f t="shared" si="298"/>
        <v>1.0234269175361922E-8</v>
      </c>
      <c r="AE318">
        <v>0</v>
      </c>
      <c r="AF318" s="8">
        <f t="shared" si="299"/>
        <v>2.7512440350662282E-9</v>
      </c>
      <c r="AG318" s="8">
        <f t="shared" si="300"/>
        <v>1.298551321042815E-8</v>
      </c>
      <c r="AH318" s="9">
        <f t="shared" si="301"/>
        <v>1.097002469958351E-3</v>
      </c>
      <c r="AJ318" t="e">
        <f t="shared" si="302"/>
        <v>#VALUE!</v>
      </c>
      <c r="AK318" t="e">
        <f t="shared" si="303"/>
        <v>#VALUE!</v>
      </c>
      <c r="AL318">
        <v>0</v>
      </c>
      <c r="AM318" s="8" t="e">
        <f t="shared" si="304"/>
        <v>#VALUE!</v>
      </c>
      <c r="AN318" s="8" t="e">
        <f t="shared" si="305"/>
        <v>#VALUE!</v>
      </c>
      <c r="AO318" s="9">
        <f t="shared" si="306"/>
        <v>2.2739189884214046E-2</v>
      </c>
      <c r="AP318" s="9"/>
      <c r="AQ318" t="e">
        <f t="shared" si="307"/>
        <v>#VALUE!</v>
      </c>
      <c r="AR318" t="e">
        <f t="shared" si="308"/>
        <v>#VALUE!</v>
      </c>
      <c r="AS318">
        <v>0</v>
      </c>
      <c r="AT318" s="8" t="e">
        <f t="shared" si="309"/>
        <v>#VALUE!</v>
      </c>
      <c r="AU318" s="8" t="e">
        <f t="shared" si="310"/>
        <v>#VALUE!</v>
      </c>
      <c r="AV318" s="9">
        <f t="shared" si="311"/>
        <v>1.5759424160826513E-2</v>
      </c>
      <c r="AX318">
        <f t="shared" si="312"/>
        <v>78.812974192989046</v>
      </c>
      <c r="AY318" t="e">
        <f t="shared" si="313"/>
        <v>#VALUE!</v>
      </c>
      <c r="AZ318" t="e">
        <f t="shared" si="314"/>
        <v>#VALUE!</v>
      </c>
    </row>
    <row r="319" spans="1:52">
      <c r="A319" s="71">
        <v>44719.467361111114</v>
      </c>
      <c r="B319" s="56">
        <v>50</v>
      </c>
      <c r="C319" s="57">
        <v>0.1</v>
      </c>
      <c r="D319" s="56" t="s">
        <v>235</v>
      </c>
      <c r="E319" s="56">
        <v>2</v>
      </c>
      <c r="F319" s="2">
        <v>44721.041620370372</v>
      </c>
      <c r="G319">
        <v>215</v>
      </c>
      <c r="I319" s="3">
        <v>18.899999999999999</v>
      </c>
      <c r="J319" s="3">
        <v>29.917000000000002</v>
      </c>
      <c r="K319" s="3">
        <v>107.40617042777386</v>
      </c>
      <c r="L319" s="3" t="e">
        <v>#VALUE!</v>
      </c>
      <c r="M319" s="3" t="s">
        <v>40</v>
      </c>
      <c r="N319" s="4">
        <f>1000000*(AG319-AE319)/Y319</f>
        <v>0.55603065561180731</v>
      </c>
      <c r="O319" s="4" t="e">
        <f>1000000*(AN319-AL319)/Y319</f>
        <v>#VALUE!</v>
      </c>
      <c r="P319" s="4" t="e">
        <f>1000000*(AU319-AS319)/Y319</f>
        <v>#VALUE!</v>
      </c>
      <c r="Q319">
        <f>(N319*16)</f>
        <v>8.896490489788917</v>
      </c>
      <c r="R319" t="e">
        <f>(O319*44)</f>
        <v>#VALUE!</v>
      </c>
      <c r="S319">
        <f>1000000*(((AG319-AE319)*0.082057*X319)/(W319-AA319))/Y319</f>
        <v>15.411703840328395</v>
      </c>
      <c r="T319" t="e">
        <f>1000000*(((AN319-AL319)*0.082057*X319)/(W319-AA319))/Y319</f>
        <v>#VALUE!</v>
      </c>
      <c r="U319" t="e">
        <f>O319*((1*0.082057*X319)/(W319-AA319))</f>
        <v>#VALUE!</v>
      </c>
      <c r="W319">
        <f t="shared" si="294"/>
        <v>0.99984319308584135</v>
      </c>
      <c r="X319">
        <v>313.14999999999998</v>
      </c>
      <c r="Y319">
        <f t="shared" si="295"/>
        <v>1.9073334166666699E-2</v>
      </c>
      <c r="Z319">
        <v>2E-3</v>
      </c>
      <c r="AA319">
        <f t="shared" si="296"/>
        <v>7.2765497523200454E-2</v>
      </c>
      <c r="AC319">
        <f t="shared" si="297"/>
        <v>1.0738932839762748E-4</v>
      </c>
      <c r="AD319">
        <f t="shared" si="298"/>
        <v>8.3583984587782308E-9</v>
      </c>
      <c r="AE319">
        <v>0</v>
      </c>
      <c r="AF319" s="8">
        <f t="shared" si="299"/>
        <v>2.2469600426165402E-9</v>
      </c>
      <c r="AG319" s="8">
        <f t="shared" si="300"/>
        <v>1.060535850139477E-8</v>
      </c>
      <c r="AH319" s="9">
        <f t="shared" si="301"/>
        <v>1.097002469958351E-3</v>
      </c>
      <c r="AJ319" t="e">
        <f t="shared" si="302"/>
        <v>#VALUE!</v>
      </c>
      <c r="AK319" t="e">
        <f t="shared" si="303"/>
        <v>#VALUE!</v>
      </c>
      <c r="AL319">
        <v>0</v>
      </c>
      <c r="AM319" s="8" t="e">
        <f t="shared" si="304"/>
        <v>#VALUE!</v>
      </c>
      <c r="AN319" s="8" t="e">
        <f t="shared" si="305"/>
        <v>#VALUE!</v>
      </c>
      <c r="AO319" s="9">
        <f t="shared" si="306"/>
        <v>2.2739189884214046E-2</v>
      </c>
      <c r="AP319" s="9"/>
      <c r="AQ319" t="e">
        <f t="shared" si="307"/>
        <v>#VALUE!</v>
      </c>
      <c r="AR319" t="e">
        <f t="shared" si="308"/>
        <v>#VALUE!</v>
      </c>
      <c r="AS319">
        <v>0</v>
      </c>
      <c r="AT319" s="8" t="e">
        <f t="shared" si="309"/>
        <v>#VALUE!</v>
      </c>
      <c r="AU319" s="8" t="e">
        <f t="shared" si="310"/>
        <v>#VALUE!</v>
      </c>
      <c r="AV319" s="9">
        <f t="shared" si="311"/>
        <v>1.5759424160826513E-2</v>
      </c>
      <c r="AX319">
        <f t="shared" si="312"/>
        <v>78.812974192989032</v>
      </c>
      <c r="AY319" t="e">
        <f t="shared" si="313"/>
        <v>#VALUE!</v>
      </c>
      <c r="AZ319" t="e">
        <f t="shared" si="314"/>
        <v>#VALUE!</v>
      </c>
    </row>
    <row r="320" spans="1:52">
      <c r="A320" s="71">
        <v>44719.491666666669</v>
      </c>
      <c r="B320" s="56">
        <v>50</v>
      </c>
      <c r="C320" s="57">
        <v>9</v>
      </c>
      <c r="D320" s="56" t="s">
        <v>235</v>
      </c>
      <c r="E320" s="56">
        <v>2</v>
      </c>
      <c r="F320" s="2">
        <v>44721.062824074077</v>
      </c>
      <c r="G320">
        <v>145</v>
      </c>
      <c r="I320" s="3">
        <v>18.899999999999999</v>
      </c>
      <c r="J320" s="3">
        <v>29.917000000000002</v>
      </c>
      <c r="K320" s="3">
        <v>42901.260884246316</v>
      </c>
      <c r="L320" s="3">
        <v>17756.826825799999</v>
      </c>
      <c r="M320" s="3" t="s">
        <v>40</v>
      </c>
      <c r="N320" s="4">
        <f>1000000*(AG320-AE320)/Y320</f>
        <v>222.0953984397178</v>
      </c>
      <c r="O320" s="4">
        <f>1000000*(AN320-AL320)/Y320</f>
        <v>476.16157293573042</v>
      </c>
      <c r="P320" s="4" t="e">
        <f>1000000*(AU320-AS320)/Y320</f>
        <v>#VALUE!</v>
      </c>
      <c r="Q320">
        <f>(N320*16)</f>
        <v>3553.5263750354848</v>
      </c>
      <c r="R320">
        <f>(O320*44)</f>
        <v>20951.109209172137</v>
      </c>
      <c r="S320">
        <f>1000000*(((AG320-AE320)*0.082057*X320)/(W320-AA320))/Y320</f>
        <v>6155.8989068443334</v>
      </c>
      <c r="T320">
        <f>1000000*(((AN320-AL320)*0.082057*X320)/(W320-AA320))/Y320</f>
        <v>13197.943437409591</v>
      </c>
      <c r="U320">
        <f>O320*((1*0.082057*X320)/(W320-AA320))</f>
        <v>13197.943437409591</v>
      </c>
      <c r="W320">
        <f t="shared" si="294"/>
        <v>0.99984319308584135</v>
      </c>
      <c r="X320">
        <v>313.14999999999998</v>
      </c>
      <c r="Y320">
        <f t="shared" si="295"/>
        <v>1.9073334166666699E-2</v>
      </c>
      <c r="Z320">
        <v>2E-3</v>
      </c>
      <c r="AA320">
        <f t="shared" si="296"/>
        <v>7.2765497523200454E-2</v>
      </c>
      <c r="AC320">
        <f t="shared" si="297"/>
        <v>4.2894533669913547E-2</v>
      </c>
      <c r="AD320">
        <f t="shared" si="298"/>
        <v>3.3385962037968869E-6</v>
      </c>
      <c r="AE320">
        <v>0</v>
      </c>
      <c r="AF320" s="8">
        <f t="shared" si="299"/>
        <v>8.9750354752283653E-7</v>
      </c>
      <c r="AG320" s="8">
        <f t="shared" si="300"/>
        <v>4.2360997513197232E-6</v>
      </c>
      <c r="AH320" s="9">
        <f t="shared" si="301"/>
        <v>1.097002469958351E-3</v>
      </c>
      <c r="AJ320">
        <f t="shared" si="302"/>
        <v>1.7754042432580195E-2</v>
      </c>
      <c r="AK320">
        <f t="shared" si="303"/>
        <v>1.3818445754321347E-6</v>
      </c>
      <c r="AL320">
        <v>0</v>
      </c>
      <c r="AM320" s="8">
        <f t="shared" si="304"/>
        <v>7.7001442224966881E-6</v>
      </c>
      <c r="AN320" s="8">
        <f t="shared" si="305"/>
        <v>9.0819887979288237E-6</v>
      </c>
      <c r="AO320" s="9">
        <f t="shared" si="306"/>
        <v>2.2739189884214046E-2</v>
      </c>
      <c r="AP320" s="9"/>
      <c r="AQ320" t="e">
        <f t="shared" si="307"/>
        <v>#VALUE!</v>
      </c>
      <c r="AR320" t="e">
        <f t="shared" si="308"/>
        <v>#VALUE!</v>
      </c>
      <c r="AS320">
        <v>0</v>
      </c>
      <c r="AT320" s="8" t="e">
        <f t="shared" si="309"/>
        <v>#VALUE!</v>
      </c>
      <c r="AU320" s="8" t="e">
        <f t="shared" si="310"/>
        <v>#VALUE!</v>
      </c>
      <c r="AV320" s="9">
        <f t="shared" si="311"/>
        <v>1.5759424160826513E-2</v>
      </c>
      <c r="AX320">
        <f t="shared" si="312"/>
        <v>78.812974192989046</v>
      </c>
      <c r="AY320">
        <f t="shared" si="313"/>
        <v>15.215219993965086</v>
      </c>
      <c r="AZ320" t="e">
        <f t="shared" si="314"/>
        <v>#VALUE!</v>
      </c>
    </row>
    <row r="321" spans="1:52">
      <c r="A321" s="71">
        <v>44719.584722222222</v>
      </c>
      <c r="B321" s="56">
        <v>50</v>
      </c>
      <c r="C321" s="57">
        <v>5</v>
      </c>
      <c r="D321" s="56" t="s">
        <v>234</v>
      </c>
      <c r="E321" s="56">
        <v>2</v>
      </c>
      <c r="F321" s="2">
        <v>44721.084050925929</v>
      </c>
      <c r="G321">
        <v>26</v>
      </c>
      <c r="I321" s="3">
        <v>18.899999999999999</v>
      </c>
      <c r="J321" s="3">
        <v>29.917000000000002</v>
      </c>
      <c r="K321" s="3">
        <v>4.8494444773000005</v>
      </c>
      <c r="L321" s="3">
        <v>12404.746812188479</v>
      </c>
      <c r="M321" s="3" t="s">
        <v>40</v>
      </c>
      <c r="N321" s="4">
        <f>1000000*(AG321-AE321)/Y321</f>
        <v>2.5105073398733833E-2</v>
      </c>
      <c r="O321" s="4">
        <f>1000000*(AN321-AL321)/Y321</f>
        <v>332.64185160487085</v>
      </c>
      <c r="P321" s="4" t="e">
        <f>1000000*(AU321-AS321)/Y321</f>
        <v>#VALUE!</v>
      </c>
      <c r="Q321">
        <f>(N321*16)</f>
        <v>0.40168117437974132</v>
      </c>
      <c r="R321">
        <f>(O321*44)</f>
        <v>14636.241470614317</v>
      </c>
      <c r="S321">
        <f>1000000*(((AG321-AE321)*0.082057*X321)/(W321-AA321))/Y321</f>
        <v>0.69584644696481412</v>
      </c>
      <c r="T321">
        <f>1000000*(((AN321-AL321)*0.082057*X321)/(W321-AA321))/Y321</f>
        <v>9219.9551411277844</v>
      </c>
      <c r="U321">
        <f>O321*((1*0.082057*X321)/(W321-AA321))</f>
        <v>9219.9551411277844</v>
      </c>
      <c r="W321">
        <f t="shared" si="294"/>
        <v>0.99984319308584135</v>
      </c>
      <c r="X321">
        <v>313.14999999999998</v>
      </c>
      <c r="Y321">
        <f t="shared" si="295"/>
        <v>1.9073334166666699E-2</v>
      </c>
      <c r="Z321">
        <v>2E-3</v>
      </c>
      <c r="AA321">
        <f t="shared" si="296"/>
        <v>7.2765497523200454E-2</v>
      </c>
      <c r="AC321">
        <f t="shared" si="297"/>
        <v>4.8486840508761313E-6</v>
      </c>
      <c r="AD321">
        <f t="shared" si="298"/>
        <v>3.7738603921505669E-10</v>
      </c>
      <c r="AE321">
        <v>0</v>
      </c>
      <c r="AF321" s="8">
        <f t="shared" si="299"/>
        <v>1.0145141499768859E-10</v>
      </c>
      <c r="AG321" s="8">
        <f t="shared" si="300"/>
        <v>4.7883745421274523E-10</v>
      </c>
      <c r="AH321" s="9">
        <f t="shared" si="301"/>
        <v>1.097002469958351E-3</v>
      </c>
      <c r="AJ321">
        <f t="shared" si="302"/>
        <v>1.240280166211994E-2</v>
      </c>
      <c r="AK321">
        <f t="shared" si="303"/>
        <v>9.6534320350108183E-7</v>
      </c>
      <c r="AL321">
        <v>0</v>
      </c>
      <c r="AM321" s="8">
        <f t="shared" si="304"/>
        <v>5.3792459899773752E-6</v>
      </c>
      <c r="AN321" s="8">
        <f t="shared" si="305"/>
        <v>6.344589193478457E-6</v>
      </c>
      <c r="AO321" s="9">
        <f t="shared" si="306"/>
        <v>2.2739189884214046E-2</v>
      </c>
      <c r="AP321" s="9"/>
      <c r="AQ321" t="e">
        <f t="shared" si="307"/>
        <v>#VALUE!</v>
      </c>
      <c r="AR321" t="e">
        <f t="shared" si="308"/>
        <v>#VALUE!</v>
      </c>
      <c r="AS321">
        <v>0</v>
      </c>
      <c r="AT321" s="8" t="e">
        <f t="shared" si="309"/>
        <v>#VALUE!</v>
      </c>
      <c r="AU321" s="8" t="e">
        <f t="shared" si="310"/>
        <v>#VALUE!</v>
      </c>
      <c r="AV321" s="9">
        <f t="shared" si="311"/>
        <v>1.5759424160826513E-2</v>
      </c>
      <c r="AX321">
        <f t="shared" si="312"/>
        <v>78.812974192989046</v>
      </c>
      <c r="AY321">
        <f t="shared" si="313"/>
        <v>15.215219993965077</v>
      </c>
      <c r="AZ321" t="e">
        <f t="shared" si="314"/>
        <v>#VALUE!</v>
      </c>
    </row>
    <row r="322" spans="1:52">
      <c r="A322" s="71">
        <v>44719.476388888892</v>
      </c>
      <c r="B322" s="56">
        <v>50</v>
      </c>
      <c r="C322" s="57">
        <v>3</v>
      </c>
      <c r="D322" s="56" t="s">
        <v>235</v>
      </c>
      <c r="E322" s="56">
        <v>2</v>
      </c>
      <c r="F322" s="2">
        <v>44721.10527777778</v>
      </c>
      <c r="G322">
        <v>30</v>
      </c>
      <c r="I322" s="3">
        <v>18.899999999999999</v>
      </c>
      <c r="J322" s="3">
        <v>29.917000000000002</v>
      </c>
      <c r="K322" s="3">
        <v>63.34443529464555</v>
      </c>
      <c r="L322" s="3">
        <v>454.20395920000004</v>
      </c>
      <c r="M322" s="3" t="s">
        <v>40</v>
      </c>
      <c r="N322" s="4">
        <f>1000000*(AG322-AE322)/Y322</f>
        <v>0.32792760179385072</v>
      </c>
      <c r="O322" s="4">
        <f>1000000*(AN322-AL322)/Y322</f>
        <v>12.179792806903411</v>
      </c>
      <c r="P322" s="4" t="e">
        <f>1000000*(AU322-AS322)/Y322</f>
        <v>#VALUE!</v>
      </c>
      <c r="Q322">
        <f>(N322*16)</f>
        <v>5.2468416287016115</v>
      </c>
      <c r="R322">
        <f>(O322*44)</f>
        <v>535.91088350375003</v>
      </c>
      <c r="S322">
        <f>1000000*(((AG322-AE322)*0.082057*X322)/(W322-AA322))/Y322</f>
        <v>9.0892885651332911</v>
      </c>
      <c r="T322">
        <f>1000000*(((AN322-AL322)*0.082057*X322)/(W322-AA322))/Y322</f>
        <v>337.5917454947089</v>
      </c>
      <c r="U322">
        <f>O322*((1*0.082057*X322)/(W322-AA322))</f>
        <v>337.59174549470896</v>
      </c>
      <c r="W322">
        <f t="shared" si="294"/>
        <v>0.99984319308584135</v>
      </c>
      <c r="X322">
        <v>313.14999999999998</v>
      </c>
      <c r="Y322">
        <f t="shared" si="295"/>
        <v>1.9073334166666699E-2</v>
      </c>
      <c r="Z322">
        <v>2E-3</v>
      </c>
      <c r="AA322">
        <f t="shared" si="296"/>
        <v>7.2765497523200454E-2</v>
      </c>
      <c r="AC322">
        <f t="shared" si="297"/>
        <v>6.3334502449217879E-5</v>
      </c>
      <c r="AD322">
        <f t="shared" si="298"/>
        <v>4.9294936057233437E-9</v>
      </c>
      <c r="AE322">
        <v>0</v>
      </c>
      <c r="AF322" s="8">
        <f t="shared" si="299"/>
        <v>1.3251791257643807E-9</v>
      </c>
      <c r="AG322" s="8">
        <f t="shared" si="300"/>
        <v>6.2546727314877247E-9</v>
      </c>
      <c r="AH322" s="9">
        <f t="shared" si="301"/>
        <v>1.097002469958351E-3</v>
      </c>
      <c r="AJ322">
        <f t="shared" si="302"/>
        <v>4.5413273687875929E-4</v>
      </c>
      <c r="AK322">
        <f t="shared" si="303"/>
        <v>3.5346364714690046E-8</v>
      </c>
      <c r="AL322">
        <v>0</v>
      </c>
      <c r="AM322" s="8">
        <f t="shared" si="304"/>
        <v>1.9696289357214206E-7</v>
      </c>
      <c r="AN322" s="8">
        <f t="shared" si="305"/>
        <v>2.3230925828683209E-7</v>
      </c>
      <c r="AO322" s="9">
        <f t="shared" si="306"/>
        <v>2.2739189884214046E-2</v>
      </c>
      <c r="AP322" s="9"/>
      <c r="AQ322" t="e">
        <f t="shared" si="307"/>
        <v>#VALUE!</v>
      </c>
      <c r="AR322" t="e">
        <f t="shared" si="308"/>
        <v>#VALUE!</v>
      </c>
      <c r="AS322">
        <v>0</v>
      </c>
      <c r="AT322" s="8" t="e">
        <f t="shared" si="309"/>
        <v>#VALUE!</v>
      </c>
      <c r="AU322" s="8" t="e">
        <f t="shared" si="310"/>
        <v>#VALUE!</v>
      </c>
      <c r="AV322" s="9">
        <f t="shared" si="311"/>
        <v>1.5759424160826513E-2</v>
      </c>
      <c r="AX322">
        <f t="shared" si="312"/>
        <v>78.812974192989046</v>
      </c>
      <c r="AY322">
        <f t="shared" si="313"/>
        <v>15.21521999396507</v>
      </c>
      <c r="AZ322" t="e">
        <f t="shared" si="314"/>
        <v>#VALUE!</v>
      </c>
    </row>
    <row r="323" spans="1:52">
      <c r="A323" s="71">
        <v>44719.444444444445</v>
      </c>
      <c r="B323" s="56">
        <v>40</v>
      </c>
      <c r="C323" s="57">
        <v>4</v>
      </c>
      <c r="D323" s="56" t="s">
        <v>235</v>
      </c>
      <c r="E323" s="56">
        <v>2</v>
      </c>
      <c r="F323" s="2">
        <v>44721.126504629632</v>
      </c>
      <c r="G323">
        <v>128</v>
      </c>
      <c r="I323" s="3">
        <v>18.899999999999999</v>
      </c>
      <c r="J323" s="3">
        <v>29.917000000000002</v>
      </c>
      <c r="K323" s="3">
        <v>25.089111582615441</v>
      </c>
      <c r="L323" s="3">
        <v>9272.4334308995185</v>
      </c>
      <c r="M323" s="3" t="s">
        <v>40</v>
      </c>
      <c r="N323" s="4">
        <f>1000000*(AG323-AE323)/Y323</f>
        <v>0.12988374044469314</v>
      </c>
      <c r="O323" s="4">
        <f>1000000*(AN323-AL323)/Y323</f>
        <v>248.64670533272763</v>
      </c>
      <c r="P323" s="4" t="e">
        <f>1000000*(AU323-AS323)/Y323</f>
        <v>#VALUE!</v>
      </c>
      <c r="Q323">
        <f>(N323*16)</f>
        <v>2.0781398471150903</v>
      </c>
      <c r="R323">
        <f>(O323*44)</f>
        <v>10940.455034640016</v>
      </c>
      <c r="S323">
        <f>1000000*(((AG323-AE323)*0.082057*X323)/(W323-AA323))/Y323</f>
        <v>3.6000348563608702</v>
      </c>
      <c r="T323">
        <f>1000000*(((AN323-AL323)*0.082057*X323)/(W323-AA323))/Y323</f>
        <v>6891.8311333840538</v>
      </c>
      <c r="U323">
        <f>O323*((1*0.082057*X323)/(W323-AA323))</f>
        <v>6891.8311333840538</v>
      </c>
      <c r="W323">
        <f t="shared" si="294"/>
        <v>0.99984319308584135</v>
      </c>
      <c r="X323">
        <v>313.14999999999998</v>
      </c>
      <c r="Y323">
        <f t="shared" si="295"/>
        <v>1.9073334166666699E-2</v>
      </c>
      <c r="Z323">
        <v>2E-3</v>
      </c>
      <c r="AA323">
        <f t="shared" si="296"/>
        <v>7.2765497523200454E-2</v>
      </c>
      <c r="AC323">
        <f t="shared" si="297"/>
        <v>2.5085177436449188E-5</v>
      </c>
      <c r="AD323">
        <f t="shared" si="298"/>
        <v>1.952446407399523E-9</v>
      </c>
      <c r="AE323">
        <v>0</v>
      </c>
      <c r="AF323" s="8">
        <f t="shared" si="299"/>
        <v>5.2486957691871185E-10</v>
      </c>
      <c r="AG323" s="8">
        <f t="shared" si="300"/>
        <v>2.4773159843182349E-9</v>
      </c>
      <c r="AH323" s="9">
        <f t="shared" si="301"/>
        <v>1.097002469958351E-3</v>
      </c>
      <c r="AJ323">
        <f t="shared" si="302"/>
        <v>9.2709794492264776E-3</v>
      </c>
      <c r="AK323">
        <f t="shared" si="303"/>
        <v>7.2158510995484741E-7</v>
      </c>
      <c r="AL323">
        <v>0</v>
      </c>
      <c r="AM323" s="8">
        <f t="shared" si="304"/>
        <v>4.020936590296973E-6</v>
      </c>
      <c r="AN323" s="8">
        <f t="shared" si="305"/>
        <v>4.7425217002518206E-6</v>
      </c>
      <c r="AO323" s="9">
        <f t="shared" si="306"/>
        <v>2.2739189884214046E-2</v>
      </c>
      <c r="AP323" s="9"/>
      <c r="AQ323" t="e">
        <f t="shared" si="307"/>
        <v>#VALUE!</v>
      </c>
      <c r="AR323" t="e">
        <f t="shared" si="308"/>
        <v>#VALUE!</v>
      </c>
      <c r="AS323">
        <v>0</v>
      </c>
      <c r="AT323" s="8" t="e">
        <f t="shared" si="309"/>
        <v>#VALUE!</v>
      </c>
      <c r="AU323" s="8" t="e">
        <f t="shared" si="310"/>
        <v>#VALUE!</v>
      </c>
      <c r="AV323" s="9">
        <f t="shared" si="311"/>
        <v>1.5759424160826513E-2</v>
      </c>
      <c r="AX323">
        <f t="shared" si="312"/>
        <v>78.812974192989046</v>
      </c>
      <c r="AY323">
        <f t="shared" si="313"/>
        <v>15.215219993965079</v>
      </c>
      <c r="AZ323" t="e">
        <f t="shared" si="314"/>
        <v>#VALUE!</v>
      </c>
    </row>
    <row r="324" spans="1:52">
      <c r="A324" s="71">
        <v>44725.512499999997</v>
      </c>
      <c r="B324" s="56">
        <v>50</v>
      </c>
      <c r="C324" s="57">
        <v>6</v>
      </c>
      <c r="D324" s="56" t="s">
        <v>235</v>
      </c>
      <c r="E324" s="85">
        <v>1</v>
      </c>
      <c r="F324" s="2">
        <v>44726.485613425924</v>
      </c>
      <c r="G324">
        <v>235</v>
      </c>
      <c r="I324" s="3">
        <v>21.4</v>
      </c>
      <c r="J324" s="3">
        <v>29.99</v>
      </c>
      <c r="K324" s="3">
        <v>16937.542234861998</v>
      </c>
      <c r="L324" s="3">
        <v>11546.374277247998</v>
      </c>
      <c r="M324" s="3" t="s">
        <v>40</v>
      </c>
      <c r="N324" s="4">
        <f>1000000*(AG324-AE324)/Y324</f>
        <v>87.167194818376302</v>
      </c>
      <c r="O324" s="4">
        <f>1000000*(AN324-AL324)/Y324</f>
        <v>307.79941541791732</v>
      </c>
      <c r="P324" s="4" t="e">
        <f>1000000*(AU324-AS324)/Y324</f>
        <v>#VALUE!</v>
      </c>
      <c r="Q324">
        <f>(N324*16)</f>
        <v>1394.6751170940208</v>
      </c>
      <c r="R324">
        <f>(O324*44)</f>
        <v>13543.174278388362</v>
      </c>
      <c r="S324">
        <f>1000000*(((AG324-AE324)*0.082057*X324)/(W324-AA324))/Y324</f>
        <v>2431.4980480615536</v>
      </c>
      <c r="T324">
        <f>1000000*(((AN324-AL324)*0.082057*X324)/(W324-AA324))/Y324</f>
        <v>8585.9557525347263</v>
      </c>
      <c r="U324">
        <f>O324*((1*0.082057*X324)/(W324-AA324))</f>
        <v>8585.9557525347263</v>
      </c>
      <c r="W324">
        <f t="shared" si="294"/>
        <v>0.99395121498353389</v>
      </c>
      <c r="X324">
        <v>313.14999999999998</v>
      </c>
      <c r="Y324">
        <f t="shared" si="295"/>
        <v>1.9073334166666699E-2</v>
      </c>
      <c r="Z324">
        <v>2E-3</v>
      </c>
      <c r="AA324">
        <f t="shared" si="296"/>
        <v>7.2765497523200454E-2</v>
      </c>
      <c r="AC324">
        <f t="shared" si="297"/>
        <v>1.6835090683176002E-2</v>
      </c>
      <c r="AD324">
        <f t="shared" si="298"/>
        <v>1.3103201046069568E-6</v>
      </c>
      <c r="AE324">
        <v>0</v>
      </c>
      <c r="AF324" s="8">
        <f t="shared" si="299"/>
        <v>3.5224893053487227E-7</v>
      </c>
      <c r="AG324" s="8">
        <f t="shared" si="300"/>
        <v>1.6625690351418291E-6</v>
      </c>
      <c r="AH324" s="9">
        <f t="shared" si="301"/>
        <v>1.097002469958351E-3</v>
      </c>
      <c r="AJ324">
        <f t="shared" si="302"/>
        <v>1.1476532741525271E-2</v>
      </c>
      <c r="AK324">
        <f t="shared" si="303"/>
        <v>8.9324921768485515E-7</v>
      </c>
      <c r="AL324">
        <v>0</v>
      </c>
      <c r="AM324" s="8">
        <f t="shared" si="304"/>
        <v>4.9775118888857442E-6</v>
      </c>
      <c r="AN324" s="8">
        <f t="shared" si="305"/>
        <v>5.8707611065705994E-6</v>
      </c>
      <c r="AO324" s="9">
        <f t="shared" si="306"/>
        <v>2.2739189884214046E-2</v>
      </c>
      <c r="AP324" s="9"/>
      <c r="AQ324" t="e">
        <f t="shared" si="307"/>
        <v>#VALUE!</v>
      </c>
      <c r="AR324" t="e">
        <f t="shared" si="308"/>
        <v>#VALUE!</v>
      </c>
      <c r="AS324">
        <v>0</v>
      </c>
      <c r="AT324" s="8" t="e">
        <f t="shared" si="309"/>
        <v>#VALUE!</v>
      </c>
      <c r="AU324" s="8" t="e">
        <f t="shared" si="310"/>
        <v>#VALUE!</v>
      </c>
      <c r="AV324" s="9">
        <f t="shared" si="311"/>
        <v>1.5759424160826513E-2</v>
      </c>
      <c r="AX324">
        <f t="shared" si="312"/>
        <v>78.812974192989046</v>
      </c>
      <c r="AY324">
        <f t="shared" si="313"/>
        <v>15.215219993965079</v>
      </c>
      <c r="AZ324" t="e">
        <f t="shared" si="314"/>
        <v>#VALUE!</v>
      </c>
    </row>
    <row r="325" spans="1:52">
      <c r="A325" s="71">
        <v>44725.45</v>
      </c>
      <c r="B325" s="56">
        <v>40</v>
      </c>
      <c r="C325" s="57">
        <v>0.1</v>
      </c>
      <c r="D325" s="56" t="s">
        <v>235</v>
      </c>
      <c r="E325" s="85">
        <v>1</v>
      </c>
      <c r="F325" s="2">
        <v>44726.506840277776</v>
      </c>
      <c r="G325">
        <v>395</v>
      </c>
      <c r="I325" s="3">
        <v>21.4</v>
      </c>
      <c r="J325" s="3">
        <v>29.99</v>
      </c>
      <c r="K325" s="3">
        <v>81.354011395010545</v>
      </c>
      <c r="L325" s="3" t="e">
        <v>#VALUE!</v>
      </c>
      <c r="M325" s="3" t="s">
        <v>40</v>
      </c>
      <c r="N325" s="4">
        <f>1000000*(AG325-AE325)/Y325</f>
        <v>0.41867945550738089</v>
      </c>
      <c r="O325" s="4" t="e">
        <f>1000000*(AN325-AL325)/Y325</f>
        <v>#VALUE!</v>
      </c>
      <c r="P325" s="4" t="e">
        <f>1000000*(AU325-AS325)/Y325</f>
        <v>#VALUE!</v>
      </c>
      <c r="Q325">
        <f>(N325*16)</f>
        <v>6.6988712881180943</v>
      </c>
      <c r="R325" t="e">
        <f>(O325*44)</f>
        <v>#VALUE!</v>
      </c>
      <c r="S325">
        <f>1000000*(((AG325-AE325)*0.082057*X325)/(W325-AA325))/Y325</f>
        <v>11.678915226661113</v>
      </c>
      <c r="T325" t="e">
        <f>1000000*(((AN325-AL325)*0.082057*X325)/(W325-AA325))/Y325</f>
        <v>#VALUE!</v>
      </c>
      <c r="U325" t="e">
        <f>O325*((1*0.082057*X325)/(W325-AA325))</f>
        <v>#VALUE!</v>
      </c>
      <c r="W325">
        <f t="shared" si="294"/>
        <v>0.99395121498353389</v>
      </c>
      <c r="X325">
        <v>313.14999999999998</v>
      </c>
      <c r="Y325">
        <f t="shared" si="295"/>
        <v>1.9073334166666699E-2</v>
      </c>
      <c r="Z325">
        <v>2E-3</v>
      </c>
      <c r="AA325">
        <f t="shared" si="296"/>
        <v>7.2765497523200454E-2</v>
      </c>
      <c r="AC325">
        <f t="shared" si="297"/>
        <v>8.0861918469854992E-5</v>
      </c>
      <c r="AD325">
        <f t="shared" si="298"/>
        <v>6.2936992417881529E-9</v>
      </c>
      <c r="AE325">
        <v>0</v>
      </c>
      <c r="AF325" s="8">
        <f t="shared" si="299"/>
        <v>1.6919139218221859E-9</v>
      </c>
      <c r="AG325" s="8">
        <f t="shared" si="300"/>
        <v>7.9856131636103383E-9</v>
      </c>
      <c r="AH325" s="9">
        <f t="shared" si="301"/>
        <v>1.097002469958351E-3</v>
      </c>
      <c r="AJ325" t="e">
        <f t="shared" si="302"/>
        <v>#VALUE!</v>
      </c>
      <c r="AK325" t="e">
        <f t="shared" si="303"/>
        <v>#VALUE!</v>
      </c>
      <c r="AL325">
        <v>0</v>
      </c>
      <c r="AM325" s="8" t="e">
        <f t="shared" si="304"/>
        <v>#VALUE!</v>
      </c>
      <c r="AN325" s="8" t="e">
        <f t="shared" si="305"/>
        <v>#VALUE!</v>
      </c>
      <c r="AO325" s="9">
        <f t="shared" si="306"/>
        <v>2.2739189884214046E-2</v>
      </c>
      <c r="AP325" s="9"/>
      <c r="AQ325" t="e">
        <f t="shared" si="307"/>
        <v>#VALUE!</v>
      </c>
      <c r="AR325" t="e">
        <f t="shared" si="308"/>
        <v>#VALUE!</v>
      </c>
      <c r="AS325">
        <v>0</v>
      </c>
      <c r="AT325" s="8" t="e">
        <f t="shared" si="309"/>
        <v>#VALUE!</v>
      </c>
      <c r="AU325" s="8" t="e">
        <f t="shared" si="310"/>
        <v>#VALUE!</v>
      </c>
      <c r="AV325" s="9">
        <f t="shared" si="311"/>
        <v>1.5759424160826513E-2</v>
      </c>
      <c r="AX325">
        <f t="shared" si="312"/>
        <v>78.812974192989046</v>
      </c>
      <c r="AY325" t="e">
        <f t="shared" si="313"/>
        <v>#VALUE!</v>
      </c>
      <c r="AZ325" t="e">
        <f t="shared" si="314"/>
        <v>#VALUE!</v>
      </c>
    </row>
    <row r="326" spans="1:52">
      <c r="A326" s="71">
        <v>44725.512499999997</v>
      </c>
      <c r="B326" s="56">
        <v>50</v>
      </c>
      <c r="C326" s="57">
        <v>6</v>
      </c>
      <c r="D326" s="56" t="s">
        <v>235</v>
      </c>
      <c r="E326" s="85">
        <v>2</v>
      </c>
      <c r="F326" s="2">
        <v>44726.528090277781</v>
      </c>
      <c r="G326">
        <v>355</v>
      </c>
      <c r="I326" s="3">
        <v>21.4</v>
      </c>
      <c r="J326" s="3">
        <v>29.99</v>
      </c>
      <c r="K326" s="3">
        <v>17754.815503404719</v>
      </c>
      <c r="L326" s="3">
        <v>10972.466691602</v>
      </c>
      <c r="M326" s="3" t="s">
        <v>40</v>
      </c>
      <c r="N326" s="4">
        <f>1000000*(AG326-AE326)/Y326</f>
        <v>91.373201642216713</v>
      </c>
      <c r="O326" s="4">
        <f>1000000*(AN326-AL326)/Y326</f>
        <v>292.50037737150387</v>
      </c>
      <c r="P326" s="4" t="e">
        <f>1000000*(AU326-AS326)/Y326</f>
        <v>#VALUE!</v>
      </c>
      <c r="Q326">
        <f>(N326*16)</f>
        <v>1461.9712262754674</v>
      </c>
      <c r="R326">
        <f>(O326*44)</f>
        <v>12870.01660434617</v>
      </c>
      <c r="S326">
        <f>1000000*(((AG326-AE326)*0.082057*X326)/(W326-AA326))/Y326</f>
        <v>2548.8231197655423</v>
      </c>
      <c r="T326">
        <f>1000000*(((AN326-AL326)*0.082057*X326)/(W326-AA326))/Y326</f>
        <v>8159.1945010732816</v>
      </c>
      <c r="U326">
        <f>O326*((1*0.082057*X326)/(W326-AA326))</f>
        <v>8159.1945010732834</v>
      </c>
      <c r="W326">
        <f t="shared" si="294"/>
        <v>0.99395121498353389</v>
      </c>
      <c r="X326">
        <v>313.14999999999998</v>
      </c>
      <c r="Y326">
        <f t="shared" si="295"/>
        <v>1.9073334166666699E-2</v>
      </c>
      <c r="Z326">
        <v>2E-3</v>
      </c>
      <c r="AA326">
        <f t="shared" si="296"/>
        <v>7.2765497523200454E-2</v>
      </c>
      <c r="AC326">
        <f t="shared" si="297"/>
        <v>1.7647420441417608E-2</v>
      </c>
      <c r="AD326">
        <f t="shared" si="298"/>
        <v>1.3735459008812943E-6</v>
      </c>
      <c r="AE326">
        <v>0</v>
      </c>
      <c r="AF326" s="8">
        <f t="shared" si="299"/>
        <v>3.6924570791892343E-7</v>
      </c>
      <c r="AG326" s="8">
        <f t="shared" si="300"/>
        <v>1.7427916088002178E-6</v>
      </c>
      <c r="AH326" s="9">
        <f t="shared" si="301"/>
        <v>1.097002469958351E-3</v>
      </c>
      <c r="AJ326">
        <f t="shared" si="302"/>
        <v>1.0906096599484164E-2</v>
      </c>
      <c r="AK326">
        <f t="shared" si="303"/>
        <v>8.4885064809129464E-7</v>
      </c>
      <c r="AL326">
        <v>0</v>
      </c>
      <c r="AM326" s="8">
        <f t="shared" si="304"/>
        <v>4.7301067933915124E-6</v>
      </c>
      <c r="AN326" s="8">
        <f t="shared" si="305"/>
        <v>5.5789574414828075E-6</v>
      </c>
      <c r="AO326" s="9">
        <f t="shared" si="306"/>
        <v>2.2739189884214046E-2</v>
      </c>
      <c r="AP326" s="9"/>
      <c r="AQ326" t="e">
        <f t="shared" si="307"/>
        <v>#VALUE!</v>
      </c>
      <c r="AR326" t="e">
        <f t="shared" si="308"/>
        <v>#VALUE!</v>
      </c>
      <c r="AS326">
        <v>0</v>
      </c>
      <c r="AT326" s="8" t="e">
        <f t="shared" si="309"/>
        <v>#VALUE!</v>
      </c>
      <c r="AU326" s="8" t="e">
        <f t="shared" si="310"/>
        <v>#VALUE!</v>
      </c>
      <c r="AV326" s="9">
        <f t="shared" si="311"/>
        <v>1.5759424160826513E-2</v>
      </c>
      <c r="AX326">
        <f t="shared" si="312"/>
        <v>78.812974192989046</v>
      </c>
      <c r="AY326">
        <f t="shared" si="313"/>
        <v>15.215219993965086</v>
      </c>
      <c r="AZ326" t="e">
        <f t="shared" si="314"/>
        <v>#VALUE!</v>
      </c>
    </row>
    <row r="327" spans="1:52">
      <c r="A327" s="71">
        <v>44725.626388888886</v>
      </c>
      <c r="B327" s="56">
        <v>200</v>
      </c>
      <c r="C327" s="57">
        <v>0.1</v>
      </c>
      <c r="D327" s="56" t="s">
        <v>234</v>
      </c>
      <c r="E327" s="85">
        <v>1</v>
      </c>
      <c r="F327" s="2">
        <v>44726.549363425926</v>
      </c>
      <c r="G327">
        <v>49</v>
      </c>
      <c r="I327" s="3">
        <v>21.4</v>
      </c>
      <c r="J327" s="3">
        <v>29.99</v>
      </c>
      <c r="K327" s="3">
        <v>770.42105215156619</v>
      </c>
      <c r="L327" s="3">
        <v>4054.4397146727206</v>
      </c>
      <c r="M327" s="3" t="s">
        <v>40</v>
      </c>
      <c r="N327" s="4">
        <f>1000000*(AG327-AE327)/Y327</f>
        <v>3.96488705467846</v>
      </c>
      <c r="O327" s="4">
        <f>1000000*(AN327-AL327)/Y327</f>
        <v>108.08190900952609</v>
      </c>
      <c r="P327" s="4" t="e">
        <f>1000000*(AU327-AS327)/Y327</f>
        <v>#VALUE!</v>
      </c>
      <c r="Q327">
        <f>(N327*16)</f>
        <v>63.438192874855361</v>
      </c>
      <c r="R327">
        <f>(O327*44)</f>
        <v>4755.6039964191477</v>
      </c>
      <c r="S327">
        <f>1000000*(((AG327-AE327)*0.082057*X327)/(W327-AA327))/Y327</f>
        <v>110.59912108359826</v>
      </c>
      <c r="T327">
        <f>1000000*(((AN327-AL327)*0.082057*X327)/(W327-AA327))/Y327</f>
        <v>3014.9065980040732</v>
      </c>
      <c r="U327">
        <f>O327*((1*0.082057*X327)/(W327-AA327))</f>
        <v>3014.9065980040727</v>
      </c>
      <c r="W327">
        <f t="shared" si="294"/>
        <v>0.99395121498353389</v>
      </c>
      <c r="X327">
        <v>313.14999999999998</v>
      </c>
      <c r="Y327">
        <f t="shared" si="295"/>
        <v>1.9073334166666699E-2</v>
      </c>
      <c r="Z327">
        <v>2E-3</v>
      </c>
      <c r="AA327">
        <f t="shared" si="296"/>
        <v>7.2765497523200454E-2</v>
      </c>
      <c r="AC327">
        <f t="shared" si="297"/>
        <v>7.6576094083494173E-4</v>
      </c>
      <c r="AD327">
        <f t="shared" si="298"/>
        <v>5.9601220746704577E-8</v>
      </c>
      <c r="AE327">
        <v>0</v>
      </c>
      <c r="AF327" s="8">
        <f t="shared" si="299"/>
        <v>1.6022394980268599E-8</v>
      </c>
      <c r="AG327" s="8">
        <f t="shared" si="300"/>
        <v>7.562361572697317E-8</v>
      </c>
      <c r="AH327" s="9">
        <f t="shared" si="301"/>
        <v>1.097002469958351E-3</v>
      </c>
      <c r="AJ327">
        <f t="shared" si="302"/>
        <v>4.0299152804764427E-3</v>
      </c>
      <c r="AK327">
        <f t="shared" si="303"/>
        <v>3.1365907741430023E-7</v>
      </c>
      <c r="AL327">
        <v>0</v>
      </c>
      <c r="AM327" s="8">
        <f t="shared" si="304"/>
        <v>1.7478232904956551E-6</v>
      </c>
      <c r="AN327" s="8">
        <f t="shared" si="305"/>
        <v>2.0614823679099554E-6</v>
      </c>
      <c r="AO327" s="9">
        <f t="shared" si="306"/>
        <v>2.2739189884214046E-2</v>
      </c>
      <c r="AP327" s="9"/>
      <c r="AQ327" t="e">
        <f t="shared" si="307"/>
        <v>#VALUE!</v>
      </c>
      <c r="AR327" t="e">
        <f t="shared" si="308"/>
        <v>#VALUE!</v>
      </c>
      <c r="AS327">
        <v>0</v>
      </c>
      <c r="AT327" s="8" t="e">
        <f t="shared" si="309"/>
        <v>#VALUE!</v>
      </c>
      <c r="AU327" s="8" t="e">
        <f t="shared" si="310"/>
        <v>#VALUE!</v>
      </c>
      <c r="AV327" s="9">
        <f t="shared" si="311"/>
        <v>1.5759424160826513E-2</v>
      </c>
      <c r="AX327">
        <f t="shared" si="312"/>
        <v>78.812974192989046</v>
      </c>
      <c r="AY327">
        <f t="shared" si="313"/>
        <v>15.215219993965079</v>
      </c>
      <c r="AZ327" t="e">
        <f t="shared" si="314"/>
        <v>#VALUE!</v>
      </c>
    </row>
    <row r="328" spans="1:52">
      <c r="A328" s="71">
        <v>44725.659722222219</v>
      </c>
      <c r="B328" s="56">
        <v>100</v>
      </c>
      <c r="C328" s="57">
        <v>0.1</v>
      </c>
      <c r="D328" s="56" t="s">
        <v>234</v>
      </c>
      <c r="E328" s="85">
        <v>1</v>
      </c>
      <c r="F328" s="2">
        <v>44726.570636574077</v>
      </c>
      <c r="G328">
        <v>38</v>
      </c>
      <c r="I328" s="3">
        <v>21.4</v>
      </c>
      <c r="J328" s="3">
        <v>29.99</v>
      </c>
      <c r="K328" s="3">
        <v>5.1014036848000011</v>
      </c>
      <c r="L328" s="3">
        <v>1339.8860902479998</v>
      </c>
      <c r="M328" s="3" t="s">
        <v>40</v>
      </c>
      <c r="N328" s="4">
        <f>1000000*(AG328-AE328)/Y328</f>
        <v>2.6253811956547274E-2</v>
      </c>
      <c r="O328" s="4">
        <f>1000000*(AN328-AL328)/Y328</f>
        <v>35.718238938226222</v>
      </c>
      <c r="P328" s="4" t="e">
        <f>1000000*(AU328-AS328)/Y328</f>
        <v>#VALUE!</v>
      </c>
      <c r="Q328">
        <f>(N328*16)</f>
        <v>0.42006099130475638</v>
      </c>
      <c r="R328">
        <f>(O328*44)</f>
        <v>1571.6025132819536</v>
      </c>
      <c r="S328">
        <f>1000000*(((AG328-AE328)*0.082057*X328)/(W328-AA328))/Y328</f>
        <v>0.73234079242231209</v>
      </c>
      <c r="T328">
        <f>1000000*(((AN328-AL328)*0.082057*X328)/(W328-AA328))/Y328</f>
        <v>996.34763329775103</v>
      </c>
      <c r="U328">
        <f>O328*((1*0.082057*X328)/(W328-AA328))</f>
        <v>996.34763329775137</v>
      </c>
      <c r="W328">
        <f t="shared" si="294"/>
        <v>0.99395121498353389</v>
      </c>
      <c r="X328">
        <v>313.14999999999998</v>
      </c>
      <c r="Y328">
        <f t="shared" si="295"/>
        <v>1.9073334166666699E-2</v>
      </c>
      <c r="Z328">
        <v>2E-3</v>
      </c>
      <c r="AA328">
        <f t="shared" si="296"/>
        <v>7.2765497523200454E-2</v>
      </c>
      <c r="AC328">
        <f t="shared" si="297"/>
        <v>5.0705463906284374E-6</v>
      </c>
      <c r="AD328">
        <f t="shared" si="298"/>
        <v>3.9465417811038828E-10</v>
      </c>
      <c r="AE328">
        <v>0</v>
      </c>
      <c r="AF328" s="8">
        <f t="shared" si="299"/>
        <v>1.060935504856675E-10</v>
      </c>
      <c r="AG328" s="8">
        <f t="shared" si="300"/>
        <v>5.0074772859605579E-10</v>
      </c>
      <c r="AH328" s="9">
        <f t="shared" si="301"/>
        <v>1.097002469958351E-3</v>
      </c>
      <c r="AJ328">
        <f t="shared" si="302"/>
        <v>1.3317814073415363E-3</v>
      </c>
      <c r="AK328">
        <f t="shared" si="303"/>
        <v>1.0365610651122135E-7</v>
      </c>
      <c r="AL328">
        <v>0</v>
      </c>
      <c r="AM328" s="8">
        <f t="shared" si="304"/>
        <v>5.7760980060241371E-7</v>
      </c>
      <c r="AN328" s="8">
        <f t="shared" si="305"/>
        <v>6.8126590711363502E-7</v>
      </c>
      <c r="AO328" s="9">
        <f t="shared" si="306"/>
        <v>2.2739189884214046E-2</v>
      </c>
      <c r="AP328" s="9"/>
      <c r="AQ328" t="e">
        <f t="shared" si="307"/>
        <v>#VALUE!</v>
      </c>
      <c r="AR328" t="e">
        <f t="shared" si="308"/>
        <v>#VALUE!</v>
      </c>
      <c r="AS328">
        <v>0</v>
      </c>
      <c r="AT328" s="8" t="e">
        <f t="shared" si="309"/>
        <v>#VALUE!</v>
      </c>
      <c r="AU328" s="8" t="e">
        <f t="shared" si="310"/>
        <v>#VALUE!</v>
      </c>
      <c r="AV328" s="9">
        <f t="shared" si="311"/>
        <v>1.5759424160826513E-2</v>
      </c>
      <c r="AX328">
        <f t="shared" si="312"/>
        <v>78.81297419298906</v>
      </c>
      <c r="AY328">
        <f t="shared" si="313"/>
        <v>15.215219993965071</v>
      </c>
      <c r="AZ328" t="e">
        <f t="shared" si="314"/>
        <v>#VALUE!</v>
      </c>
    </row>
    <row r="329" spans="1:52">
      <c r="A329" s="71">
        <v>44725.40625</v>
      </c>
      <c r="B329" s="56">
        <v>50</v>
      </c>
      <c r="C329" s="57">
        <v>0.1</v>
      </c>
      <c r="D329" s="56" t="s">
        <v>234</v>
      </c>
      <c r="E329" s="56">
        <v>1</v>
      </c>
      <c r="F329" s="2">
        <v>44726.591921296298</v>
      </c>
      <c r="G329">
        <v>147</v>
      </c>
      <c r="I329" s="3">
        <v>21.4</v>
      </c>
      <c r="J329" s="3">
        <v>29.99</v>
      </c>
      <c r="K329" s="3">
        <v>44.877496753017859</v>
      </c>
      <c r="L329" s="3" t="e">
        <v>#VALUE!</v>
      </c>
      <c r="M329" s="3" t="s">
        <v>40</v>
      </c>
      <c r="N329" s="4">
        <f>1000000*(AG329-AE329)/Y329</f>
        <v>0.23095709213227714</v>
      </c>
      <c r="O329" s="4" t="e">
        <f>1000000*(AN329-AL329)/Y329</f>
        <v>#VALUE!</v>
      </c>
      <c r="P329" s="4" t="e">
        <f>1000000*(AU329-AS329)/Y329</f>
        <v>#VALUE!</v>
      </c>
      <c r="Q329">
        <f>(N329*16)</f>
        <v>3.6953134741164342</v>
      </c>
      <c r="R329" t="e">
        <f>(O329*44)</f>
        <v>#VALUE!</v>
      </c>
      <c r="S329">
        <f>1000000*(((AG329-AE329)*0.082057*X329)/(W329-AA329))/Y329</f>
        <v>6.4424663415601344</v>
      </c>
      <c r="T329" t="e">
        <f>1000000*(((AN329-AL329)*0.082057*X329)/(W329-AA329))/Y329</f>
        <v>#VALUE!</v>
      </c>
      <c r="U329" t="e">
        <f>O329*((1*0.082057*X329)/(W329-AA329))</f>
        <v>#VALUE!</v>
      </c>
      <c r="W329">
        <f t="shared" si="294"/>
        <v>0.99395121498353389</v>
      </c>
      <c r="X329">
        <v>313.14999999999998</v>
      </c>
      <c r="Y329">
        <f t="shared" si="295"/>
        <v>1.9073334166666699E-2</v>
      </c>
      <c r="Z329">
        <v>2E-3</v>
      </c>
      <c r="AA329">
        <f t="shared" si="296"/>
        <v>7.2765497523200454E-2</v>
      </c>
      <c r="AC329">
        <f t="shared" si="297"/>
        <v>4.4606042423081703E-5</v>
      </c>
      <c r="AD329">
        <f t="shared" si="298"/>
        <v>3.4718075045669012E-9</v>
      </c>
      <c r="AE329">
        <v>0</v>
      </c>
      <c r="AF329" s="8">
        <f t="shared" si="299"/>
        <v>9.3331429183364894E-10</v>
      </c>
      <c r="AG329" s="8">
        <f t="shared" si="300"/>
        <v>4.4051217964005504E-9</v>
      </c>
      <c r="AH329" s="9">
        <f t="shared" si="301"/>
        <v>1.097002469958351E-3</v>
      </c>
      <c r="AJ329" t="e">
        <f t="shared" si="302"/>
        <v>#VALUE!</v>
      </c>
      <c r="AK329" t="e">
        <f t="shared" si="303"/>
        <v>#VALUE!</v>
      </c>
      <c r="AL329">
        <v>0</v>
      </c>
      <c r="AM329" s="8" t="e">
        <f t="shared" si="304"/>
        <v>#VALUE!</v>
      </c>
      <c r="AN329" s="8" t="e">
        <f t="shared" si="305"/>
        <v>#VALUE!</v>
      </c>
      <c r="AO329" s="9">
        <f t="shared" si="306"/>
        <v>2.2739189884214046E-2</v>
      </c>
      <c r="AP329" s="9"/>
      <c r="AQ329" t="e">
        <f t="shared" si="307"/>
        <v>#VALUE!</v>
      </c>
      <c r="AR329" t="e">
        <f t="shared" si="308"/>
        <v>#VALUE!</v>
      </c>
      <c r="AS329">
        <v>0</v>
      </c>
      <c r="AT329" s="8" t="e">
        <f t="shared" si="309"/>
        <v>#VALUE!</v>
      </c>
      <c r="AU329" s="8" t="e">
        <f t="shared" si="310"/>
        <v>#VALUE!</v>
      </c>
      <c r="AV329" s="9">
        <f t="shared" si="311"/>
        <v>1.5759424160826513E-2</v>
      </c>
      <c r="AX329">
        <f t="shared" si="312"/>
        <v>78.81297419298906</v>
      </c>
      <c r="AY329" t="e">
        <f t="shared" si="313"/>
        <v>#VALUE!</v>
      </c>
      <c r="AZ329" t="e">
        <f t="shared" si="314"/>
        <v>#VALUE!</v>
      </c>
    </row>
    <row r="330" spans="1:52">
      <c r="A330" s="71">
        <v>44725.456944444442</v>
      </c>
      <c r="B330" s="56">
        <v>40</v>
      </c>
      <c r="C330" s="57">
        <v>3</v>
      </c>
      <c r="D330" s="56" t="s">
        <v>235</v>
      </c>
      <c r="E330" s="85">
        <v>1</v>
      </c>
      <c r="F330" s="2">
        <v>44726.613206018519</v>
      </c>
      <c r="G330">
        <v>343</v>
      </c>
      <c r="I330" s="3">
        <v>21.4</v>
      </c>
      <c r="J330" s="3">
        <v>29.99</v>
      </c>
      <c r="K330" s="3">
        <v>95.273454392234228</v>
      </c>
      <c r="L330" s="3">
        <v>1561.0567060611197</v>
      </c>
      <c r="M330" s="3" t="s">
        <v>40</v>
      </c>
      <c r="N330" s="4">
        <f>1000000*(AG330-AE330)/Y330</f>
        <v>0.49031433515390638</v>
      </c>
      <c r="O330" s="4">
        <f>1000000*(AN330-AL330)/Y330</f>
        <v>41.614131849738918</v>
      </c>
      <c r="P330" s="4" t="e">
        <f>1000000*(AU330-AS330)/Y330</f>
        <v>#VALUE!</v>
      </c>
      <c r="Q330">
        <f>(N330*16)</f>
        <v>7.845029362462502</v>
      </c>
      <c r="R330">
        <f>(O330*44)</f>
        <v>1831.0218013885124</v>
      </c>
      <c r="S330">
        <f>1000000*(((AG330-AE330)*0.082057*X330)/(W330-AA330))/Y330</f>
        <v>13.677144840411756</v>
      </c>
      <c r="T330">
        <f>1000000*(((AN330-AL330)*0.082057*X330)/(W330-AA330))/Y330</f>
        <v>1160.8114793099305</v>
      </c>
      <c r="U330">
        <f>O330*((1*0.082057*X330)/(W330-AA330))</f>
        <v>1160.8114793099305</v>
      </c>
      <c r="W330">
        <f t="shared" si="294"/>
        <v>0.99395121498353389</v>
      </c>
      <c r="X330">
        <v>313.14999999999998</v>
      </c>
      <c r="Y330">
        <f t="shared" si="295"/>
        <v>1.9073334166666699E-2</v>
      </c>
      <c r="Z330">
        <v>2E-3</v>
      </c>
      <c r="AA330">
        <f t="shared" si="296"/>
        <v>7.2765497523200454E-2</v>
      </c>
      <c r="AC330">
        <f t="shared" si="297"/>
        <v>9.4697165748839517E-5</v>
      </c>
      <c r="AD330">
        <f t="shared" si="298"/>
        <v>7.3705335162823659E-9</v>
      </c>
      <c r="AE330">
        <v>0</v>
      </c>
      <c r="AF330" s="8">
        <f t="shared" si="299"/>
        <v>1.9813956448151038E-9</v>
      </c>
      <c r="AG330" s="8">
        <f t="shared" si="300"/>
        <v>9.3519291610974697E-9</v>
      </c>
      <c r="AH330" s="9">
        <f t="shared" si="301"/>
        <v>1.097002469958351E-3</v>
      </c>
      <c r="AJ330">
        <f t="shared" si="302"/>
        <v>1.5516142096476432E-3</v>
      </c>
      <c r="AK330">
        <f t="shared" si="303"/>
        <v>1.2076628108257901E-7</v>
      </c>
      <c r="AL330">
        <v>0</v>
      </c>
      <c r="AM330" s="8">
        <f t="shared" si="304"/>
        <v>6.7295396174321924E-7</v>
      </c>
      <c r="AN330" s="8">
        <f t="shared" si="305"/>
        <v>7.9372024282579822E-7</v>
      </c>
      <c r="AO330" s="9">
        <f t="shared" si="306"/>
        <v>2.2739189884214046E-2</v>
      </c>
      <c r="AP330" s="9"/>
      <c r="AQ330" t="e">
        <f t="shared" si="307"/>
        <v>#VALUE!</v>
      </c>
      <c r="AR330" t="e">
        <f t="shared" si="308"/>
        <v>#VALUE!</v>
      </c>
      <c r="AS330">
        <v>0</v>
      </c>
      <c r="AT330" s="8" t="e">
        <f t="shared" si="309"/>
        <v>#VALUE!</v>
      </c>
      <c r="AU330" s="8" t="e">
        <f t="shared" si="310"/>
        <v>#VALUE!</v>
      </c>
      <c r="AV330" s="9">
        <f t="shared" si="311"/>
        <v>1.5759424160826513E-2</v>
      </c>
      <c r="AX330">
        <f t="shared" si="312"/>
        <v>78.812974192989046</v>
      </c>
      <c r="AY330">
        <f t="shared" si="313"/>
        <v>15.215219993965075</v>
      </c>
      <c r="AZ330" t="e">
        <f t="shared" si="314"/>
        <v>#VALUE!</v>
      </c>
    </row>
    <row r="331" spans="1:52">
      <c r="A331" s="71">
        <v>44725.42083333333</v>
      </c>
      <c r="B331" s="56">
        <v>50</v>
      </c>
      <c r="C331" s="57">
        <v>3.8</v>
      </c>
      <c r="D331" s="56" t="s">
        <v>234</v>
      </c>
      <c r="E331" s="56">
        <v>1</v>
      </c>
      <c r="F331" s="2">
        <v>44726.63449074074</v>
      </c>
      <c r="G331">
        <v>31</v>
      </c>
      <c r="I331" s="3">
        <v>21.4</v>
      </c>
      <c r="J331" s="3">
        <v>29.99</v>
      </c>
      <c r="K331" s="3">
        <v>3.1762488053000002</v>
      </c>
      <c r="L331" s="3">
        <v>6236.8096818227204</v>
      </c>
      <c r="M331" s="3" t="s">
        <v>40</v>
      </c>
      <c r="N331" s="4">
        <f>1000000*(AG331-AE331)/Y331</f>
        <v>1.6346214495829174E-2</v>
      </c>
      <c r="O331" s="4">
        <f>1000000*(AN331-AL331)/Y331</f>
        <v>166.25880367662779</v>
      </c>
      <c r="P331" s="4" t="e">
        <f>1000000*(AU331-AS331)/Y331</f>
        <v>#VALUE!</v>
      </c>
      <c r="Q331">
        <f>(N331*16)</f>
        <v>0.26153943193326679</v>
      </c>
      <c r="R331">
        <f>(O331*44)</f>
        <v>7315.3873617716226</v>
      </c>
      <c r="S331">
        <f>1000000*(((AG331-AE331)*0.082057*X331)/(W331-AA331))/Y331</f>
        <v>0.45597186788698907</v>
      </c>
      <c r="T331">
        <f>1000000*(((AN331-AL331)*0.082057*X331)/(W331-AA331))/Y331</f>
        <v>4637.7304839864501</v>
      </c>
      <c r="U331">
        <f>O331*((1*0.082057*X331)/(W331-AA331))</f>
        <v>4637.730483986451</v>
      </c>
      <c r="W331">
        <f t="shared" si="294"/>
        <v>0.99395121498353389</v>
      </c>
      <c r="X331">
        <v>313.14999999999998</v>
      </c>
      <c r="Y331">
        <f t="shared" si="295"/>
        <v>1.9073334166666699E-2</v>
      </c>
      <c r="Z331">
        <v>2E-3</v>
      </c>
      <c r="AA331">
        <f t="shared" si="296"/>
        <v>7.2765497523200454E-2</v>
      </c>
      <c r="AC331">
        <f t="shared" si="297"/>
        <v>3.1570363591179331E-6</v>
      </c>
      <c r="AD331">
        <f t="shared" si="298"/>
        <v>2.4572057793911249E-10</v>
      </c>
      <c r="AE331">
        <v>0</v>
      </c>
      <c r="AF331" s="8">
        <f t="shared" si="299"/>
        <v>6.6056233499848551E-11</v>
      </c>
      <c r="AG331" s="8">
        <f t="shared" si="300"/>
        <v>3.1177681143896106E-10</v>
      </c>
      <c r="AH331" s="9">
        <f t="shared" si="301"/>
        <v>1.097002469958351E-3</v>
      </c>
      <c r="AJ331">
        <f t="shared" si="302"/>
        <v>6.19908456086876E-3</v>
      </c>
      <c r="AK331">
        <f t="shared" si="303"/>
        <v>4.8249132025064509E-7</v>
      </c>
      <c r="AL331">
        <v>0</v>
      </c>
      <c r="AM331" s="8">
        <f t="shared" si="304"/>
        <v>2.6886184004239106E-6</v>
      </c>
      <c r="AN331" s="8">
        <f t="shared" si="305"/>
        <v>3.1711097206745556E-6</v>
      </c>
      <c r="AO331" s="9">
        <f t="shared" si="306"/>
        <v>2.2739189884214046E-2</v>
      </c>
      <c r="AP331" s="9"/>
      <c r="AQ331" t="e">
        <f t="shared" si="307"/>
        <v>#VALUE!</v>
      </c>
      <c r="AR331" t="e">
        <f t="shared" si="308"/>
        <v>#VALUE!</v>
      </c>
      <c r="AS331">
        <v>0</v>
      </c>
      <c r="AT331" s="8" t="e">
        <f t="shared" si="309"/>
        <v>#VALUE!</v>
      </c>
      <c r="AU331" s="8" t="e">
        <f t="shared" si="310"/>
        <v>#VALUE!</v>
      </c>
      <c r="AV331" s="9">
        <f t="shared" si="311"/>
        <v>1.5759424160826513E-2</v>
      </c>
      <c r="AX331">
        <f t="shared" si="312"/>
        <v>78.812974192989046</v>
      </c>
      <c r="AY331">
        <f t="shared" si="313"/>
        <v>15.215219993965073</v>
      </c>
      <c r="AZ331" t="e">
        <f t="shared" si="314"/>
        <v>#VALUE!</v>
      </c>
    </row>
    <row r="332" spans="1:52">
      <c r="A332" s="73">
        <v>44725.413194444445</v>
      </c>
      <c r="B332" s="56">
        <v>50</v>
      </c>
      <c r="C332" s="57">
        <v>1.6</v>
      </c>
      <c r="D332" s="56" t="s">
        <v>234</v>
      </c>
      <c r="E332" s="56">
        <v>1</v>
      </c>
      <c r="F332" s="2">
        <v>44726.655740740738</v>
      </c>
      <c r="G332">
        <v>152</v>
      </c>
      <c r="I332" s="3">
        <v>21.4</v>
      </c>
      <c r="J332" s="3">
        <v>29.99</v>
      </c>
      <c r="K332" s="3">
        <v>2.3386803893000003</v>
      </c>
      <c r="L332" s="3">
        <v>6582.7886235456808</v>
      </c>
      <c r="M332" s="3" t="s">
        <v>40</v>
      </c>
      <c r="N332" s="4">
        <f>1000000*(AG332-AE332)/Y332</f>
        <v>1.2035760931856961E-2</v>
      </c>
      <c r="O332" s="4">
        <f>1000000*(AN332-AL332)/Y332</f>
        <v>175.4817955398899</v>
      </c>
      <c r="P332" s="4" t="e">
        <f>1000000*(AU332-AS332)/Y332</f>
        <v>#VALUE!</v>
      </c>
      <c r="Q332">
        <f>(N332*16)</f>
        <v>0.19257217490971137</v>
      </c>
      <c r="R332">
        <f>(O332*44)</f>
        <v>7721.1990037551559</v>
      </c>
      <c r="S332">
        <f>1000000*(((AG332-AE332)*0.082057*X332)/(W332-AA332))/Y332</f>
        <v>0.33573329133423219</v>
      </c>
      <c r="T332">
        <f>1000000*(((AN332-AL332)*0.082057*X332)/(W332-AA332))/Y332</f>
        <v>4895.0025776856464</v>
      </c>
      <c r="U332">
        <f>O332*((1*0.082057*X332)/(W332-AA332))</f>
        <v>4895.0025776856464</v>
      </c>
      <c r="W332">
        <f t="shared" si="294"/>
        <v>0.99395121498353389</v>
      </c>
      <c r="X332">
        <v>313.14999999999998</v>
      </c>
      <c r="Y332">
        <f t="shared" si="295"/>
        <v>1.9073334166666699E-2</v>
      </c>
      <c r="Z332">
        <v>2E-3</v>
      </c>
      <c r="AA332">
        <f t="shared" si="296"/>
        <v>7.2765497523200454E-2</v>
      </c>
      <c r="AC332">
        <f t="shared" si="297"/>
        <v>2.3245342144028994E-6</v>
      </c>
      <c r="AD332">
        <f t="shared" si="298"/>
        <v>1.8092471090890732E-10</v>
      </c>
      <c r="AE332">
        <v>0</v>
      </c>
      <c r="AF332" s="8">
        <f t="shared" si="299"/>
        <v>4.8637379294512266E-11</v>
      </c>
      <c r="AG332" s="8">
        <f t="shared" si="300"/>
        <v>2.295620902034196E-10</v>
      </c>
      <c r="AH332" s="9">
        <f t="shared" si="301"/>
        <v>1.097002469958351E-3</v>
      </c>
      <c r="AJ332">
        <f t="shared" si="302"/>
        <v>6.5429707503530145E-3</v>
      </c>
      <c r="AK332">
        <f t="shared" si="303"/>
        <v>5.0925690151527108E-7</v>
      </c>
      <c r="AL332">
        <v>0</v>
      </c>
      <c r="AM332" s="8">
        <f t="shared" si="304"/>
        <v>2.8377660249837307E-6</v>
      </c>
      <c r="AN332" s="8">
        <f t="shared" si="305"/>
        <v>3.3470229264990018E-6</v>
      </c>
      <c r="AO332" s="9">
        <f t="shared" si="306"/>
        <v>2.2739189884214046E-2</v>
      </c>
      <c r="AP332" s="9"/>
      <c r="AQ332" t="e">
        <f t="shared" si="307"/>
        <v>#VALUE!</v>
      </c>
      <c r="AR332" t="e">
        <f t="shared" si="308"/>
        <v>#VALUE!</v>
      </c>
      <c r="AS332">
        <v>0</v>
      </c>
      <c r="AT332" s="8" t="e">
        <f t="shared" si="309"/>
        <v>#VALUE!</v>
      </c>
      <c r="AU332" s="8" t="e">
        <f t="shared" si="310"/>
        <v>#VALUE!</v>
      </c>
      <c r="AV332" s="9">
        <f t="shared" si="311"/>
        <v>1.5759424160826513E-2</v>
      </c>
      <c r="AX332">
        <f t="shared" si="312"/>
        <v>78.812974192989046</v>
      </c>
      <c r="AY332">
        <f t="shared" si="313"/>
        <v>15.215219993965073</v>
      </c>
      <c r="AZ332" t="e">
        <f t="shared" si="314"/>
        <v>#VALUE!</v>
      </c>
    </row>
    <row r="333" spans="1:52">
      <c r="A333" s="71">
        <v>44725.45</v>
      </c>
      <c r="B333" s="56">
        <v>40</v>
      </c>
      <c r="C333" s="57">
        <v>0.1</v>
      </c>
      <c r="D333" s="56" t="s">
        <v>235</v>
      </c>
      <c r="E333" s="85">
        <v>2</v>
      </c>
      <c r="F333" s="2">
        <v>44726.677002314813</v>
      </c>
      <c r="G333">
        <v>191</v>
      </c>
      <c r="I333" s="3">
        <v>21.4</v>
      </c>
      <c r="J333" s="3">
        <v>29.99</v>
      </c>
      <c r="K333" s="3">
        <v>89.829531637764745</v>
      </c>
      <c r="L333" s="3" t="e">
        <v>#VALUE!</v>
      </c>
      <c r="M333" s="3" t="s">
        <v>40</v>
      </c>
      <c r="N333" s="4">
        <f>1000000*(AG333-AE333)/Y333</f>
        <v>0.46229778654638054</v>
      </c>
      <c r="O333" s="4" t="e">
        <f>1000000*(AN333-AL333)/Y333</f>
        <v>#VALUE!</v>
      </c>
      <c r="P333" s="4" t="e">
        <f>1000000*(AU333-AS333)/Y333</f>
        <v>#VALUE!</v>
      </c>
      <c r="Q333">
        <f>(N333*16)</f>
        <v>7.3967645847420886</v>
      </c>
      <c r="R333" t="e">
        <f>(O333*44)</f>
        <v>#VALUE!</v>
      </c>
      <c r="S333">
        <f>1000000*(((AG333-AE333)*0.082057*X333)/(W333-AA333))/Y333</f>
        <v>12.895633133002084</v>
      </c>
      <c r="T333" t="e">
        <f>1000000*(((AN333-AL333)*0.082057*X333)/(W333-AA333))/Y333</f>
        <v>#VALUE!</v>
      </c>
      <c r="U333" t="e">
        <f>O333*((1*0.082057*X333)/(W333-AA333))</f>
        <v>#VALUE!</v>
      </c>
      <c r="W333">
        <f t="shared" si="294"/>
        <v>0.99395121498353389</v>
      </c>
      <c r="X333">
        <v>313.14999999999998</v>
      </c>
      <c r="Y333">
        <f t="shared" si="295"/>
        <v>1.9073334166666699E-2</v>
      </c>
      <c r="Z333">
        <v>2E-3</v>
      </c>
      <c r="AA333">
        <f t="shared" si="296"/>
        <v>7.2765497523200454E-2</v>
      </c>
      <c r="AC333">
        <f t="shared" si="297"/>
        <v>8.9286172112758072E-5</v>
      </c>
      <c r="AD333">
        <f t="shared" si="298"/>
        <v>6.949381419112893E-9</v>
      </c>
      <c r="AE333">
        <v>0</v>
      </c>
      <c r="AF333" s="8">
        <f t="shared" si="299"/>
        <v>1.8681787481965751E-9</v>
      </c>
      <c r="AG333" s="8">
        <f t="shared" si="300"/>
        <v>8.8175601673094685E-9</v>
      </c>
      <c r="AH333" s="9">
        <f t="shared" si="301"/>
        <v>1.097002469958351E-3</v>
      </c>
      <c r="AJ333" t="e">
        <f t="shared" si="302"/>
        <v>#VALUE!</v>
      </c>
      <c r="AK333" t="e">
        <f t="shared" si="303"/>
        <v>#VALUE!</v>
      </c>
      <c r="AL333">
        <v>0</v>
      </c>
      <c r="AM333" s="8" t="e">
        <f t="shared" si="304"/>
        <v>#VALUE!</v>
      </c>
      <c r="AN333" s="8" t="e">
        <f t="shared" si="305"/>
        <v>#VALUE!</v>
      </c>
      <c r="AO333" s="9">
        <f t="shared" si="306"/>
        <v>2.2739189884214046E-2</v>
      </c>
      <c r="AP333" s="9"/>
      <c r="AQ333" t="e">
        <f t="shared" si="307"/>
        <v>#VALUE!</v>
      </c>
      <c r="AR333" t="e">
        <f t="shared" si="308"/>
        <v>#VALUE!</v>
      </c>
      <c r="AS333">
        <v>0</v>
      </c>
      <c r="AT333" s="8" t="e">
        <f t="shared" si="309"/>
        <v>#VALUE!</v>
      </c>
      <c r="AU333" s="8" t="e">
        <f t="shared" si="310"/>
        <v>#VALUE!</v>
      </c>
      <c r="AV333" s="9">
        <f t="shared" si="311"/>
        <v>1.5759424160826513E-2</v>
      </c>
      <c r="AX333">
        <f t="shared" si="312"/>
        <v>78.812974192989046</v>
      </c>
      <c r="AY333" t="e">
        <f t="shared" si="313"/>
        <v>#VALUE!</v>
      </c>
      <c r="AZ333" t="e">
        <f t="shared" si="314"/>
        <v>#VALUE!</v>
      </c>
    </row>
    <row r="334" spans="1:52">
      <c r="A334" s="71">
        <v>44725.445138888892</v>
      </c>
      <c r="B334" s="56">
        <v>50</v>
      </c>
      <c r="C334" s="57">
        <v>8</v>
      </c>
      <c r="D334" s="56" t="s">
        <v>234</v>
      </c>
      <c r="E334" s="85">
        <v>1</v>
      </c>
      <c r="F334" s="2">
        <v>44726.698298611111</v>
      </c>
      <c r="G334">
        <v>206</v>
      </c>
      <c r="I334" s="3">
        <v>21.4</v>
      </c>
      <c r="J334" s="3">
        <v>29.99</v>
      </c>
      <c r="K334" s="3">
        <v>-4.8898264299999994E-2</v>
      </c>
      <c r="L334" s="3">
        <v>18597.912505152079</v>
      </c>
      <c r="M334" s="3" t="s">
        <v>40</v>
      </c>
      <c r="N334" s="4">
        <f>1000000*(AG334-AE334)/Y334</f>
        <v>-2.516495292773676E-4</v>
      </c>
      <c r="O334" s="4">
        <f>1000000*(AN334-AL334)/Y334</f>
        <v>495.77698242116594</v>
      </c>
      <c r="P334" s="4" t="e">
        <f>1000000*(AU334-AS334)/Y334</f>
        <v>#VALUE!</v>
      </c>
      <c r="Q334">
        <f>(N334*16)</f>
        <v>-4.0263924684378815E-3</v>
      </c>
      <c r="R334">
        <f>(O334*44)</f>
        <v>21814.1872265313</v>
      </c>
      <c r="S334">
        <f>1000000*(((AG334-AE334)*0.082057*X334)/(W334-AA334))/Y334</f>
        <v>-7.0196745519741383E-3</v>
      </c>
      <c r="T334">
        <f>1000000*(((AN334-AL334)*0.082057*X334)/(W334-AA334))/Y334</f>
        <v>13829.523452517675</v>
      </c>
      <c r="U334">
        <f>O334*((1*0.082057*X334)/(W334-AA334))</f>
        <v>13829.523452517675</v>
      </c>
      <c r="W334">
        <f t="shared" si="294"/>
        <v>0.99395121498353389</v>
      </c>
      <c r="X334">
        <v>313.14999999999998</v>
      </c>
      <c r="Y334">
        <f t="shared" si="295"/>
        <v>1.9073334166666699E-2</v>
      </c>
      <c r="Z334">
        <v>2E-3</v>
      </c>
      <c r="AA334">
        <f t="shared" si="296"/>
        <v>7.2765497523200454E-2</v>
      </c>
      <c r="AC334">
        <f t="shared" si="297"/>
        <v>-4.8602489211570958E-8</v>
      </c>
      <c r="AD334">
        <f t="shared" si="298"/>
        <v>-3.7828616397954424E-12</v>
      </c>
      <c r="AE334">
        <v>0</v>
      </c>
      <c r="AF334" s="8">
        <f t="shared" si="299"/>
        <v>-1.0169339249961648E-12</v>
      </c>
      <c r="AG334" s="8">
        <f t="shared" si="300"/>
        <v>-4.799795564791607E-12</v>
      </c>
      <c r="AH334" s="9">
        <f t="shared" si="301"/>
        <v>1.097002469958351E-3</v>
      </c>
      <c r="AJ334">
        <f t="shared" si="302"/>
        <v>1.8485417730653365E-2</v>
      </c>
      <c r="AK334">
        <f t="shared" si="303"/>
        <v>1.4387694696969387E-6</v>
      </c>
      <c r="AL334">
        <v>0</v>
      </c>
      <c r="AM334" s="8">
        <f t="shared" si="304"/>
        <v>8.0173505881636006E-6</v>
      </c>
      <c r="AN334" s="8">
        <f t="shared" si="305"/>
        <v>9.4561200578605399E-6</v>
      </c>
      <c r="AO334" s="9">
        <f t="shared" si="306"/>
        <v>2.2739189884214046E-2</v>
      </c>
      <c r="AP334" s="9"/>
      <c r="AQ334" t="e">
        <f t="shared" si="307"/>
        <v>#VALUE!</v>
      </c>
      <c r="AR334" t="e">
        <f t="shared" si="308"/>
        <v>#VALUE!</v>
      </c>
      <c r="AS334">
        <v>0</v>
      </c>
      <c r="AT334" s="8" t="e">
        <f t="shared" si="309"/>
        <v>#VALUE!</v>
      </c>
      <c r="AU334" s="8" t="e">
        <f t="shared" si="310"/>
        <v>#VALUE!</v>
      </c>
      <c r="AV334" s="9">
        <f t="shared" si="311"/>
        <v>1.5759424160826513E-2</v>
      </c>
      <c r="AX334">
        <f t="shared" si="312"/>
        <v>78.812974192989046</v>
      </c>
      <c r="AY334">
        <f t="shared" si="313"/>
        <v>15.215219993965082</v>
      </c>
      <c r="AZ334" t="e">
        <f t="shared" si="314"/>
        <v>#VALUE!</v>
      </c>
    </row>
    <row r="335" spans="1:52">
      <c r="A335" s="71">
        <v>44725.525694444441</v>
      </c>
      <c r="B335" s="56">
        <v>50</v>
      </c>
      <c r="C335" s="57">
        <v>8</v>
      </c>
      <c r="D335" s="56" t="s">
        <v>235</v>
      </c>
      <c r="E335" s="85">
        <v>1</v>
      </c>
      <c r="F335" s="2">
        <v>44726.719571759262</v>
      </c>
      <c r="G335">
        <v>403</v>
      </c>
      <c r="I335" s="3">
        <v>21.4</v>
      </c>
      <c r="J335" s="3">
        <v>29.99</v>
      </c>
      <c r="K335" s="3">
        <v>44325.3947516595</v>
      </c>
      <c r="L335" s="3">
        <v>14871.527791516879</v>
      </c>
      <c r="M335" s="3" t="s">
        <v>40</v>
      </c>
      <c r="N335" s="4">
        <f>1000000*(AG335-AE335)/Y335</f>
        <v>228.11576001663141</v>
      </c>
      <c r="O335" s="4">
        <f>1000000*(AN335-AL335)/Y335</f>
        <v>396.44025480968651</v>
      </c>
      <c r="P335" s="4" t="e">
        <f>1000000*(AU335-AS335)/Y335</f>
        <v>#VALUE!</v>
      </c>
      <c r="Q335">
        <f>(N335*16)</f>
        <v>3649.8521602661026</v>
      </c>
      <c r="R335">
        <f>(O335*44)</f>
        <v>17443.371211626207</v>
      </c>
      <c r="S335">
        <f>1000000*(((AG335-AE335)*0.082057*X335)/(W335-AA335))/Y335</f>
        <v>6363.2083878370358</v>
      </c>
      <c r="T335">
        <f>1000000*(((AN335-AL335)*0.082057*X335)/(W335-AA335))/Y335</f>
        <v>11058.560594398779</v>
      </c>
      <c r="U335">
        <f>O335*((1*0.082057*X335)/(W335-AA335))</f>
        <v>11058.560594398781</v>
      </c>
      <c r="W335">
        <f t="shared" si="294"/>
        <v>0.99395121498353389</v>
      </c>
      <c r="X335">
        <v>313.14999999999998</v>
      </c>
      <c r="Y335">
        <f t="shared" si="295"/>
        <v>1.9073334166666699E-2</v>
      </c>
      <c r="Z335">
        <v>2E-3</v>
      </c>
      <c r="AA335">
        <f t="shared" si="296"/>
        <v>7.2765497523200454E-2</v>
      </c>
      <c r="AC335">
        <f t="shared" si="297"/>
        <v>4.4057279968036718E-2</v>
      </c>
      <c r="AD335">
        <f t="shared" si="298"/>
        <v>3.4290958559615571E-6</v>
      </c>
      <c r="AE335">
        <v>0</v>
      </c>
      <c r="AF335" s="8">
        <f t="shared" si="299"/>
        <v>9.2183226351879947E-7</v>
      </c>
      <c r="AG335" s="8">
        <f t="shared" si="300"/>
        <v>4.3509281194803568E-6</v>
      </c>
      <c r="AH335" s="9">
        <f t="shared" si="301"/>
        <v>1.097002469958351E-3</v>
      </c>
      <c r="AJ335">
        <f t="shared" si="302"/>
        <v>1.4781573117039593E-2</v>
      </c>
      <c r="AK335">
        <f t="shared" si="303"/>
        <v>1.1504893438043982E-6</v>
      </c>
      <c r="AL335">
        <v>0</v>
      </c>
      <c r="AM335" s="8">
        <f t="shared" si="304"/>
        <v>6.4109481132992477E-6</v>
      </c>
      <c r="AN335" s="8">
        <f t="shared" si="305"/>
        <v>7.5614374571036455E-6</v>
      </c>
      <c r="AO335" s="9">
        <f t="shared" si="306"/>
        <v>2.2739189884214046E-2</v>
      </c>
      <c r="AP335" s="9"/>
      <c r="AQ335" t="e">
        <f t="shared" si="307"/>
        <v>#VALUE!</v>
      </c>
      <c r="AR335" t="e">
        <f t="shared" si="308"/>
        <v>#VALUE!</v>
      </c>
      <c r="AS335">
        <v>0</v>
      </c>
      <c r="AT335" s="8" t="e">
        <f t="shared" si="309"/>
        <v>#VALUE!</v>
      </c>
      <c r="AU335" s="8" t="e">
        <f t="shared" si="310"/>
        <v>#VALUE!</v>
      </c>
      <c r="AV335" s="9">
        <f t="shared" si="311"/>
        <v>1.5759424160826513E-2</v>
      </c>
      <c r="AX335">
        <f t="shared" si="312"/>
        <v>78.812974192989046</v>
      </c>
      <c r="AY335">
        <f t="shared" si="313"/>
        <v>15.21521999396507</v>
      </c>
      <c r="AZ335" t="e">
        <f t="shared" si="314"/>
        <v>#VALUE!</v>
      </c>
    </row>
    <row r="336" spans="1:52">
      <c r="A336" s="71">
        <v>44725.525694444441</v>
      </c>
      <c r="B336" s="56">
        <v>50</v>
      </c>
      <c r="C336" s="57">
        <v>8</v>
      </c>
      <c r="D336" s="56" t="s">
        <v>235</v>
      </c>
      <c r="E336" s="85">
        <v>2</v>
      </c>
      <c r="F336" s="2">
        <v>44726.740856481483</v>
      </c>
      <c r="G336">
        <v>222</v>
      </c>
      <c r="I336" s="3">
        <v>21.4</v>
      </c>
      <c r="J336" s="3">
        <v>29.99</v>
      </c>
      <c r="K336" s="3">
        <v>48915.400034983177</v>
      </c>
      <c r="L336" s="3">
        <v>18491.840099958077</v>
      </c>
      <c r="M336" s="3" t="s">
        <v>40</v>
      </c>
      <c r="N336" s="4">
        <f>1000000*(AG336-AE336)/Y336</f>
        <v>251.73771644932697</v>
      </c>
      <c r="O336" s="4">
        <f>1000000*(AN336-AL336)/Y336</f>
        <v>492.94933942893925</v>
      </c>
      <c r="P336" s="4" t="e">
        <f>1000000*(AU336-AS336)/Y336</f>
        <v>#VALUE!</v>
      </c>
      <c r="Q336">
        <f>(N336*16)</f>
        <v>4027.8034631892315</v>
      </c>
      <c r="R336">
        <f>(O336*44)</f>
        <v>21689.770934873326</v>
      </c>
      <c r="S336">
        <f>1000000*(((AG336-AE336)*0.082057*X336)/(W336-AA336))/Y336</f>
        <v>7022.1345019235432</v>
      </c>
      <c r="T336">
        <f>1000000*(((AN336-AL336)*0.082057*X336)/(W336-AA336))/Y336</f>
        <v>13750.64735204731</v>
      </c>
      <c r="U336">
        <f>O336*((1*0.082057*X336)/(W336-AA336))</f>
        <v>13750.64735204731</v>
      </c>
      <c r="W336">
        <f t="shared" si="294"/>
        <v>0.99395121498353389</v>
      </c>
      <c r="X336">
        <v>313.14999999999998</v>
      </c>
      <c r="Y336">
        <f t="shared" si="295"/>
        <v>1.9073334166666699E-2</v>
      </c>
      <c r="Z336">
        <v>2E-3</v>
      </c>
      <c r="AA336">
        <f t="shared" si="296"/>
        <v>7.2765497523200454E-2</v>
      </c>
      <c r="AC336">
        <f t="shared" si="297"/>
        <v>4.8619521296177123E-2</v>
      </c>
      <c r="AD336">
        <f t="shared" si="298"/>
        <v>3.7841872924636E-6</v>
      </c>
      <c r="AE336">
        <v>0</v>
      </c>
      <c r="AF336" s="8">
        <f t="shared" si="299"/>
        <v>1.0172902957280016E-6</v>
      </c>
      <c r="AG336" s="8">
        <f t="shared" si="300"/>
        <v>4.8014775881916015E-6</v>
      </c>
      <c r="AH336" s="9">
        <f t="shared" si="301"/>
        <v>1.097002469958351E-3</v>
      </c>
      <c r="AJ336">
        <f t="shared" si="302"/>
        <v>1.8379986934634562E-2</v>
      </c>
      <c r="AK336">
        <f t="shared" si="303"/>
        <v>1.4305635090479588E-6</v>
      </c>
      <c r="AL336">
        <v>0</v>
      </c>
      <c r="AM336" s="8">
        <f t="shared" si="304"/>
        <v>7.9716239691178079E-6</v>
      </c>
      <c r="AN336" s="8">
        <f t="shared" si="305"/>
        <v>9.4021874781657661E-6</v>
      </c>
      <c r="AO336" s="9">
        <f t="shared" si="306"/>
        <v>2.2739189884214046E-2</v>
      </c>
      <c r="AP336" s="9"/>
      <c r="AQ336" t="e">
        <f t="shared" si="307"/>
        <v>#VALUE!</v>
      </c>
      <c r="AR336" t="e">
        <f t="shared" si="308"/>
        <v>#VALUE!</v>
      </c>
      <c r="AS336">
        <v>0</v>
      </c>
      <c r="AT336" s="8" t="e">
        <f t="shared" si="309"/>
        <v>#VALUE!</v>
      </c>
      <c r="AU336" s="8" t="e">
        <f t="shared" si="310"/>
        <v>#VALUE!</v>
      </c>
      <c r="AV336" s="9">
        <f t="shared" si="311"/>
        <v>1.5759424160826513E-2</v>
      </c>
      <c r="AX336">
        <f t="shared" si="312"/>
        <v>78.81297419298906</v>
      </c>
      <c r="AY336">
        <f t="shared" si="313"/>
        <v>15.215219993965071</v>
      </c>
      <c r="AZ336" t="e">
        <f t="shared" si="314"/>
        <v>#VALUE!</v>
      </c>
    </row>
    <row r="337" spans="1:52">
      <c r="A337" s="71">
        <v>44725.461805555555</v>
      </c>
      <c r="B337" s="56">
        <v>40</v>
      </c>
      <c r="C337" s="57">
        <v>4</v>
      </c>
      <c r="D337" s="56" t="s">
        <v>235</v>
      </c>
      <c r="E337" s="85">
        <v>1</v>
      </c>
      <c r="F337" s="2">
        <v>44726.762129629627</v>
      </c>
      <c r="G337">
        <v>45</v>
      </c>
      <c r="I337" s="3">
        <v>21.4</v>
      </c>
      <c r="J337" s="3">
        <v>29.99</v>
      </c>
      <c r="K337" s="3">
        <v>248.80415881809824</v>
      </c>
      <c r="L337" s="3">
        <v>6124.80198043168</v>
      </c>
      <c r="M337" s="3" t="s">
        <v>40</v>
      </c>
      <c r="N337" s="4">
        <f>1000000*(AG337-AE337)/Y337</f>
        <v>1.2804431884267482</v>
      </c>
      <c r="O337" s="4">
        <f>1000000*(AN337-AL337)/Y337</f>
        <v>163.27293952718642</v>
      </c>
      <c r="P337" s="4" t="e">
        <f>1000000*(AU337-AS337)/Y337</f>
        <v>#VALUE!</v>
      </c>
      <c r="Q337">
        <f>(N337*16)</f>
        <v>20.487091014827971</v>
      </c>
      <c r="R337">
        <f>(O337*44)</f>
        <v>7184.0093391962027</v>
      </c>
      <c r="S337">
        <f>1000000*(((AG337-AE337)*0.082057*X337)/(W337-AA337))/Y337</f>
        <v>35.717509549326401</v>
      </c>
      <c r="T337">
        <f>1000000*(((AN337-AL337)*0.082057*X337)/(W337-AA337))/Y337</f>
        <v>4554.4408603353622</v>
      </c>
      <c r="U337">
        <f>O337*((1*0.082057*X337)/(W337-AA337))</f>
        <v>4554.4408603353622</v>
      </c>
      <c r="W337">
        <f t="shared" si="294"/>
        <v>0.99395121498353389</v>
      </c>
      <c r="X337">
        <v>313.14999999999998</v>
      </c>
      <c r="Y337">
        <f t="shared" si="295"/>
        <v>1.9073334166666699E-2</v>
      </c>
      <c r="Z337">
        <v>2E-3</v>
      </c>
      <c r="AA337">
        <f t="shared" si="296"/>
        <v>7.2765497523200454E-2</v>
      </c>
      <c r="AC337">
        <f t="shared" si="297"/>
        <v>2.4729919595020488E-4</v>
      </c>
      <c r="AD337">
        <f t="shared" si="298"/>
        <v>1.924795740069974E-8</v>
      </c>
      <c r="AE337">
        <v>0</v>
      </c>
      <c r="AF337" s="8">
        <f t="shared" si="299"/>
        <v>5.1743634135958042E-9</v>
      </c>
      <c r="AG337" s="8">
        <f t="shared" si="300"/>
        <v>2.4422320814295542E-8</v>
      </c>
      <c r="AH337" s="9">
        <f t="shared" si="301"/>
        <v>1.097002469958351E-3</v>
      </c>
      <c r="AJ337">
        <f t="shared" si="302"/>
        <v>6.0877543699836235E-3</v>
      </c>
      <c r="AK337">
        <f t="shared" si="303"/>
        <v>4.73826193931349E-7</v>
      </c>
      <c r="AL337">
        <v>0</v>
      </c>
      <c r="AM337" s="8">
        <f t="shared" si="304"/>
        <v>2.6403331420446417E-6</v>
      </c>
      <c r="AN337" s="8">
        <f t="shared" si="305"/>
        <v>3.1141593359759905E-6</v>
      </c>
      <c r="AO337" s="9">
        <f t="shared" si="306"/>
        <v>2.2739189884214046E-2</v>
      </c>
      <c r="AP337" s="9"/>
      <c r="AQ337" t="e">
        <f t="shared" si="307"/>
        <v>#VALUE!</v>
      </c>
      <c r="AR337" t="e">
        <f t="shared" si="308"/>
        <v>#VALUE!</v>
      </c>
      <c r="AS337">
        <v>0</v>
      </c>
      <c r="AT337" s="8" t="e">
        <f t="shared" si="309"/>
        <v>#VALUE!</v>
      </c>
      <c r="AU337" s="8" t="e">
        <f t="shared" si="310"/>
        <v>#VALUE!</v>
      </c>
      <c r="AV337" s="9">
        <f t="shared" si="311"/>
        <v>1.5759424160826513E-2</v>
      </c>
      <c r="AX337">
        <f t="shared" si="312"/>
        <v>78.812974192989046</v>
      </c>
      <c r="AY337">
        <f t="shared" si="313"/>
        <v>15.215219993965071</v>
      </c>
      <c r="AZ337" t="e">
        <f t="shared" si="314"/>
        <v>#VALUE!</v>
      </c>
    </row>
    <row r="338" spans="1:52">
      <c r="A338" s="71">
        <v>44725.5</v>
      </c>
      <c r="B338" s="56">
        <v>50</v>
      </c>
      <c r="C338" s="57">
        <v>0.1</v>
      </c>
      <c r="D338" s="56" t="s">
        <v>235</v>
      </c>
      <c r="E338" s="85">
        <v>1</v>
      </c>
      <c r="F338" s="2">
        <v>44726.783402777779</v>
      </c>
      <c r="G338">
        <v>334</v>
      </c>
      <c r="I338" s="3">
        <v>21.4</v>
      </c>
      <c r="J338" s="3">
        <v>29.99</v>
      </c>
      <c r="K338" s="3">
        <v>148.45626174548985</v>
      </c>
      <c r="L338" s="3" t="e">
        <v>#VALUE!</v>
      </c>
      <c r="M338" s="3" t="s">
        <v>40</v>
      </c>
      <c r="N338" s="4">
        <f>1000000*(AG338-AE338)/Y338</f>
        <v>0.76401379315482576</v>
      </c>
      <c r="O338" s="4" t="e">
        <f>1000000*(AN338-AL338)/Y338</f>
        <v>#VALUE!</v>
      </c>
      <c r="P338" s="4" t="e">
        <f>1000000*(AU338-AS338)/Y338</f>
        <v>#VALUE!</v>
      </c>
      <c r="Q338">
        <f>(N338*16)</f>
        <v>12.224220690477212</v>
      </c>
      <c r="R338" t="e">
        <f>(O338*44)</f>
        <v>#VALUE!</v>
      </c>
      <c r="S338">
        <f>1000000*(((AG338-AE338)*0.082057*X338)/(W338-AA338))/Y338</f>
        <v>21.311894349919225</v>
      </c>
      <c r="T338" t="e">
        <f>1000000*(((AN338-AL338)*0.082057*X338)/(W338-AA338))/Y338</f>
        <v>#VALUE!</v>
      </c>
      <c r="U338" t="e">
        <f>O338*((1*0.082057*X338)/(W338-AA338))</f>
        <v>#VALUE!</v>
      </c>
      <c r="W338">
        <f t="shared" si="294"/>
        <v>0.99395121498353389</v>
      </c>
      <c r="X338">
        <v>313.14999999999998</v>
      </c>
      <c r="Y338">
        <f t="shared" si="295"/>
        <v>1.9073334166666699E-2</v>
      </c>
      <c r="Z338">
        <v>2E-3</v>
      </c>
      <c r="AA338">
        <f t="shared" si="296"/>
        <v>7.2765497523200454E-2</v>
      </c>
      <c r="AC338">
        <f t="shared" si="297"/>
        <v>1.4755828173384318E-4</v>
      </c>
      <c r="AD338">
        <f t="shared" si="298"/>
        <v>1.1484855460287681E-8</v>
      </c>
      <c r="AE338">
        <v>0</v>
      </c>
      <c r="AF338" s="8">
        <f t="shared" si="299"/>
        <v>3.0874349244968805E-9</v>
      </c>
      <c r="AG338" s="8">
        <f t="shared" si="300"/>
        <v>1.4572290384784562E-8</v>
      </c>
      <c r="AH338" s="9">
        <f t="shared" si="301"/>
        <v>1.097002469958351E-3</v>
      </c>
      <c r="AJ338" t="e">
        <f t="shared" si="302"/>
        <v>#VALUE!</v>
      </c>
      <c r="AK338" t="e">
        <f t="shared" si="303"/>
        <v>#VALUE!</v>
      </c>
      <c r="AL338">
        <v>0</v>
      </c>
      <c r="AM338" s="8" t="e">
        <f t="shared" si="304"/>
        <v>#VALUE!</v>
      </c>
      <c r="AN338" s="8" t="e">
        <f t="shared" si="305"/>
        <v>#VALUE!</v>
      </c>
      <c r="AO338" s="9">
        <f t="shared" si="306"/>
        <v>2.2739189884214046E-2</v>
      </c>
      <c r="AP338" s="9"/>
      <c r="AQ338" t="e">
        <f t="shared" si="307"/>
        <v>#VALUE!</v>
      </c>
      <c r="AR338" t="e">
        <f t="shared" si="308"/>
        <v>#VALUE!</v>
      </c>
      <c r="AS338">
        <v>0</v>
      </c>
      <c r="AT338" s="8" t="e">
        <f t="shared" si="309"/>
        <v>#VALUE!</v>
      </c>
      <c r="AU338" s="8" t="e">
        <f t="shared" si="310"/>
        <v>#VALUE!</v>
      </c>
      <c r="AV338" s="9">
        <f t="shared" si="311"/>
        <v>1.5759424160826513E-2</v>
      </c>
      <c r="AX338">
        <f t="shared" si="312"/>
        <v>78.81297419298906</v>
      </c>
      <c r="AY338" t="e">
        <f t="shared" si="313"/>
        <v>#VALUE!</v>
      </c>
      <c r="AZ338" t="e">
        <f t="shared" si="314"/>
        <v>#VALUE!</v>
      </c>
    </row>
    <row r="339" spans="1:52">
      <c r="A339" s="71">
        <v>44725.459027777775</v>
      </c>
      <c r="B339" s="56">
        <v>50</v>
      </c>
      <c r="C339" s="57">
        <v>9</v>
      </c>
      <c r="D339" s="56" t="s">
        <v>234</v>
      </c>
      <c r="E339" s="85">
        <v>1</v>
      </c>
      <c r="F339" s="2">
        <v>44726.8046875</v>
      </c>
      <c r="G339">
        <v>196</v>
      </c>
      <c r="I339" s="3">
        <v>21.4</v>
      </c>
      <c r="J339" s="3">
        <v>29.99</v>
      </c>
      <c r="K339" s="3">
        <v>6.4889023699999937E-2</v>
      </c>
      <c r="L339" s="3">
        <v>18652.660565427519</v>
      </c>
      <c r="M339" s="3" t="s">
        <v>40</v>
      </c>
      <c r="N339" s="4">
        <f>1000000*(AG339-AE339)/Y339</f>
        <v>3.3394421055908387E-4</v>
      </c>
      <c r="O339" s="4">
        <f>1000000*(AN339-AL339)/Y339</f>
        <v>497.23643805142825</v>
      </c>
      <c r="P339" s="4" t="e">
        <f>1000000*(AU339-AS339)/Y339</f>
        <v>#VALUE!</v>
      </c>
      <c r="Q339">
        <f>(N339*16)</f>
        <v>5.3431073689453419E-3</v>
      </c>
      <c r="R339">
        <f>(O339*44)</f>
        <v>21878.403274262844</v>
      </c>
      <c r="S339">
        <f>1000000*(((AG339-AE339)*0.082057*X339)/(W339-AA339))/Y339</f>
        <v>9.315255559476706E-3</v>
      </c>
      <c r="T339">
        <f>1000000*(((AN339-AL339)*0.082057*X339)/(W339-AA339))/Y339</f>
        <v>13870.234450773489</v>
      </c>
      <c r="U339">
        <f>O339*((1*0.082057*X339)/(W339-AA339))</f>
        <v>13870.234450773491</v>
      </c>
      <c r="W339">
        <f t="shared" si="294"/>
        <v>0.99395121498353389</v>
      </c>
      <c r="X339">
        <v>313.14999999999998</v>
      </c>
      <c r="Y339">
        <f t="shared" si="295"/>
        <v>1.9073334166666699E-2</v>
      </c>
      <c r="Z339">
        <v>2E-3</v>
      </c>
      <c r="AA339">
        <f t="shared" si="296"/>
        <v>7.2765497523200454E-2</v>
      </c>
      <c r="AC339">
        <f t="shared" si="297"/>
        <v>6.4496523945710263E-8</v>
      </c>
      <c r="AD339">
        <f t="shared" si="298"/>
        <v>5.0199368446398437E-12</v>
      </c>
      <c r="AE339">
        <v>0</v>
      </c>
      <c r="AF339" s="8">
        <f t="shared" si="299"/>
        <v>1.3494926763772697E-12</v>
      </c>
      <c r="AG339" s="8">
        <f t="shared" si="300"/>
        <v>6.3694295210171132E-12</v>
      </c>
      <c r="AH339" s="9">
        <f t="shared" si="301"/>
        <v>1.097002469958351E-3</v>
      </c>
      <c r="AJ339">
        <f t="shared" si="302"/>
        <v>1.8539834631682132E-2</v>
      </c>
      <c r="AK339">
        <f t="shared" si="303"/>
        <v>1.4430048825491936E-6</v>
      </c>
      <c r="AL339">
        <v>0</v>
      </c>
      <c r="AM339" s="8">
        <f t="shared" si="304"/>
        <v>8.0409518602487626E-6</v>
      </c>
      <c r="AN339" s="8">
        <f t="shared" si="305"/>
        <v>9.483956742797956E-6</v>
      </c>
      <c r="AO339" s="9">
        <f t="shared" si="306"/>
        <v>2.2739189884214046E-2</v>
      </c>
      <c r="AP339" s="9"/>
      <c r="AQ339" t="e">
        <f t="shared" si="307"/>
        <v>#VALUE!</v>
      </c>
      <c r="AR339" t="e">
        <f t="shared" si="308"/>
        <v>#VALUE!</v>
      </c>
      <c r="AS339">
        <v>0</v>
      </c>
      <c r="AT339" s="8" t="e">
        <f t="shared" si="309"/>
        <v>#VALUE!</v>
      </c>
      <c r="AU339" s="8" t="e">
        <f t="shared" si="310"/>
        <v>#VALUE!</v>
      </c>
      <c r="AV339" s="9">
        <f t="shared" si="311"/>
        <v>1.5759424160826513E-2</v>
      </c>
      <c r="AX339">
        <f t="shared" si="312"/>
        <v>78.81297419298906</v>
      </c>
      <c r="AY339">
        <f t="shared" si="313"/>
        <v>15.215219993965073</v>
      </c>
      <c r="AZ339" t="e">
        <f t="shared" si="314"/>
        <v>#VALUE!</v>
      </c>
    </row>
    <row r="340" spans="1:52">
      <c r="A340" s="71">
        <v>44725.505555555559</v>
      </c>
      <c r="B340" s="56">
        <v>50</v>
      </c>
      <c r="C340" s="57">
        <v>3</v>
      </c>
      <c r="D340" s="56" t="s">
        <v>235</v>
      </c>
      <c r="E340" s="85">
        <v>1</v>
      </c>
      <c r="F340" s="2">
        <v>44726.825983796298</v>
      </c>
      <c r="G340">
        <v>392</v>
      </c>
      <c r="I340" s="3">
        <v>21.4</v>
      </c>
      <c r="J340" s="3">
        <v>29.99</v>
      </c>
      <c r="K340" s="3">
        <v>104.76838095981056</v>
      </c>
      <c r="L340" s="3">
        <v>518.02923985287987</v>
      </c>
      <c r="M340" s="3" t="s">
        <v>40</v>
      </c>
      <c r="N340" s="4">
        <f>1000000*(AG340-AE340)/Y340</f>
        <v>0.53917892851849647</v>
      </c>
      <c r="O340" s="4">
        <f>1000000*(AN340-AL340)/Y340</f>
        <v>13.809451639749557</v>
      </c>
      <c r="P340" s="4" t="e">
        <f>1000000*(AU340-AS340)/Y340</f>
        <v>#VALUE!</v>
      </c>
      <c r="Q340">
        <f>(N340*16)</f>
        <v>8.6268628562959435</v>
      </c>
      <c r="R340">
        <f>(O340*44)</f>
        <v>607.61587214898054</v>
      </c>
      <c r="S340">
        <f>1000000*(((AG340-AE340)*0.082057*X340)/(W340-AA340))/Y340</f>
        <v>15.040205377496683</v>
      </c>
      <c r="T340">
        <f>1000000*(((AN340-AL340)*0.082057*X340)/(W340-AA340))/Y340</f>
        <v>385.20976586219962</v>
      </c>
      <c r="U340">
        <f>O340*((1*0.082057*X340)/(W340-AA340))</f>
        <v>385.20976586219956</v>
      </c>
      <c r="W340">
        <f t="shared" si="294"/>
        <v>0.99395121498353389</v>
      </c>
      <c r="X340">
        <v>313.14999999999998</v>
      </c>
      <c r="Y340">
        <f t="shared" si="295"/>
        <v>1.9073334166666699E-2</v>
      </c>
      <c r="Z340">
        <v>2E-3</v>
      </c>
      <c r="AA340">
        <f t="shared" si="296"/>
        <v>7.2765497523200454E-2</v>
      </c>
      <c r="AC340">
        <f t="shared" si="297"/>
        <v>1.0413465954686144E-4</v>
      </c>
      <c r="AD340">
        <f t="shared" si="298"/>
        <v>8.1050788830625745E-9</v>
      </c>
      <c r="AE340">
        <v>0</v>
      </c>
      <c r="AF340" s="8">
        <f t="shared" si="299"/>
        <v>2.1788609961960064E-9</v>
      </c>
      <c r="AG340" s="8">
        <f t="shared" si="300"/>
        <v>1.028393987925858E-8</v>
      </c>
      <c r="AH340" s="9">
        <f t="shared" si="301"/>
        <v>1.097002469958351E-3</v>
      </c>
      <c r="AJ340">
        <f t="shared" si="302"/>
        <v>5.1489579234876648E-4</v>
      </c>
      <c r="AK340">
        <f t="shared" si="303"/>
        <v>4.0075715729072445E-8</v>
      </c>
      <c r="AL340">
        <v>0</v>
      </c>
      <c r="AM340" s="8">
        <f t="shared" si="304"/>
        <v>2.233165700542943E-7</v>
      </c>
      <c r="AN340" s="8">
        <f t="shared" si="305"/>
        <v>2.6339228578336673E-7</v>
      </c>
      <c r="AO340" s="9">
        <f t="shared" si="306"/>
        <v>2.2739189884214046E-2</v>
      </c>
      <c r="AP340" s="9"/>
      <c r="AQ340" t="e">
        <f t="shared" si="307"/>
        <v>#VALUE!</v>
      </c>
      <c r="AR340" t="e">
        <f t="shared" si="308"/>
        <v>#VALUE!</v>
      </c>
      <c r="AS340">
        <v>0</v>
      </c>
      <c r="AT340" s="8" t="e">
        <f t="shared" si="309"/>
        <v>#VALUE!</v>
      </c>
      <c r="AU340" s="8" t="e">
        <f t="shared" si="310"/>
        <v>#VALUE!</v>
      </c>
      <c r="AV340" s="9">
        <f t="shared" si="311"/>
        <v>1.5759424160826513E-2</v>
      </c>
      <c r="AX340">
        <f t="shared" si="312"/>
        <v>78.812974192989046</v>
      </c>
      <c r="AY340">
        <f t="shared" si="313"/>
        <v>15.215219993965071</v>
      </c>
      <c r="AZ340" t="e">
        <f t="shared" si="314"/>
        <v>#VALUE!</v>
      </c>
    </row>
    <row r="341" spans="1:52">
      <c r="A341" s="71">
        <v>44725.659722222219</v>
      </c>
      <c r="B341" s="56">
        <v>100</v>
      </c>
      <c r="C341" s="57">
        <v>0.1</v>
      </c>
      <c r="D341" s="56" t="s">
        <v>234</v>
      </c>
      <c r="E341" s="85">
        <v>2</v>
      </c>
      <c r="F341" s="2">
        <v>44726.847268518519</v>
      </c>
      <c r="G341">
        <v>51</v>
      </c>
      <c r="I341" s="3">
        <v>21.4</v>
      </c>
      <c r="J341" s="3">
        <v>29.99</v>
      </c>
      <c r="K341" s="3">
        <v>5.5279487300000003</v>
      </c>
      <c r="L341" s="3">
        <v>1054.0517630419999</v>
      </c>
      <c r="M341" s="3" t="s">
        <v>40</v>
      </c>
      <c r="N341" s="4">
        <f>1000000*(AG341-AE341)/Y341</f>
        <v>2.8448979032041473E-2</v>
      </c>
      <c r="O341" s="4">
        <f>1000000*(AN341-AL341)/Y341</f>
        <v>28.098562258097868</v>
      </c>
      <c r="P341" s="4" t="e">
        <f>1000000*(AU341-AS341)/Y341</f>
        <v>#VALUE!</v>
      </c>
      <c r="Q341">
        <f>(N341*16)</f>
        <v>0.45518366451266357</v>
      </c>
      <c r="R341">
        <f>(O341*44)</f>
        <v>1236.3367393563062</v>
      </c>
      <c r="S341">
        <f>1000000*(((AG341-AE341)*0.082057*X341)/(W341-AA341))/Y341</f>
        <v>0.79357420104988796</v>
      </c>
      <c r="T341">
        <f>1000000*(((AN341-AL341)*0.082057*X341)/(W341-AA341))/Y341</f>
        <v>783.79944916499335</v>
      </c>
      <c r="U341">
        <f>O341*((1*0.082057*X341)/(W341-AA341))</f>
        <v>783.79944916499335</v>
      </c>
      <c r="W341">
        <f t="shared" si="294"/>
        <v>0.99395121498353389</v>
      </c>
      <c r="X341">
        <v>313.14999999999998</v>
      </c>
      <c r="Y341">
        <f t="shared" si="295"/>
        <v>1.9073334166666699E-2</v>
      </c>
      <c r="Z341">
        <v>2E-3</v>
      </c>
      <c r="AA341">
        <f t="shared" si="296"/>
        <v>7.2765497523200454E-2</v>
      </c>
      <c r="AC341">
        <f t="shared" si="297"/>
        <v>5.4945113565501832E-6</v>
      </c>
      <c r="AD341">
        <f t="shared" si="298"/>
        <v>4.2765250457924601E-10</v>
      </c>
      <c r="AE341">
        <v>0</v>
      </c>
      <c r="AF341" s="8">
        <f t="shared" si="299"/>
        <v>1.1496437919937507E-10</v>
      </c>
      <c r="AG341" s="8">
        <f t="shared" si="300"/>
        <v>5.426168837786211E-10</v>
      </c>
      <c r="AH341" s="9">
        <f t="shared" si="301"/>
        <v>1.097002469958351E-3</v>
      </c>
      <c r="AJ341">
        <f t="shared" si="302"/>
        <v>1.0476760305311316E-3</v>
      </c>
      <c r="AK341">
        <f t="shared" si="303"/>
        <v>8.1543425678819772E-8</v>
      </c>
      <c r="AL341">
        <v>0</v>
      </c>
      <c r="AM341" s="8">
        <f t="shared" si="304"/>
        <v>4.5438984187276966E-7</v>
      </c>
      <c r="AN341" s="8">
        <f t="shared" si="305"/>
        <v>5.3593326755158944E-7</v>
      </c>
      <c r="AO341" s="9">
        <f t="shared" si="306"/>
        <v>2.2739189884214046E-2</v>
      </c>
      <c r="AP341" s="9"/>
      <c r="AQ341" t="e">
        <f t="shared" si="307"/>
        <v>#VALUE!</v>
      </c>
      <c r="AR341" t="e">
        <f t="shared" si="308"/>
        <v>#VALUE!</v>
      </c>
      <c r="AS341">
        <v>0</v>
      </c>
      <c r="AT341" s="8" t="e">
        <f t="shared" si="309"/>
        <v>#VALUE!</v>
      </c>
      <c r="AU341" s="8" t="e">
        <f t="shared" si="310"/>
        <v>#VALUE!</v>
      </c>
      <c r="AV341" s="9">
        <f t="shared" si="311"/>
        <v>1.5759424160826513E-2</v>
      </c>
      <c r="AX341">
        <f t="shared" si="312"/>
        <v>78.81297419298906</v>
      </c>
      <c r="AY341">
        <f t="shared" si="313"/>
        <v>15.215219993965075</v>
      </c>
      <c r="AZ341" t="e">
        <f t="shared" si="314"/>
        <v>#VALUE!</v>
      </c>
    </row>
    <row r="342" spans="1:52">
      <c r="A342" s="73">
        <v>44725.413194444445</v>
      </c>
      <c r="B342" s="56">
        <v>50</v>
      </c>
      <c r="C342" s="57">
        <v>1.6</v>
      </c>
      <c r="D342" s="56" t="s">
        <v>234</v>
      </c>
      <c r="E342" s="56">
        <v>2</v>
      </c>
      <c r="F342" s="2">
        <v>44726.86855324074</v>
      </c>
      <c r="G342">
        <v>163</v>
      </c>
      <c r="I342" s="3">
        <v>21.4</v>
      </c>
      <c r="J342" s="3">
        <v>29.99</v>
      </c>
      <c r="K342" s="3">
        <v>0.91553995729999982</v>
      </c>
      <c r="L342" s="3">
        <v>7167.1567088720003</v>
      </c>
      <c r="M342" s="3" t="s">
        <v>40</v>
      </c>
      <c r="N342" s="4">
        <f>1000000*(AG342-AE342)/Y342</f>
        <v>4.7117255098391327E-3</v>
      </c>
      <c r="O342" s="4">
        <f>1000000*(AN342-AL342)/Y342</f>
        <v>191.05968611691344</v>
      </c>
      <c r="P342" s="4" t="e">
        <f>1000000*(AU342-AS342)/Y342</f>
        <v>#VALUE!</v>
      </c>
      <c r="Q342">
        <f>(N342*16)</f>
        <v>7.5387608157426123E-2</v>
      </c>
      <c r="R342">
        <f>(O342*44)</f>
        <v>8406.6261891441918</v>
      </c>
      <c r="S342">
        <f>1000000*(((AG342-AE342)*0.082057*X342)/(W342-AA342))/Y342</f>
        <v>0.13143191545909938</v>
      </c>
      <c r="T342">
        <f>1000000*(((AN342-AL342)*0.082057*X342)/(W342-AA342))/Y342</f>
        <v>5329.5423217931848</v>
      </c>
      <c r="U342">
        <f>O342*((1*0.082057*X342)/(W342-AA342))</f>
        <v>5329.5423217931857</v>
      </c>
      <c r="W342">
        <f t="shared" si="294"/>
        <v>0.99395121498353389</v>
      </c>
      <c r="X342">
        <v>313.14999999999998</v>
      </c>
      <c r="Y342">
        <f t="shared" si="295"/>
        <v>1.9073334166666699E-2</v>
      </c>
      <c r="Z342">
        <v>2E-3</v>
      </c>
      <c r="AA342">
        <f t="shared" si="296"/>
        <v>7.2765497523200454E-2</v>
      </c>
      <c r="AC342">
        <f t="shared" si="297"/>
        <v>9.1000205292430755E-7</v>
      </c>
      <c r="AD342">
        <f t="shared" si="298"/>
        <v>7.0827892027450274E-11</v>
      </c>
      <c r="AE342">
        <v>0</v>
      </c>
      <c r="AF342" s="8">
        <f t="shared" si="299"/>
        <v>1.9040423123319532E-11</v>
      </c>
      <c r="AG342" s="8">
        <f t="shared" si="300"/>
        <v>8.9868315150769808E-11</v>
      </c>
      <c r="AH342" s="9">
        <f t="shared" si="301"/>
        <v>1.097002469958351E-3</v>
      </c>
      <c r="AJ342">
        <f t="shared" si="302"/>
        <v>7.1238041187607105E-3</v>
      </c>
      <c r="AK342">
        <f t="shared" si="303"/>
        <v>5.5446471502659118E-7</v>
      </c>
      <c r="AL342">
        <v>0</v>
      </c>
      <c r="AM342" s="8">
        <f t="shared" si="304"/>
        <v>3.0896805240597488E-6</v>
      </c>
      <c r="AN342" s="8">
        <f t="shared" si="305"/>
        <v>3.64414523908634E-6</v>
      </c>
      <c r="AO342" s="9">
        <f t="shared" si="306"/>
        <v>2.2739189884214046E-2</v>
      </c>
      <c r="AP342" s="9"/>
      <c r="AQ342" t="e">
        <f t="shared" si="307"/>
        <v>#VALUE!</v>
      </c>
      <c r="AR342" t="e">
        <f t="shared" si="308"/>
        <v>#VALUE!</v>
      </c>
      <c r="AS342">
        <v>0</v>
      </c>
      <c r="AT342" s="8" t="e">
        <f t="shared" si="309"/>
        <v>#VALUE!</v>
      </c>
      <c r="AU342" s="8" t="e">
        <f t="shared" si="310"/>
        <v>#VALUE!</v>
      </c>
      <c r="AV342" s="9">
        <f t="shared" si="311"/>
        <v>1.5759424160826513E-2</v>
      </c>
      <c r="AX342">
        <f t="shared" si="312"/>
        <v>78.812974192989046</v>
      </c>
      <c r="AY342">
        <f t="shared" si="313"/>
        <v>15.215219993965077</v>
      </c>
      <c r="AZ342" t="e">
        <f t="shared" si="314"/>
        <v>#VALUE!</v>
      </c>
    </row>
    <row r="343" spans="1:52">
      <c r="A343" s="71">
        <v>44725.626388888886</v>
      </c>
      <c r="B343" s="56">
        <v>200</v>
      </c>
      <c r="C343" s="57">
        <v>0.1</v>
      </c>
      <c r="D343" s="56" t="s">
        <v>234</v>
      </c>
      <c r="E343" s="85">
        <v>2</v>
      </c>
      <c r="F343" s="2">
        <v>44726.889826388891</v>
      </c>
      <c r="G343">
        <v>42</v>
      </c>
      <c r="I343" s="3">
        <v>21.4</v>
      </c>
      <c r="J343" s="3">
        <v>29.99</v>
      </c>
      <c r="K343" s="3">
        <v>614.80180224578555</v>
      </c>
      <c r="L343" s="3">
        <v>4188.9374216736805</v>
      </c>
      <c r="M343" s="3" t="s">
        <v>40</v>
      </c>
      <c r="N343" s="4">
        <f>1000000*(AG343-AE343)/Y343</f>
        <v>3.1640097322233411</v>
      </c>
      <c r="O343" s="4">
        <f>1000000*(AN343-AL343)/Y343</f>
        <v>111.66730426832353</v>
      </c>
      <c r="P343" s="4" t="e">
        <f>1000000*(AU343-AS343)/Y343</f>
        <v>#VALUE!</v>
      </c>
      <c r="Q343">
        <f>(N343*16)</f>
        <v>50.624155715573458</v>
      </c>
      <c r="R343">
        <f>(O343*44)</f>
        <v>4913.3613878062351</v>
      </c>
      <c r="S343">
        <f>1000000*(((AG343-AE343)*0.082057*X343)/(W343-AA343))/Y343</f>
        <v>88.258931631088117</v>
      </c>
      <c r="T343">
        <f>1000000*(((AN343-AL343)*0.082057*X343)/(W343-AA343))/Y343</f>
        <v>3114.9199297564592</v>
      </c>
      <c r="U343">
        <f>O343*((1*0.082057*X343)/(W343-AA343))</f>
        <v>3114.9199297564587</v>
      </c>
      <c r="W343">
        <f t="shared" si="294"/>
        <v>0.99395121498353389</v>
      </c>
      <c r="X343">
        <v>313.14999999999998</v>
      </c>
      <c r="Y343">
        <f t="shared" si="295"/>
        <v>1.9073334166666699E-2</v>
      </c>
      <c r="Z343">
        <v>2E-3</v>
      </c>
      <c r="AA343">
        <f t="shared" si="296"/>
        <v>7.2765497523200454E-2</v>
      </c>
      <c r="AC343">
        <f t="shared" si="297"/>
        <v>6.1108299831626482E-4</v>
      </c>
      <c r="AD343">
        <f t="shared" si="298"/>
        <v>4.7562223058144121E-8</v>
      </c>
      <c r="AE343">
        <v>0</v>
      </c>
      <c r="AF343" s="8">
        <f t="shared" si="299"/>
        <v>1.2785991871137286E-8</v>
      </c>
      <c r="AG343" s="8">
        <f t="shared" si="300"/>
        <v>6.0348214929281409E-8</v>
      </c>
      <c r="AH343" s="9">
        <f t="shared" si="301"/>
        <v>1.097002469958351E-3</v>
      </c>
      <c r="AJ343">
        <f t="shared" si="302"/>
        <v>4.1635994397625463E-3</v>
      </c>
      <c r="AK343">
        <f t="shared" si="303"/>
        <v>3.2406407284180411E-7</v>
      </c>
      <c r="AL343">
        <v>0</v>
      </c>
      <c r="AM343" s="8">
        <f t="shared" si="304"/>
        <v>1.8058037369587773E-6</v>
      </c>
      <c r="AN343" s="8">
        <f t="shared" si="305"/>
        <v>2.1298678098005814E-6</v>
      </c>
      <c r="AO343" s="9">
        <f t="shared" si="306"/>
        <v>2.2739189884214046E-2</v>
      </c>
      <c r="AP343" s="9"/>
      <c r="AQ343" t="e">
        <f t="shared" si="307"/>
        <v>#VALUE!</v>
      </c>
      <c r="AR343" t="e">
        <f t="shared" si="308"/>
        <v>#VALUE!</v>
      </c>
      <c r="AS343">
        <v>0</v>
      </c>
      <c r="AT343" s="8" t="e">
        <f t="shared" si="309"/>
        <v>#VALUE!</v>
      </c>
      <c r="AU343" s="8" t="e">
        <f t="shared" si="310"/>
        <v>#VALUE!</v>
      </c>
      <c r="AV343" s="9">
        <f t="shared" si="311"/>
        <v>1.5759424160826513E-2</v>
      </c>
      <c r="AX343">
        <f t="shared" si="312"/>
        <v>78.812974192989046</v>
      </c>
      <c r="AY343">
        <f t="shared" si="313"/>
        <v>15.215219993965075</v>
      </c>
      <c r="AZ343" t="e">
        <f t="shared" si="314"/>
        <v>#VALUE!</v>
      </c>
    </row>
    <row r="344" spans="1:52">
      <c r="A344" s="79">
        <v>44725.438888888886</v>
      </c>
      <c r="B344" s="80">
        <v>50</v>
      </c>
      <c r="C344" s="78">
        <v>6.2</v>
      </c>
      <c r="D344" s="78" t="s">
        <v>234</v>
      </c>
      <c r="E344" s="81">
        <v>1</v>
      </c>
      <c r="F344" s="82">
        <v>44726.911122685182</v>
      </c>
      <c r="G344" s="78">
        <v>98</v>
      </c>
      <c r="H344" t="s">
        <v>824</v>
      </c>
      <c r="I344" s="3">
        <v>21.4</v>
      </c>
      <c r="J344" s="3">
        <v>29.99</v>
      </c>
      <c r="K344" s="3">
        <v>0.67775842129999986</v>
      </c>
      <c r="L344" s="3">
        <v>13940.58385805</v>
      </c>
      <c r="M344" s="3" t="s">
        <v>40</v>
      </c>
      <c r="N344" s="4">
        <f>1000000*(AG344-AE344)/Y344</f>
        <v>3.4880090351983471E-3</v>
      </c>
      <c r="O344" s="4">
        <f>1000000*(AN344-AL344)/Y344</f>
        <v>371.62346023612116</v>
      </c>
      <c r="P344" s="4" t="e">
        <f>1000000*(AU344-AS344)/Y344</f>
        <v>#VALUE!</v>
      </c>
      <c r="Q344">
        <f>(N344*16)</f>
        <v>5.5808144563173553E-2</v>
      </c>
      <c r="R344">
        <f>(O344*44)</f>
        <v>16351.432250389331</v>
      </c>
      <c r="S344">
        <f>1000000*(((AG344-AE344)*0.082057*X344)/(W344-AA344))/Y344</f>
        <v>9.7296777513343674E-2</v>
      </c>
      <c r="T344">
        <f>1000000*(((AN344-AL344)*0.082057*X344)/(W344-AA344))/Y344</f>
        <v>10366.304893266046</v>
      </c>
      <c r="U344">
        <f>O344*((1*0.082057*X344)/(W344-AA344))</f>
        <v>10366.304893266046</v>
      </c>
      <c r="W344">
        <f t="shared" si="294"/>
        <v>0.99395121498353389</v>
      </c>
      <c r="X344">
        <v>313.14999999999998</v>
      </c>
      <c r="Y344">
        <f t="shared" si="295"/>
        <v>1.9073334166666699E-2</v>
      </c>
      <c r="Z344">
        <v>2E-3</v>
      </c>
      <c r="AA344">
        <f t="shared" si="296"/>
        <v>7.2765497523200454E-2</v>
      </c>
      <c r="AC344">
        <f t="shared" si="297"/>
        <v>6.7365880631645667E-7</v>
      </c>
      <c r="AD344">
        <f t="shared" si="298"/>
        <v>5.2432665447065524E-11</v>
      </c>
      <c r="AE344">
        <v>0</v>
      </c>
      <c r="AF344" s="8">
        <f t="shared" si="299"/>
        <v>1.4095296457625247E-11</v>
      </c>
      <c r="AG344" s="8">
        <f t="shared" si="300"/>
        <v>6.6527961904690778E-11</v>
      </c>
      <c r="AH344" s="9">
        <f t="shared" si="301"/>
        <v>1.097002469958351E-3</v>
      </c>
      <c r="AJ344">
        <f t="shared" si="302"/>
        <v>1.3856260263288638E-2</v>
      </c>
      <c r="AK344">
        <f t="shared" si="303"/>
        <v>1.078469771225988E-6</v>
      </c>
      <c r="AL344">
        <v>0</v>
      </c>
      <c r="AM344" s="8">
        <f t="shared" si="304"/>
        <v>6.0096286700305254E-6</v>
      </c>
      <c r="AN344" s="8">
        <f t="shared" si="305"/>
        <v>7.0880984412565135E-6</v>
      </c>
      <c r="AO344" s="9">
        <f t="shared" si="306"/>
        <v>2.2739189884214046E-2</v>
      </c>
      <c r="AP344" s="9"/>
      <c r="AQ344" t="e">
        <f t="shared" si="307"/>
        <v>#VALUE!</v>
      </c>
      <c r="AR344" t="e">
        <f t="shared" si="308"/>
        <v>#VALUE!</v>
      </c>
      <c r="AS344">
        <v>0</v>
      </c>
      <c r="AT344" s="8" t="e">
        <f t="shared" si="309"/>
        <v>#VALUE!</v>
      </c>
      <c r="AU344" s="8" t="e">
        <f t="shared" si="310"/>
        <v>#VALUE!</v>
      </c>
      <c r="AV344" s="9">
        <f t="shared" si="311"/>
        <v>1.5759424160826513E-2</v>
      </c>
      <c r="AX344">
        <f t="shared" si="312"/>
        <v>78.812974192989046</v>
      </c>
      <c r="AY344">
        <f t="shared" si="313"/>
        <v>15.215219993965077</v>
      </c>
      <c r="AZ344" t="e">
        <f t="shared" si="314"/>
        <v>#VALUE!</v>
      </c>
    </row>
    <row r="345" spans="1:52">
      <c r="A345" s="71">
        <v>44725.40625</v>
      </c>
      <c r="B345" s="56">
        <v>50</v>
      </c>
      <c r="C345" s="57">
        <v>0.1</v>
      </c>
      <c r="D345" s="56" t="s">
        <v>234</v>
      </c>
      <c r="E345" s="56">
        <v>2</v>
      </c>
      <c r="F345" s="2">
        <v>44726.93241898148</v>
      </c>
      <c r="G345">
        <v>172</v>
      </c>
      <c r="I345" s="3">
        <v>21.4</v>
      </c>
      <c r="J345" s="3">
        <v>29.99</v>
      </c>
      <c r="K345" s="3">
        <v>49.449452154693859</v>
      </c>
      <c r="L345" s="3" t="e">
        <v>#VALUE!</v>
      </c>
      <c r="M345" s="3" t="s">
        <v>40</v>
      </c>
      <c r="N345" s="4">
        <f>1000000*(AG345-AE345)/Y345</f>
        <v>0.25448615683793141</v>
      </c>
      <c r="O345" s="4" t="e">
        <f>1000000*(AN345-AL345)/Y345</f>
        <v>#VALUE!</v>
      </c>
      <c r="P345" s="4" t="e">
        <f>1000000*(AU345-AS345)/Y345</f>
        <v>#VALUE!</v>
      </c>
      <c r="Q345">
        <f>(N345*16)</f>
        <v>4.0717785094069026</v>
      </c>
      <c r="R345" t="e">
        <f>(O345*44)</f>
        <v>#VALUE!</v>
      </c>
      <c r="S345">
        <f>1000000*(((AG345-AE345)*0.082057*X345)/(W345-AA345))/Y345</f>
        <v>7.0988012737983262</v>
      </c>
      <c r="T345" t="e">
        <f>1000000*(((AN345-AL345)*0.082057*X345)/(W345-AA345))/Y345</f>
        <v>#VALUE!</v>
      </c>
      <c r="U345" t="e">
        <f>O345*((1*0.082057*X345)/(W345-AA345))</f>
        <v>#VALUE!</v>
      </c>
      <c r="W345">
        <f t="shared" si="294"/>
        <v>0.99395121498353389</v>
      </c>
      <c r="X345">
        <v>313.14999999999998</v>
      </c>
      <c r="Y345">
        <f t="shared" si="295"/>
        <v>1.9073334166666699E-2</v>
      </c>
      <c r="Z345">
        <v>2E-3</v>
      </c>
      <c r="AA345">
        <f t="shared" si="296"/>
        <v>7.2765497523200454E-2</v>
      </c>
      <c r="AC345">
        <f t="shared" si="297"/>
        <v>4.9150343049428093E-5</v>
      </c>
      <c r="AD345">
        <f t="shared" si="298"/>
        <v>3.8255025682965089E-9</v>
      </c>
      <c r="AE345">
        <v>0</v>
      </c>
      <c r="AF345" s="8">
        <f t="shared" si="299"/>
        <v>1.0283969418641081E-9</v>
      </c>
      <c r="AG345" s="8">
        <f t="shared" si="300"/>
        <v>4.853899510160617E-9</v>
      </c>
      <c r="AH345" s="9">
        <f t="shared" si="301"/>
        <v>1.097002469958351E-3</v>
      </c>
      <c r="AJ345" t="e">
        <f t="shared" si="302"/>
        <v>#VALUE!</v>
      </c>
      <c r="AK345" t="e">
        <f t="shared" si="303"/>
        <v>#VALUE!</v>
      </c>
      <c r="AL345">
        <v>0</v>
      </c>
      <c r="AM345" s="8" t="e">
        <f t="shared" si="304"/>
        <v>#VALUE!</v>
      </c>
      <c r="AN345" s="8" t="e">
        <f t="shared" si="305"/>
        <v>#VALUE!</v>
      </c>
      <c r="AO345" s="9">
        <f t="shared" si="306"/>
        <v>2.2739189884214046E-2</v>
      </c>
      <c r="AP345" s="9"/>
      <c r="AQ345" t="e">
        <f t="shared" si="307"/>
        <v>#VALUE!</v>
      </c>
      <c r="AR345" t="e">
        <f t="shared" si="308"/>
        <v>#VALUE!</v>
      </c>
      <c r="AS345">
        <v>0</v>
      </c>
      <c r="AT345" s="8" t="e">
        <f t="shared" si="309"/>
        <v>#VALUE!</v>
      </c>
      <c r="AU345" s="8" t="e">
        <f t="shared" si="310"/>
        <v>#VALUE!</v>
      </c>
      <c r="AV345" s="9">
        <f t="shared" si="311"/>
        <v>1.5759424160826513E-2</v>
      </c>
      <c r="AX345">
        <f t="shared" si="312"/>
        <v>78.812974192989046</v>
      </c>
      <c r="AY345" t="e">
        <f t="shared" si="313"/>
        <v>#VALUE!</v>
      </c>
      <c r="AZ345" t="e">
        <f t="shared" si="314"/>
        <v>#VALUE!</v>
      </c>
    </row>
    <row r="346" spans="1:52">
      <c r="A346" s="71">
        <v>44725.427083333336</v>
      </c>
      <c r="B346" s="56">
        <v>50</v>
      </c>
      <c r="C346" s="57">
        <v>5</v>
      </c>
      <c r="D346" s="56" t="s">
        <v>234</v>
      </c>
      <c r="E346" s="56">
        <v>1</v>
      </c>
      <c r="F346" s="2">
        <v>44726.953703703701</v>
      </c>
      <c r="G346">
        <v>109</v>
      </c>
      <c r="I346" s="3">
        <v>21.4</v>
      </c>
      <c r="J346" s="3">
        <v>29.99</v>
      </c>
      <c r="K346" s="3">
        <v>1.2075679813000002</v>
      </c>
      <c r="L346" s="3">
        <v>14178.905258073919</v>
      </c>
      <c r="M346" s="3" t="s">
        <v>40</v>
      </c>
      <c r="N346" s="4">
        <f>1000000*(AG346-AE346)/Y346</f>
        <v>6.2146155577257594E-3</v>
      </c>
      <c r="O346" s="4">
        <f>1000000*(AN346-AL346)/Y346</f>
        <v>377.97655306401327</v>
      </c>
      <c r="P346" s="4" t="e">
        <f>1000000*(AU346-AS346)/Y346</f>
        <v>#VALUE!</v>
      </c>
      <c r="Q346">
        <f>(N346*16)</f>
        <v>9.943384892361215E-2</v>
      </c>
      <c r="R346">
        <f>(O346*44)</f>
        <v>16630.968334816585</v>
      </c>
      <c r="S346">
        <f>1000000*(((AG346-AE346)*0.082057*X346)/(W346-AA346))/Y346</f>
        <v>0.17335450142164643</v>
      </c>
      <c r="T346">
        <f>1000000*(((AN346-AL346)*0.082057*X346)/(W346-AA346))/Y346</f>
        <v>10543.522169127227</v>
      </c>
      <c r="U346">
        <f>O346*((1*0.082057*X346)/(W346-AA346))</f>
        <v>10543.522169127227</v>
      </c>
      <c r="W346">
        <f t="shared" si="294"/>
        <v>0.99395121498353389</v>
      </c>
      <c r="X346">
        <v>313.14999999999998</v>
      </c>
      <c r="Y346">
        <f t="shared" si="295"/>
        <v>1.9073334166666699E-2</v>
      </c>
      <c r="Z346">
        <v>2E-3</v>
      </c>
      <c r="AA346">
        <f t="shared" si="296"/>
        <v>7.2765497523200454E-2</v>
      </c>
      <c r="AC346">
        <f t="shared" si="297"/>
        <v>1.2002636621883484E-6</v>
      </c>
      <c r="AD346">
        <f t="shared" si="298"/>
        <v>9.3419728886061717E-11</v>
      </c>
      <c r="AE346">
        <v>0</v>
      </c>
      <c r="AF346" s="8">
        <f t="shared" si="299"/>
        <v>2.5113710363807421E-11</v>
      </c>
      <c r="AG346" s="8">
        <f t="shared" si="300"/>
        <v>1.1853343924986914E-10</v>
      </c>
      <c r="AH346" s="9">
        <f t="shared" si="301"/>
        <v>1.097002469958351E-3</v>
      </c>
      <c r="AJ346">
        <f t="shared" si="302"/>
        <v>1.4093140108398988E-2</v>
      </c>
      <c r="AK346">
        <f t="shared" si="303"/>
        <v>1.0969067627020398E-6</v>
      </c>
      <c r="AL346">
        <v>0</v>
      </c>
      <c r="AM346" s="8">
        <f t="shared" si="304"/>
        <v>6.1123663410527133E-6</v>
      </c>
      <c r="AN346" s="8">
        <f t="shared" si="305"/>
        <v>7.209273103754753E-6</v>
      </c>
      <c r="AO346" s="9">
        <f t="shared" si="306"/>
        <v>2.2739189884214046E-2</v>
      </c>
      <c r="AP346" s="9"/>
      <c r="AQ346" t="e">
        <f t="shared" si="307"/>
        <v>#VALUE!</v>
      </c>
      <c r="AR346" t="e">
        <f t="shared" si="308"/>
        <v>#VALUE!</v>
      </c>
      <c r="AS346">
        <v>0</v>
      </c>
      <c r="AT346" s="8" t="e">
        <f t="shared" si="309"/>
        <v>#VALUE!</v>
      </c>
      <c r="AU346" s="8" t="e">
        <f t="shared" si="310"/>
        <v>#VALUE!</v>
      </c>
      <c r="AV346" s="9">
        <f t="shared" si="311"/>
        <v>1.5759424160826513E-2</v>
      </c>
      <c r="AX346">
        <f t="shared" si="312"/>
        <v>78.812974192989046</v>
      </c>
      <c r="AY346">
        <f t="shared" si="313"/>
        <v>15.215219993965075</v>
      </c>
      <c r="AZ346" t="e">
        <f t="shared" si="314"/>
        <v>#VALUE!</v>
      </c>
    </row>
    <row r="347" spans="1:52">
      <c r="A347" s="71">
        <v>44725.445138888892</v>
      </c>
      <c r="B347" s="56">
        <v>50</v>
      </c>
      <c r="C347" s="57">
        <v>8</v>
      </c>
      <c r="D347" s="56" t="s">
        <v>234</v>
      </c>
      <c r="E347" s="85">
        <v>2</v>
      </c>
      <c r="F347" s="2">
        <v>44726.974988425929</v>
      </c>
      <c r="G347">
        <v>74</v>
      </c>
      <c r="I347" s="3">
        <v>21.4</v>
      </c>
      <c r="J347" s="3">
        <v>29.99</v>
      </c>
      <c r="K347" s="3">
        <v>-7.5052388299999828E-2</v>
      </c>
      <c r="L347" s="3">
        <v>18347.154867592002</v>
      </c>
      <c r="M347" s="3" t="s">
        <v>40</v>
      </c>
      <c r="N347" s="4">
        <f>1000000*(AG347-AE347)/Y347</f>
        <v>-3.8624884660450347E-4</v>
      </c>
      <c r="O347" s="4">
        <f>1000000*(AN347-AL347)/Y347</f>
        <v>489.09236849827784</v>
      </c>
      <c r="P347" s="4" t="e">
        <f>1000000*(AU347-AS347)/Y347</f>
        <v>#VALUE!</v>
      </c>
      <c r="Q347">
        <f>(N347*16)</f>
        <v>-6.1799815456720555E-3</v>
      </c>
      <c r="R347">
        <f>(O347*44)</f>
        <v>21520.064213924226</v>
      </c>
      <c r="S347">
        <f>1000000*(((AG347-AE347)*0.082057*X347)/(W347-AA347))/Y347</f>
        <v>-1.077427486959676E-2</v>
      </c>
      <c r="T347">
        <f>1000000*(((AN347-AL347)*0.082057*X347)/(W347-AA347))/Y347</f>
        <v>13643.058513048027</v>
      </c>
      <c r="U347">
        <f>O347*((1*0.082057*X347)/(W347-AA347))</f>
        <v>13643.058513048027</v>
      </c>
      <c r="W347">
        <f t="shared" si="294"/>
        <v>0.99395121498353389</v>
      </c>
      <c r="X347">
        <v>313.14999999999998</v>
      </c>
      <c r="Y347">
        <f t="shared" si="295"/>
        <v>1.9073334166666699E-2</v>
      </c>
      <c r="Z347">
        <v>2E-3</v>
      </c>
      <c r="AA347">
        <f t="shared" si="296"/>
        <v>7.2765497523200454E-2</v>
      </c>
      <c r="AC347">
        <f t="shared" si="297"/>
        <v>-7.4598412538200794E-8</v>
      </c>
      <c r="AD347">
        <f t="shared" si="298"/>
        <v>-5.8061938340642004E-12</v>
      </c>
      <c r="AE347">
        <v>0</v>
      </c>
      <c r="AF347" s="8">
        <f t="shared" si="299"/>
        <v>-1.5608594887130803E-12</v>
      </c>
      <c r="AG347" s="8">
        <f t="shared" si="300"/>
        <v>-7.3670533227772806E-12</v>
      </c>
      <c r="AH347" s="9">
        <f t="shared" si="301"/>
        <v>1.097002469958351E-3</v>
      </c>
      <c r="AJ347">
        <f t="shared" si="302"/>
        <v>1.8236176872134129E-2</v>
      </c>
      <c r="AK347">
        <f t="shared" si="303"/>
        <v>1.4193703875088264E-6</v>
      </c>
      <c r="AL347">
        <v>0</v>
      </c>
      <c r="AM347" s="8">
        <f t="shared" si="304"/>
        <v>7.9092517952253154E-6</v>
      </c>
      <c r="AN347" s="8">
        <f t="shared" si="305"/>
        <v>9.3286221827341422E-6</v>
      </c>
      <c r="AO347" s="9">
        <f t="shared" si="306"/>
        <v>2.2739189884214046E-2</v>
      </c>
      <c r="AP347" s="9"/>
      <c r="AQ347" t="e">
        <f t="shared" si="307"/>
        <v>#VALUE!</v>
      </c>
      <c r="AR347" t="e">
        <f t="shared" si="308"/>
        <v>#VALUE!</v>
      </c>
      <c r="AS347">
        <v>0</v>
      </c>
      <c r="AT347" s="8" t="e">
        <f t="shared" si="309"/>
        <v>#VALUE!</v>
      </c>
      <c r="AU347" s="8" t="e">
        <f t="shared" si="310"/>
        <v>#VALUE!</v>
      </c>
      <c r="AV347" s="9">
        <f t="shared" si="311"/>
        <v>1.5759424160826513E-2</v>
      </c>
      <c r="AX347">
        <f t="shared" si="312"/>
        <v>78.81297419298906</v>
      </c>
      <c r="AY347">
        <f t="shared" si="313"/>
        <v>15.215219993965079</v>
      </c>
      <c r="AZ347" t="e">
        <f t="shared" si="314"/>
        <v>#VALUE!</v>
      </c>
    </row>
    <row r="348" spans="1:52">
      <c r="A348" s="71">
        <v>44725.461805555555</v>
      </c>
      <c r="B348" s="56">
        <v>40</v>
      </c>
      <c r="C348" s="57">
        <v>4</v>
      </c>
      <c r="D348" s="56" t="s">
        <v>235</v>
      </c>
      <c r="E348" s="85">
        <v>2</v>
      </c>
      <c r="F348" s="2">
        <v>44726.99627314815</v>
      </c>
      <c r="G348">
        <v>57</v>
      </c>
      <c r="I348" s="3">
        <v>21.4</v>
      </c>
      <c r="J348" s="3">
        <v>29.99</v>
      </c>
      <c r="K348" s="3">
        <v>179.30118841484261</v>
      </c>
      <c r="L348" s="3">
        <v>6110.6460780839207</v>
      </c>
      <c r="M348" s="3" t="s">
        <v>40</v>
      </c>
      <c r="N348" s="4">
        <f>1000000*(AG348-AE348)/Y348</f>
        <v>0.92275380955531683</v>
      </c>
      <c r="O348" s="4">
        <f>1000000*(AN348-AL348)/Y348</f>
        <v>162.89557617807526</v>
      </c>
      <c r="P348" s="4" t="e">
        <f>1000000*(AU348-AS348)/Y348</f>
        <v>#VALUE!</v>
      </c>
      <c r="Q348">
        <f>(N348*16)</f>
        <v>14.764060952885069</v>
      </c>
      <c r="R348">
        <f>(O348*44)</f>
        <v>7167.4053518353112</v>
      </c>
      <c r="S348">
        <f>1000000*(((AG348-AE348)*0.082057*X348)/(W348-AA348))/Y348</f>
        <v>25.739890923989119</v>
      </c>
      <c r="T348">
        <f>1000000*(((AN348-AL348)*0.082057*X348)/(W348-AA348))/Y348</f>
        <v>4543.9144432734665</v>
      </c>
      <c r="U348">
        <f>O348*((1*0.082057*X348)/(W348-AA348))</f>
        <v>4543.9144432734665</v>
      </c>
      <c r="W348">
        <f t="shared" ref="W348:W411" si="315">((0.001316*((J348*25.4)-(2.5*2053/100)))*(273.15+40))/(273.15+I348)</f>
        <v>0.99395121498353389</v>
      </c>
      <c r="X348">
        <v>313.14999999999998</v>
      </c>
      <c r="Y348">
        <f t="shared" ref="Y348:Y411" si="316">(21.0733341666667/1000)-Z348</f>
        <v>1.9073334166666699E-2</v>
      </c>
      <c r="Z348">
        <v>2E-3</v>
      </c>
      <c r="AA348">
        <f t="shared" ref="AA348:AA411" si="317">(0.001316*10^(8.07131-(1730.63/(233.46+(X348-273.15)))))</f>
        <v>7.2765497523200454E-2</v>
      </c>
      <c r="AC348">
        <f t="shared" ref="AC348:AC411" si="318">W348*(K348/10^6)</f>
        <v>1.7821663407292435E-4</v>
      </c>
      <c r="AD348">
        <f t="shared" ref="AD348:AD411" si="319">(AC348*Z348)/(0.082057*X348)</f>
        <v>1.387107696630948E-8</v>
      </c>
      <c r="AE348">
        <v>0</v>
      </c>
      <c r="AF348" s="8">
        <f t="shared" ref="AF348:AF411" si="320">AC348*AH348*Y348</f>
        <v>3.7289147969037993E-9</v>
      </c>
      <c r="AG348" s="8">
        <f t="shared" ref="AG348:AG411" si="321">AD348+AF348</f>
        <v>1.7599991763213279E-8</v>
      </c>
      <c r="AH348" s="9">
        <f t="shared" ref="AH348:AH411" si="322">101.325*(0.000014*EXP(1600*((1/X348)-(1/298.15))))</f>
        <v>1.097002469958351E-3</v>
      </c>
      <c r="AJ348">
        <f t="shared" ref="AJ348:AJ411" si="323">W348*(L348/10^6)</f>
        <v>6.0736840936458786E-3</v>
      </c>
      <c r="AK348">
        <f t="shared" ref="AK348:AK411" si="324">(AJ348*Z348)/(0.082057*X348)</f>
        <v>4.7273106671702713E-7</v>
      </c>
      <c r="AL348">
        <v>0</v>
      </c>
      <c r="AM348" s="8">
        <f t="shared" ref="AM348:AM411" si="325">AJ348*AO348*Y348</f>
        <v>2.6342306919991132E-6</v>
      </c>
      <c r="AN348" s="8">
        <f t="shared" ref="AN348:AN411" si="326">AK348+AM348</f>
        <v>3.1069617587161406E-6</v>
      </c>
      <c r="AO348" s="9">
        <f t="shared" ref="AO348:AO411" si="327">101.325*(0.00033*EXP(2400*((1/X348)-(1/298.15))))</f>
        <v>2.2739189884214046E-2</v>
      </c>
      <c r="AP348" s="9"/>
      <c r="AQ348" t="e">
        <f t="shared" ref="AQ348:AQ411" si="328">W348*(M348/10^6)</f>
        <v>#VALUE!</v>
      </c>
      <c r="AR348" t="e">
        <f t="shared" ref="AR348:AR411" si="329">(AQ348*Z348)/(0.082057*X348)</f>
        <v>#VALUE!</v>
      </c>
      <c r="AS348">
        <v>0</v>
      </c>
      <c r="AT348" s="8" t="e">
        <f t="shared" ref="AT348:AT411" si="330">AQ348*AV348*Y348</f>
        <v>#VALUE!</v>
      </c>
      <c r="AU348" s="8" t="e">
        <f t="shared" ref="AU348:AU411" si="331">AR348+AT348</f>
        <v>#VALUE!</v>
      </c>
      <c r="AV348" s="9">
        <f t="shared" ref="AV348:AV411" si="332">101.325*((2.4*10^-4)*EXP(2700*((1/X348)-(1/298.15))))</f>
        <v>1.5759424160826513E-2</v>
      </c>
      <c r="AX348">
        <f t="shared" ref="AX348:AX411" si="333">100*(AG348-AF348)/AG348</f>
        <v>78.812974192989046</v>
      </c>
      <c r="AY348">
        <f t="shared" ref="AY348:AY411" si="334">100*(AN348-AM348)/AN348</f>
        <v>15.21521999396508</v>
      </c>
      <c r="AZ348" t="e">
        <f t="shared" ref="AZ348:AZ411" si="335">100*(AU348-AT348)/AU348</f>
        <v>#VALUE!</v>
      </c>
    </row>
    <row r="349" spans="1:52">
      <c r="A349" s="71">
        <v>44725.505555555559</v>
      </c>
      <c r="B349" s="56">
        <v>50</v>
      </c>
      <c r="C349" s="57">
        <v>3</v>
      </c>
      <c r="D349" s="56" t="s">
        <v>235</v>
      </c>
      <c r="E349" s="85">
        <v>2</v>
      </c>
      <c r="F349" s="2">
        <v>44727.017557870371</v>
      </c>
      <c r="G349">
        <v>240</v>
      </c>
      <c r="I349" s="3">
        <v>21.4</v>
      </c>
      <c r="J349" s="3">
        <v>29.99</v>
      </c>
      <c r="K349" s="3">
        <v>46.359346309550659</v>
      </c>
      <c r="L349" s="3">
        <v>466.39103969288004</v>
      </c>
      <c r="M349" s="3" t="s">
        <v>40</v>
      </c>
      <c r="N349" s="4">
        <f>1000000*(AG349-AE349)/Y349</f>
        <v>0.23858326759473322</v>
      </c>
      <c r="O349" s="4">
        <f>1000000*(AN349-AL349)/Y349</f>
        <v>12.432897628868348</v>
      </c>
      <c r="P349" s="4" t="e">
        <f>1000000*(AU349-AS349)/Y349</f>
        <v>#VALUE!</v>
      </c>
      <c r="Q349">
        <f>(N349*16)</f>
        <v>3.8173322815157316</v>
      </c>
      <c r="R349">
        <f>(O349*44)</f>
        <v>547.04749567020735</v>
      </c>
      <c r="S349">
        <f>1000000*(((AG349-AE349)*0.082057*X349)/(W349-AA349))/Y349</f>
        <v>6.6551958069257884</v>
      </c>
      <c r="T349">
        <f>1000000*(((AN349-AL349)*0.082057*X349)/(W349-AA349))/Y349</f>
        <v>346.81127893735322</v>
      </c>
      <c r="U349">
        <f>O349*((1*0.082057*X349)/(W349-AA349))</f>
        <v>346.81127893735317</v>
      </c>
      <c r="W349">
        <f t="shared" si="315"/>
        <v>0.99395121498353389</v>
      </c>
      <c r="X349">
        <v>313.14999999999998</v>
      </c>
      <c r="Y349">
        <f t="shared" si="316"/>
        <v>1.9073334166666699E-2</v>
      </c>
      <c r="Z349">
        <v>2E-3</v>
      </c>
      <c r="AA349">
        <f t="shared" si="317"/>
        <v>7.2765497523200454E-2</v>
      </c>
      <c r="AC349">
        <f t="shared" si="318"/>
        <v>4.6078928590220283E-5</v>
      </c>
      <c r="AD349">
        <f t="shared" si="319"/>
        <v>3.5864461716771321E-9</v>
      </c>
      <c r="AE349">
        <v>0</v>
      </c>
      <c r="AF349" s="8">
        <f t="shared" si="320"/>
        <v>9.6413221773247731E-10</v>
      </c>
      <c r="AG349" s="8">
        <f t="shared" si="321"/>
        <v>4.5505783894096092E-9</v>
      </c>
      <c r="AH349" s="9">
        <f t="shared" si="322"/>
        <v>1.097002469958351E-3</v>
      </c>
      <c r="AJ349">
        <f t="shared" si="323"/>
        <v>4.6356994056017168E-4</v>
      </c>
      <c r="AK349">
        <f t="shared" si="324"/>
        <v>3.6080887500919116E-8</v>
      </c>
      <c r="AL349">
        <v>0</v>
      </c>
      <c r="AM349" s="8">
        <f t="shared" si="325"/>
        <v>2.0105592363444494E-7</v>
      </c>
      <c r="AN349" s="8">
        <f t="shared" si="326"/>
        <v>2.3713681113536406E-7</v>
      </c>
      <c r="AO349" s="9">
        <f t="shared" si="327"/>
        <v>2.2739189884214046E-2</v>
      </c>
      <c r="AP349" s="9"/>
      <c r="AQ349" t="e">
        <f t="shared" si="328"/>
        <v>#VALUE!</v>
      </c>
      <c r="AR349" t="e">
        <f t="shared" si="329"/>
        <v>#VALUE!</v>
      </c>
      <c r="AS349">
        <v>0</v>
      </c>
      <c r="AT349" s="8" t="e">
        <f t="shared" si="330"/>
        <v>#VALUE!</v>
      </c>
      <c r="AU349" s="8" t="e">
        <f t="shared" si="331"/>
        <v>#VALUE!</v>
      </c>
      <c r="AV349" s="9">
        <f t="shared" si="332"/>
        <v>1.5759424160826513E-2</v>
      </c>
      <c r="AX349">
        <f t="shared" si="333"/>
        <v>78.812974192989046</v>
      </c>
      <c r="AY349">
        <f t="shared" si="334"/>
        <v>15.215219993965079</v>
      </c>
      <c r="AZ349" t="e">
        <f t="shared" si="335"/>
        <v>#VALUE!</v>
      </c>
    </row>
    <row r="350" spans="1:52">
      <c r="A350" s="71">
        <v>44725.456944444442</v>
      </c>
      <c r="B350" s="56">
        <v>40</v>
      </c>
      <c r="C350" s="57">
        <v>3</v>
      </c>
      <c r="D350" s="56" t="s">
        <v>235</v>
      </c>
      <c r="E350" s="85">
        <v>2</v>
      </c>
      <c r="F350" s="2">
        <v>44727.038807870369</v>
      </c>
      <c r="G350">
        <v>97</v>
      </c>
      <c r="I350" s="3">
        <v>21.4</v>
      </c>
      <c r="J350" s="3">
        <v>29.99</v>
      </c>
      <c r="K350" s="3">
        <v>89.096584352649998</v>
      </c>
      <c r="L350" s="3">
        <v>2227.3084872135205</v>
      </c>
      <c r="M350" s="3" t="s">
        <v>40</v>
      </c>
      <c r="N350" s="4">
        <f>1000000*(AG350-AE350)/Y350</f>
        <v>0.45852575410464308</v>
      </c>
      <c r="O350" s="4">
        <f>1000000*(AN350-AL350)/Y350</f>
        <v>59.374850828331795</v>
      </c>
      <c r="P350" s="4" t="e">
        <f>1000000*(AU350-AS350)/Y350</f>
        <v>#VALUE!</v>
      </c>
      <c r="Q350">
        <f>(N350*16)</f>
        <v>7.3364120656742893</v>
      </c>
      <c r="R350">
        <f>(O350*44)</f>
        <v>2612.4934364465989</v>
      </c>
      <c r="S350">
        <f>1000000*(((AG350-AE350)*0.082057*X350)/(W350-AA350))/Y350</f>
        <v>12.790413623088753</v>
      </c>
      <c r="T350">
        <f>1000000*(((AN350-AL350)*0.082057*X350)/(W350-AA350))/Y350</f>
        <v>1656.240449102982</v>
      </c>
      <c r="U350">
        <f>O350*((1*0.082057*X350)/(W350-AA350))</f>
        <v>1656.240449102982</v>
      </c>
      <c r="W350">
        <f t="shared" si="315"/>
        <v>0.99395121498353389</v>
      </c>
      <c r="X350">
        <v>313.14999999999998</v>
      </c>
      <c r="Y350">
        <f t="shared" si="316"/>
        <v>1.9073334166666699E-2</v>
      </c>
      <c r="Z350">
        <v>2E-3</v>
      </c>
      <c r="AA350">
        <f t="shared" si="317"/>
        <v>7.2765497523200454E-2</v>
      </c>
      <c r="AC350">
        <f t="shared" si="318"/>
        <v>8.8557658268199375E-5</v>
      </c>
      <c r="AD350">
        <f t="shared" si="319"/>
        <v>6.8926792394231976E-9</v>
      </c>
      <c r="AE350">
        <v>0</v>
      </c>
      <c r="AF350" s="8">
        <f t="shared" si="320"/>
        <v>1.8529356926375041E-9</v>
      </c>
      <c r="AG350" s="8">
        <f t="shared" si="321"/>
        <v>8.7456149320607023E-9</v>
      </c>
      <c r="AH350" s="9">
        <f t="shared" si="322"/>
        <v>1.097002469958351E-3</v>
      </c>
      <c r="AJ350">
        <f t="shared" si="323"/>
        <v>2.2138359770090153E-3</v>
      </c>
      <c r="AK350">
        <f t="shared" si="324"/>
        <v>1.7230877121891712E-7</v>
      </c>
      <c r="AL350">
        <v>0</v>
      </c>
      <c r="AM350" s="8">
        <f t="shared" si="325"/>
        <v>9.6016759972584225E-7</v>
      </c>
      <c r="AN350" s="8">
        <f t="shared" si="326"/>
        <v>1.1324763709447594E-6</v>
      </c>
      <c r="AO350" s="9">
        <f t="shared" si="327"/>
        <v>2.2739189884214046E-2</v>
      </c>
      <c r="AP350" s="9"/>
      <c r="AQ350" t="e">
        <f t="shared" si="328"/>
        <v>#VALUE!</v>
      </c>
      <c r="AR350" t="e">
        <f t="shared" si="329"/>
        <v>#VALUE!</v>
      </c>
      <c r="AS350">
        <v>0</v>
      </c>
      <c r="AT350" s="8" t="e">
        <f t="shared" si="330"/>
        <v>#VALUE!</v>
      </c>
      <c r="AU350" s="8" t="e">
        <f t="shared" si="331"/>
        <v>#VALUE!</v>
      </c>
      <c r="AV350" s="9">
        <f t="shared" si="332"/>
        <v>1.5759424160826513E-2</v>
      </c>
      <c r="AX350">
        <f t="shared" si="333"/>
        <v>78.812974192989046</v>
      </c>
      <c r="AY350">
        <f t="shared" si="334"/>
        <v>15.215219993965075</v>
      </c>
      <c r="AZ350" t="e">
        <f t="shared" si="335"/>
        <v>#VALUE!</v>
      </c>
    </row>
    <row r="351" spans="1:52">
      <c r="A351" s="71">
        <v>44725.5</v>
      </c>
      <c r="B351" s="56">
        <v>50</v>
      </c>
      <c r="C351" s="57">
        <v>0.1</v>
      </c>
      <c r="D351" s="56" t="s">
        <v>235</v>
      </c>
      <c r="E351" s="85">
        <v>2</v>
      </c>
      <c r="F351" s="2">
        <v>44727.06009259259</v>
      </c>
      <c r="G351">
        <v>170</v>
      </c>
      <c r="I351" s="3">
        <v>21.4</v>
      </c>
      <c r="J351" s="3">
        <v>29.99</v>
      </c>
      <c r="K351" s="3">
        <v>83.073173893258627</v>
      </c>
      <c r="L351" s="3" t="e">
        <v>#VALUE!</v>
      </c>
      <c r="M351" s="3" t="s">
        <v>40</v>
      </c>
      <c r="N351" s="4">
        <f>1000000*(AG351-AE351)/Y351</f>
        <v>0.4275269358756244</v>
      </c>
      <c r="O351" s="4" t="e">
        <f>1000000*(AN351-AL351)/Y351</f>
        <v>#VALUE!</v>
      </c>
      <c r="P351" s="4" t="e">
        <f>1000000*(AU351-AS351)/Y351</f>
        <v>#VALUE!</v>
      </c>
      <c r="Q351">
        <f>(N351*16)</f>
        <v>6.8404309740099905</v>
      </c>
      <c r="R351" t="e">
        <f>(O351*44)</f>
        <v>#VALUE!</v>
      </c>
      <c r="S351">
        <f>1000000*(((AG351-AE351)*0.082057*X351)/(W351-AA351))/Y351</f>
        <v>11.925712560112892</v>
      </c>
      <c r="T351" t="e">
        <f>1000000*(((AN351-AL351)*0.082057*X351)/(W351-AA351))/Y351</f>
        <v>#VALUE!</v>
      </c>
      <c r="U351" t="e">
        <f>O351*((1*0.082057*X351)/(W351-AA351))</f>
        <v>#VALUE!</v>
      </c>
      <c r="W351">
        <f t="shared" si="315"/>
        <v>0.99395121498353389</v>
      </c>
      <c r="X351">
        <v>313.14999999999998</v>
      </c>
      <c r="Y351">
        <f t="shared" si="316"/>
        <v>1.9073334166666699E-2</v>
      </c>
      <c r="Z351">
        <v>2E-3</v>
      </c>
      <c r="AA351">
        <f t="shared" si="317"/>
        <v>7.2765497523200454E-2</v>
      </c>
      <c r="AC351">
        <f t="shared" si="318"/>
        <v>8.2570682123742789E-5</v>
      </c>
      <c r="AD351">
        <f t="shared" si="319"/>
        <v>6.4266968841440912E-9</v>
      </c>
      <c r="AE351">
        <v>0</v>
      </c>
      <c r="AF351" s="8">
        <f t="shared" si="320"/>
        <v>1.7276672290627791E-9</v>
      </c>
      <c r="AG351" s="8">
        <f t="shared" si="321"/>
        <v>8.1543641132068699E-9</v>
      </c>
      <c r="AH351" s="9">
        <f t="shared" si="322"/>
        <v>1.097002469958351E-3</v>
      </c>
      <c r="AJ351" t="e">
        <f t="shared" si="323"/>
        <v>#VALUE!</v>
      </c>
      <c r="AK351" t="e">
        <f t="shared" si="324"/>
        <v>#VALUE!</v>
      </c>
      <c r="AL351">
        <v>0</v>
      </c>
      <c r="AM351" s="8" t="e">
        <f t="shared" si="325"/>
        <v>#VALUE!</v>
      </c>
      <c r="AN351" s="8" t="e">
        <f t="shared" si="326"/>
        <v>#VALUE!</v>
      </c>
      <c r="AO351" s="9">
        <f t="shared" si="327"/>
        <v>2.2739189884214046E-2</v>
      </c>
      <c r="AP351" s="9"/>
      <c r="AQ351" t="e">
        <f t="shared" si="328"/>
        <v>#VALUE!</v>
      </c>
      <c r="AR351" t="e">
        <f t="shared" si="329"/>
        <v>#VALUE!</v>
      </c>
      <c r="AS351">
        <v>0</v>
      </c>
      <c r="AT351" s="8" t="e">
        <f t="shared" si="330"/>
        <v>#VALUE!</v>
      </c>
      <c r="AU351" s="8" t="e">
        <f t="shared" si="331"/>
        <v>#VALUE!</v>
      </c>
      <c r="AV351" s="9">
        <f t="shared" si="332"/>
        <v>1.5759424160826513E-2</v>
      </c>
      <c r="AX351">
        <f t="shared" si="333"/>
        <v>78.812974192989046</v>
      </c>
      <c r="AY351" t="e">
        <f t="shared" si="334"/>
        <v>#VALUE!</v>
      </c>
      <c r="AZ351" t="e">
        <f t="shared" si="335"/>
        <v>#VALUE!</v>
      </c>
    </row>
    <row r="352" spans="1:52">
      <c r="A352" s="71">
        <v>44725.459027777775</v>
      </c>
      <c r="B352" s="56">
        <v>50</v>
      </c>
      <c r="C352" s="57">
        <v>9</v>
      </c>
      <c r="D352" s="56" t="s">
        <v>234</v>
      </c>
      <c r="E352" s="85">
        <v>2</v>
      </c>
      <c r="F352" s="2">
        <v>44727.081400462965</v>
      </c>
      <c r="G352">
        <v>44</v>
      </c>
      <c r="I352" s="3">
        <v>21.4</v>
      </c>
      <c r="J352" s="3">
        <v>29.99</v>
      </c>
      <c r="K352" s="3">
        <v>-0.67020940750000002</v>
      </c>
      <c r="L352" s="3">
        <v>18187.081505408318</v>
      </c>
      <c r="M352" s="3" t="s">
        <v>40</v>
      </c>
      <c r="N352" s="4">
        <f>1000000*(AG352-AE352)/Y352</f>
        <v>-3.4491588674782155E-3</v>
      </c>
      <c r="O352" s="4">
        <f>1000000*(AN352-AL352)/Y352</f>
        <v>484.82518590735776</v>
      </c>
      <c r="P352" s="4" t="e">
        <f>1000000*(AU352-AS352)/Y352</f>
        <v>#VALUE!</v>
      </c>
      <c r="Q352">
        <f>(N352*16)</f>
        <v>-5.5186541879651448E-2</v>
      </c>
      <c r="R352">
        <f>(O352*44)</f>
        <v>21332.308179923741</v>
      </c>
      <c r="S352">
        <f>1000000*(((AG352-AE352)*0.082057*X352)/(W352-AA352))/Y352</f>
        <v>-9.6213065835169434E-2</v>
      </c>
      <c r="T352">
        <f>1000000*(((AN352-AL352)*0.082057*X352)/(W352-AA352))/Y352</f>
        <v>13524.026964973509</v>
      </c>
      <c r="U352">
        <f>O352*((1*0.082057*X352)/(W352-AA352))</f>
        <v>13524.026964973509</v>
      </c>
      <c r="W352">
        <f t="shared" si="315"/>
        <v>0.99395121498353389</v>
      </c>
      <c r="X352">
        <v>313.14999999999998</v>
      </c>
      <c r="Y352">
        <f t="shared" si="316"/>
        <v>1.9073334166666699E-2</v>
      </c>
      <c r="Z352">
        <v>2E-3</v>
      </c>
      <c r="AA352">
        <f t="shared" si="317"/>
        <v>7.2765497523200454E-2</v>
      </c>
      <c r="AC352">
        <f t="shared" si="318"/>
        <v>-6.6615545487801938E-7</v>
      </c>
      <c r="AD352">
        <f t="shared" si="319"/>
        <v>-5.1848659549696571E-11</v>
      </c>
      <c r="AE352">
        <v>0</v>
      </c>
      <c r="AF352" s="8">
        <f t="shared" si="320"/>
        <v>-1.3938300123637088E-11</v>
      </c>
      <c r="AG352" s="8">
        <f t="shared" si="321"/>
        <v>-6.5786959673333661E-11</v>
      </c>
      <c r="AH352" s="9">
        <f t="shared" si="322"/>
        <v>1.097002469958351E-3</v>
      </c>
      <c r="AJ352">
        <f t="shared" si="323"/>
        <v>1.8077071759305154E-2</v>
      </c>
      <c r="AK352">
        <f t="shared" si="324"/>
        <v>1.4069868113220995E-6</v>
      </c>
      <c r="AL352">
        <v>0</v>
      </c>
      <c r="AM352" s="8">
        <f t="shared" si="325"/>
        <v>7.840245971905241E-6</v>
      </c>
      <c r="AN352" s="8">
        <f t="shared" si="326"/>
        <v>9.2472327832273404E-6</v>
      </c>
      <c r="AO352" s="9">
        <f t="shared" si="327"/>
        <v>2.2739189884214046E-2</v>
      </c>
      <c r="AP352" s="9"/>
      <c r="AQ352" t="e">
        <f t="shared" si="328"/>
        <v>#VALUE!</v>
      </c>
      <c r="AR352" t="e">
        <f t="shared" si="329"/>
        <v>#VALUE!</v>
      </c>
      <c r="AS352">
        <v>0</v>
      </c>
      <c r="AT352" s="8" t="e">
        <f t="shared" si="330"/>
        <v>#VALUE!</v>
      </c>
      <c r="AU352" s="8" t="e">
        <f t="shared" si="331"/>
        <v>#VALUE!</v>
      </c>
      <c r="AV352" s="9">
        <f t="shared" si="332"/>
        <v>1.5759424160826513E-2</v>
      </c>
      <c r="AX352">
        <f t="shared" si="333"/>
        <v>78.812974192989046</v>
      </c>
      <c r="AY352">
        <f t="shared" si="334"/>
        <v>15.215219993965077</v>
      </c>
      <c r="AZ352" t="e">
        <f t="shared" si="335"/>
        <v>#VALUE!</v>
      </c>
    </row>
    <row r="353" spans="1:52">
      <c r="A353" s="79">
        <v>44725</v>
      </c>
      <c r="B353" s="80">
        <v>50</v>
      </c>
      <c r="C353" s="78" t="s">
        <v>231</v>
      </c>
      <c r="D353" s="78" t="s">
        <v>234</v>
      </c>
      <c r="E353" s="81" t="s">
        <v>231</v>
      </c>
      <c r="F353" s="82">
        <v>44727.102662037039</v>
      </c>
      <c r="G353" s="78">
        <v>181</v>
      </c>
      <c r="H353">
        <v>131</v>
      </c>
      <c r="I353" s="3">
        <v>21.4</v>
      </c>
      <c r="J353" s="3">
        <v>29.99</v>
      </c>
      <c r="K353" s="3">
        <v>2.7333979212999999</v>
      </c>
      <c r="L353" s="3">
        <v>6178.9614502479999</v>
      </c>
      <c r="M353" s="3" t="s">
        <v>40</v>
      </c>
      <c r="N353" s="4">
        <f>1000000*(AG353-AE353)/Y353</f>
        <v>1.4067131217638744E-2</v>
      </c>
      <c r="O353" s="4">
        <f>1000000*(AN353-AL353)/Y353</f>
        <v>164.7167047082317</v>
      </c>
      <c r="P353" s="4" t="e">
        <f>1000000*(AU353-AS353)/Y353</f>
        <v>#VALUE!</v>
      </c>
      <c r="Q353">
        <f>(N353*16)</f>
        <v>0.2250740994822199</v>
      </c>
      <c r="R353">
        <f>(O353*44)</f>
        <v>7247.5350071621951</v>
      </c>
      <c r="S353">
        <f>1000000*(((AG353-AE353)*0.082057*X353)/(W353-AA353))/Y353</f>
        <v>0.39239764648596365</v>
      </c>
      <c r="T353">
        <f>1000000*(((AN353-AL353)*0.082057*X353)/(W353-AA353))/Y353</f>
        <v>4594.7141790636442</v>
      </c>
      <c r="U353">
        <f>O353*((1*0.082057*X353)/(W353-AA353))</f>
        <v>4594.7141790636451</v>
      </c>
      <c r="W353">
        <f t="shared" si="315"/>
        <v>0.99395121498353389</v>
      </c>
      <c r="X353">
        <v>313.14999999999998</v>
      </c>
      <c r="Y353">
        <f t="shared" si="316"/>
        <v>1.9073334166666699E-2</v>
      </c>
      <c r="Z353">
        <v>2E-3</v>
      </c>
      <c r="AA353">
        <f t="shared" si="317"/>
        <v>7.2765497523200454E-2</v>
      </c>
      <c r="AC353">
        <f t="shared" si="318"/>
        <v>2.716864184909601E-6</v>
      </c>
      <c r="AD353">
        <f t="shared" si="319"/>
        <v>2.1146080113077493E-10</v>
      </c>
      <c r="AE353">
        <v>0</v>
      </c>
      <c r="AF353" s="8">
        <f t="shared" si="320"/>
        <v>5.6846293349597832E-11</v>
      </c>
      <c r="AG353" s="8">
        <f t="shared" si="321"/>
        <v>2.6830709448037275E-10</v>
      </c>
      <c r="AH353" s="9">
        <f t="shared" si="322"/>
        <v>1.097002469958351E-3</v>
      </c>
      <c r="AJ353">
        <f t="shared" si="323"/>
        <v>6.1415862408104177E-3</v>
      </c>
      <c r="AK353">
        <f t="shared" si="324"/>
        <v>4.7801607231931901E-7</v>
      </c>
      <c r="AL353">
        <v>0</v>
      </c>
      <c r="AM353" s="8">
        <f t="shared" si="325"/>
        <v>2.6636806794129463E-6</v>
      </c>
      <c r="AN353" s="8">
        <f t="shared" si="326"/>
        <v>3.1416967517322652E-6</v>
      </c>
      <c r="AO353" s="9">
        <f t="shared" si="327"/>
        <v>2.2739189884214046E-2</v>
      </c>
      <c r="AP353" s="9"/>
      <c r="AQ353" t="e">
        <f t="shared" si="328"/>
        <v>#VALUE!</v>
      </c>
      <c r="AR353" t="e">
        <f t="shared" si="329"/>
        <v>#VALUE!</v>
      </c>
      <c r="AS353">
        <v>0</v>
      </c>
      <c r="AT353" s="8" t="e">
        <f t="shared" si="330"/>
        <v>#VALUE!</v>
      </c>
      <c r="AU353" s="8" t="e">
        <f t="shared" si="331"/>
        <v>#VALUE!</v>
      </c>
      <c r="AV353" s="9">
        <f t="shared" si="332"/>
        <v>1.5759424160826513E-2</v>
      </c>
      <c r="AX353">
        <f t="shared" si="333"/>
        <v>78.81297419298906</v>
      </c>
      <c r="AY353">
        <f t="shared" si="334"/>
        <v>15.215219993965075</v>
      </c>
      <c r="AZ353" t="e">
        <f t="shared" si="335"/>
        <v>#VALUE!</v>
      </c>
    </row>
    <row r="354" spans="1:52">
      <c r="A354" s="79">
        <v>44725</v>
      </c>
      <c r="B354" s="80">
        <v>50</v>
      </c>
      <c r="C354" s="78" t="s">
        <v>231</v>
      </c>
      <c r="D354" s="78" t="s">
        <v>234</v>
      </c>
      <c r="E354" s="81" t="s">
        <v>231</v>
      </c>
      <c r="F354" s="82">
        <v>44727.12394675926</v>
      </c>
      <c r="G354" s="78">
        <v>132</v>
      </c>
      <c r="H354">
        <v>131</v>
      </c>
      <c r="I354" s="3">
        <v>21.4</v>
      </c>
      <c r="J354" s="3">
        <v>29.99</v>
      </c>
      <c r="K354" s="3">
        <v>4.1970013717000008</v>
      </c>
      <c r="L354" s="3">
        <v>14248.173921984078</v>
      </c>
      <c r="M354" s="3" t="s">
        <v>40</v>
      </c>
      <c r="N354" s="4">
        <f>1000000*(AG354-AE354)/Y354</f>
        <v>2.1599405105362221E-2</v>
      </c>
      <c r="O354" s="4">
        <f>1000000*(AN354-AL354)/Y354</f>
        <v>379.82309412931897</v>
      </c>
      <c r="P354" s="4" t="e">
        <f>1000000*(AU354-AS354)/Y354</f>
        <v>#VALUE!</v>
      </c>
      <c r="Q354">
        <f>(N354*16)</f>
        <v>0.34559048168579554</v>
      </c>
      <c r="R354">
        <f>(O354*44)</f>
        <v>16712.216141690034</v>
      </c>
      <c r="S354">
        <f>1000000*(((AG354-AE354)*0.082057*X354)/(W354-AA354))/Y354</f>
        <v>0.60250776065937062</v>
      </c>
      <c r="T354">
        <f>1000000*(((AN354-AL354)*0.082057*X354)/(W354-AA354))/Y354</f>
        <v>10595.030778591045</v>
      </c>
      <c r="U354">
        <f>O354*((1*0.082057*X354)/(W354-AA354))</f>
        <v>10595.030778591046</v>
      </c>
      <c r="W354">
        <f t="shared" si="315"/>
        <v>0.99395121498353389</v>
      </c>
      <c r="X354">
        <v>313.14999999999998</v>
      </c>
      <c r="Y354">
        <f t="shared" si="316"/>
        <v>1.9073334166666699E-2</v>
      </c>
      <c r="Z354">
        <v>2E-3</v>
      </c>
      <c r="AA354">
        <f t="shared" si="317"/>
        <v>7.2765497523200454E-2</v>
      </c>
      <c r="AC354">
        <f t="shared" si="318"/>
        <v>4.1716146126887742E-6</v>
      </c>
      <c r="AD354">
        <f t="shared" si="319"/>
        <v>3.2468791517356137E-10</v>
      </c>
      <c r="AE354">
        <v>0</v>
      </c>
      <c r="AF354" s="8">
        <f t="shared" si="320"/>
        <v>8.7284756202219009E-11</v>
      </c>
      <c r="AG354" s="8">
        <f t="shared" si="321"/>
        <v>4.1197267137578037E-10</v>
      </c>
      <c r="AH354" s="9">
        <f t="shared" si="322"/>
        <v>1.097002469958351E-3</v>
      </c>
      <c r="AJ354">
        <f t="shared" si="323"/>
        <v>1.4161989781052778E-2</v>
      </c>
      <c r="AK354">
        <f t="shared" si="324"/>
        <v>1.1022655167457008E-6</v>
      </c>
      <c r="AL354">
        <v>0</v>
      </c>
      <c r="AM354" s="8">
        <f t="shared" si="325"/>
        <v>6.1422272818001001E-6</v>
      </c>
      <c r="AN354" s="8">
        <f t="shared" si="326"/>
        <v>7.2444927985458011E-6</v>
      </c>
      <c r="AO354" s="9">
        <f t="shared" si="327"/>
        <v>2.2739189884214046E-2</v>
      </c>
      <c r="AP354" s="9"/>
      <c r="AQ354" t="e">
        <f t="shared" si="328"/>
        <v>#VALUE!</v>
      </c>
      <c r="AR354" t="e">
        <f t="shared" si="329"/>
        <v>#VALUE!</v>
      </c>
      <c r="AS354">
        <v>0</v>
      </c>
      <c r="AT354" s="8" t="e">
        <f t="shared" si="330"/>
        <v>#VALUE!</v>
      </c>
      <c r="AU354" s="8" t="e">
        <f t="shared" si="331"/>
        <v>#VALUE!</v>
      </c>
      <c r="AV354" s="9">
        <f t="shared" si="332"/>
        <v>1.5759424160826513E-2</v>
      </c>
      <c r="AX354">
        <f t="shared" si="333"/>
        <v>78.812974192989046</v>
      </c>
      <c r="AY354">
        <f t="shared" si="334"/>
        <v>15.215219993965077</v>
      </c>
      <c r="AZ354" t="e">
        <f t="shared" si="335"/>
        <v>#VALUE!</v>
      </c>
    </row>
    <row r="355" spans="1:52">
      <c r="A355" s="71">
        <v>44725.427083333336</v>
      </c>
      <c r="B355" s="56">
        <v>50</v>
      </c>
      <c r="C355" s="57">
        <v>5</v>
      </c>
      <c r="D355" s="56" t="s">
        <v>234</v>
      </c>
      <c r="E355" s="56">
        <v>2</v>
      </c>
      <c r="F355" s="2">
        <v>44727.145219907405</v>
      </c>
      <c r="G355">
        <v>122</v>
      </c>
      <c r="I355" s="3">
        <v>21.4</v>
      </c>
      <c r="J355" s="3">
        <v>29.99</v>
      </c>
      <c r="K355" s="3">
        <v>2.2125548933000001</v>
      </c>
      <c r="L355" s="3">
        <v>13592.829697590079</v>
      </c>
      <c r="M355" s="3" t="s">
        <v>40</v>
      </c>
      <c r="N355" s="4">
        <f>1000000*(AG355-AE355)/Y355</f>
        <v>1.1386669964055992E-2</v>
      </c>
      <c r="O355" s="4">
        <f>1000000*(AN355-AL355)/Y355</f>
        <v>362.35314518062972</v>
      </c>
      <c r="P355" s="4" t="e">
        <f>1000000*(AU355-AS355)/Y355</f>
        <v>#VALUE!</v>
      </c>
      <c r="Q355">
        <f>(N355*16)</f>
        <v>0.18218671942489587</v>
      </c>
      <c r="R355">
        <f>(O355*44)</f>
        <v>15943.538387947709</v>
      </c>
      <c r="S355">
        <f>1000000*(((AG355-AE355)*0.082057*X355)/(W355-AA355))/Y355</f>
        <v>0.31762712852251213</v>
      </c>
      <c r="T355">
        <f>1000000*(((AN355-AL355)*0.082057*X355)/(W355-AA355))/Y355</f>
        <v>10107.712735868879</v>
      </c>
      <c r="U355">
        <f>O355*((1*0.082057*X355)/(W355-AA355))</f>
        <v>10107.712735868879</v>
      </c>
      <c r="W355">
        <f t="shared" si="315"/>
        <v>0.99395121498353389</v>
      </c>
      <c r="X355">
        <v>313.14999999999998</v>
      </c>
      <c r="Y355">
        <f t="shared" si="316"/>
        <v>1.9073334166666699E-2</v>
      </c>
      <c r="Z355">
        <v>2E-3</v>
      </c>
      <c r="AA355">
        <f t="shared" si="317"/>
        <v>7.2765497523200454E-2</v>
      </c>
      <c r="AC355">
        <f t="shared" si="318"/>
        <v>2.1991716244132983E-6</v>
      </c>
      <c r="AD355">
        <f t="shared" si="319"/>
        <v>1.7116740546159362E-10</v>
      </c>
      <c r="AE355">
        <v>0</v>
      </c>
      <c r="AF355" s="8">
        <f t="shared" si="320"/>
        <v>4.6014355808392974E-11</v>
      </c>
      <c r="AG355" s="8">
        <f t="shared" si="321"/>
        <v>2.171817612699866E-10</v>
      </c>
      <c r="AH355" s="9">
        <f t="shared" si="322"/>
        <v>1.097002469958351E-3</v>
      </c>
      <c r="AJ355">
        <f t="shared" si="323"/>
        <v>1.3510609592983922E-2</v>
      </c>
      <c r="AK355">
        <f t="shared" si="324"/>
        <v>1.051566855703011E-6</v>
      </c>
      <c r="AL355">
        <v>0</v>
      </c>
      <c r="AM355" s="8">
        <f t="shared" si="325"/>
        <v>5.8597157686698324E-6</v>
      </c>
      <c r="AN355" s="8">
        <f t="shared" si="326"/>
        <v>6.9112826243728434E-6</v>
      </c>
      <c r="AO355" s="9">
        <f t="shared" si="327"/>
        <v>2.2739189884214046E-2</v>
      </c>
      <c r="AP355" s="9"/>
      <c r="AQ355" t="e">
        <f t="shared" si="328"/>
        <v>#VALUE!</v>
      </c>
      <c r="AR355" t="e">
        <f t="shared" si="329"/>
        <v>#VALUE!</v>
      </c>
      <c r="AS355">
        <v>0</v>
      </c>
      <c r="AT355" s="8" t="e">
        <f t="shared" si="330"/>
        <v>#VALUE!</v>
      </c>
      <c r="AU355" s="8" t="e">
        <f t="shared" si="331"/>
        <v>#VALUE!</v>
      </c>
      <c r="AV355" s="9">
        <f t="shared" si="332"/>
        <v>1.5759424160826513E-2</v>
      </c>
      <c r="AX355">
        <f t="shared" si="333"/>
        <v>78.81297419298906</v>
      </c>
      <c r="AY355">
        <f t="shared" si="334"/>
        <v>15.215219993965075</v>
      </c>
      <c r="AZ355" t="e">
        <f t="shared" si="335"/>
        <v>#VALUE!</v>
      </c>
    </row>
    <row r="356" spans="1:52">
      <c r="A356" s="73">
        <v>44732.46875</v>
      </c>
      <c r="B356" s="56">
        <v>200</v>
      </c>
      <c r="C356" s="57">
        <v>0.1</v>
      </c>
      <c r="D356" s="56" t="s">
        <v>234</v>
      </c>
      <c r="E356" s="56">
        <v>1</v>
      </c>
      <c r="F356" s="2">
        <v>44734.646099537036</v>
      </c>
      <c r="G356">
        <v>339</v>
      </c>
      <c r="I356" s="3">
        <v>21.9</v>
      </c>
      <c r="J356" s="3">
        <v>29.942</v>
      </c>
      <c r="K356" s="3">
        <v>727.51353919388566</v>
      </c>
      <c r="L356" s="3">
        <v>4469.5847814300805</v>
      </c>
      <c r="M356" s="3" t="s">
        <v>40</v>
      </c>
      <c r="N356" s="4">
        <f>1000000*(AG356-AE356)/Y356</f>
        <v>3.7313089120528806</v>
      </c>
      <c r="O356" s="4">
        <f>1000000*(AN356-AL356)/Y356</f>
        <v>118.74266336429822</v>
      </c>
      <c r="P356" s="4" t="e">
        <f>1000000*(AU356-AS356)/Y356</f>
        <v>#VALUE!</v>
      </c>
      <c r="Q356">
        <f>(N356*16)</f>
        <v>59.70094259284609</v>
      </c>
      <c r="R356">
        <f>(O356*44)</f>
        <v>5224.6771880291217</v>
      </c>
      <c r="S356">
        <f>1000000*(((AG356-AE356)*0.082057*X356)/(W356-AA356))/Y356</f>
        <v>104.46767725842334</v>
      </c>
      <c r="T356">
        <f>1000000*(((AN356-AL356)*0.082057*X356)/(W356-AA356))/Y356</f>
        <v>3324.5090464306513</v>
      </c>
      <c r="U356">
        <f>O356*((1*0.082057*X356)/(W356-AA356))</f>
        <v>3324.5090464306518</v>
      </c>
      <c r="W356">
        <f t="shared" si="315"/>
        <v>0.99056394329679698</v>
      </c>
      <c r="X356">
        <v>313.14999999999998</v>
      </c>
      <c r="Y356">
        <f t="shared" si="316"/>
        <v>1.9073334166666699E-2</v>
      </c>
      <c r="Z356">
        <v>2E-3</v>
      </c>
      <c r="AA356">
        <f t="shared" si="317"/>
        <v>7.2765497523200454E-2</v>
      </c>
      <c r="AC356">
        <f t="shared" si="318"/>
        <v>7.2064868018570426E-4</v>
      </c>
      <c r="AD356">
        <f t="shared" si="319"/>
        <v>5.6090012924578753E-8</v>
      </c>
      <c r="AE356">
        <v>0</v>
      </c>
      <c r="AF356" s="8">
        <f t="shared" si="320"/>
        <v>1.5078488834067405E-8</v>
      </c>
      <c r="AG356" s="8">
        <f t="shared" si="321"/>
        <v>7.1168501758646154E-8</v>
      </c>
      <c r="AH356" s="9">
        <f t="shared" si="322"/>
        <v>1.097002469958351E-3</v>
      </c>
      <c r="AJ356">
        <f t="shared" si="323"/>
        <v>4.4274095259927331E-3</v>
      </c>
      <c r="AK356">
        <f t="shared" si="324"/>
        <v>3.4459711696320926E-7</v>
      </c>
      <c r="AL356">
        <v>0</v>
      </c>
      <c r="AM356" s="8">
        <f t="shared" si="325"/>
        <v>1.920221381224062E-6</v>
      </c>
      <c r="AN356" s="8">
        <f t="shared" si="326"/>
        <v>2.2648184981872712E-6</v>
      </c>
      <c r="AO356" s="9">
        <f t="shared" si="327"/>
        <v>2.2739189884214046E-2</v>
      </c>
      <c r="AP356" s="9"/>
      <c r="AQ356" t="e">
        <f t="shared" si="328"/>
        <v>#VALUE!</v>
      </c>
      <c r="AR356" t="e">
        <f t="shared" si="329"/>
        <v>#VALUE!</v>
      </c>
      <c r="AS356">
        <v>0</v>
      </c>
      <c r="AT356" s="8" t="e">
        <f t="shared" si="330"/>
        <v>#VALUE!</v>
      </c>
      <c r="AU356" s="8" t="e">
        <f t="shared" si="331"/>
        <v>#VALUE!</v>
      </c>
      <c r="AV356" s="9">
        <f t="shared" si="332"/>
        <v>1.5759424160826513E-2</v>
      </c>
      <c r="AX356">
        <f t="shared" si="333"/>
        <v>78.812974192989046</v>
      </c>
      <c r="AY356">
        <f t="shared" si="334"/>
        <v>15.215219993965073</v>
      </c>
      <c r="AZ356" t="e">
        <f t="shared" si="335"/>
        <v>#VALUE!</v>
      </c>
    </row>
    <row r="357" spans="1:52">
      <c r="A357" s="73">
        <v>44732.53402777778</v>
      </c>
      <c r="B357" s="56">
        <v>50</v>
      </c>
      <c r="C357" s="57">
        <v>0.1</v>
      </c>
      <c r="D357" s="56" t="s">
        <v>234</v>
      </c>
      <c r="E357" s="85">
        <v>1</v>
      </c>
      <c r="F357" s="2">
        <v>44734.667361111111</v>
      </c>
      <c r="G357">
        <v>351</v>
      </c>
      <c r="I357" s="3">
        <v>21.9</v>
      </c>
      <c r="J357" s="3">
        <v>29.942</v>
      </c>
      <c r="K357" s="3">
        <v>41.006095682416635</v>
      </c>
      <c r="L357" s="3" t="e">
        <v>#VALUE!</v>
      </c>
      <c r="M357" s="3" t="s">
        <v>40</v>
      </c>
      <c r="N357" s="4">
        <f>1000000*(AG357-AE357)/Y357</f>
        <v>0.21031417564796331</v>
      </c>
      <c r="O357" s="4" t="e">
        <f>1000000*(AN357-AL357)/Y357</f>
        <v>#VALUE!</v>
      </c>
      <c r="P357" s="4" t="e">
        <f>1000000*(AU357-AS357)/Y357</f>
        <v>#VALUE!</v>
      </c>
      <c r="Q357">
        <f>(N357*16)</f>
        <v>3.365026810367413</v>
      </c>
      <c r="R357" t="e">
        <f>(O357*44)</f>
        <v>#VALUE!</v>
      </c>
      <c r="S357">
        <f>1000000*(((AG357-AE357)*0.082057*X357)/(W357-AA357))/Y357</f>
        <v>5.888291198161566</v>
      </c>
      <c r="T357" t="e">
        <f>1000000*(((AN357-AL357)*0.082057*X357)/(W357-AA357))/Y357</f>
        <v>#VALUE!</v>
      </c>
      <c r="U357" t="e">
        <f>O357*((1*0.082057*X357)/(W357-AA357))</f>
        <v>#VALUE!</v>
      </c>
      <c r="W357">
        <f t="shared" si="315"/>
        <v>0.99056394329679698</v>
      </c>
      <c r="X357">
        <v>313.14999999999998</v>
      </c>
      <c r="Y357">
        <f t="shared" si="316"/>
        <v>1.9073334166666699E-2</v>
      </c>
      <c r="Z357">
        <v>2E-3</v>
      </c>
      <c r="AA357">
        <f t="shared" si="317"/>
        <v>7.2765497523200454E-2</v>
      </c>
      <c r="AC357">
        <f t="shared" si="318"/>
        <v>4.0619159838380384E-5</v>
      </c>
      <c r="AD357">
        <f t="shared" si="319"/>
        <v>3.1614977768823252E-9</v>
      </c>
      <c r="AE357">
        <v>0</v>
      </c>
      <c r="AF357" s="8">
        <f t="shared" si="320"/>
        <v>8.4989477523831531E-10</v>
      </c>
      <c r="AG357" s="8">
        <f t="shared" si="321"/>
        <v>4.0113925521206402E-9</v>
      </c>
      <c r="AH357" s="9">
        <f t="shared" si="322"/>
        <v>1.097002469958351E-3</v>
      </c>
      <c r="AJ357" t="e">
        <f t="shared" si="323"/>
        <v>#VALUE!</v>
      </c>
      <c r="AK357" t="e">
        <f t="shared" si="324"/>
        <v>#VALUE!</v>
      </c>
      <c r="AL357">
        <v>0</v>
      </c>
      <c r="AM357" s="8" t="e">
        <f t="shared" si="325"/>
        <v>#VALUE!</v>
      </c>
      <c r="AN357" s="8" t="e">
        <f t="shared" si="326"/>
        <v>#VALUE!</v>
      </c>
      <c r="AO357" s="9">
        <f t="shared" si="327"/>
        <v>2.2739189884214046E-2</v>
      </c>
      <c r="AP357" s="9"/>
      <c r="AQ357" t="e">
        <f t="shared" si="328"/>
        <v>#VALUE!</v>
      </c>
      <c r="AR357" t="e">
        <f t="shared" si="329"/>
        <v>#VALUE!</v>
      </c>
      <c r="AS357">
        <v>0</v>
      </c>
      <c r="AT357" s="8" t="e">
        <f t="shared" si="330"/>
        <v>#VALUE!</v>
      </c>
      <c r="AU357" s="8" t="e">
        <f t="shared" si="331"/>
        <v>#VALUE!</v>
      </c>
      <c r="AV357" s="9">
        <f t="shared" si="332"/>
        <v>1.5759424160826513E-2</v>
      </c>
      <c r="AX357">
        <f t="shared" si="333"/>
        <v>78.812974192989046</v>
      </c>
      <c r="AY357" t="e">
        <f t="shared" si="334"/>
        <v>#VALUE!</v>
      </c>
      <c r="AZ357" t="e">
        <f t="shared" si="335"/>
        <v>#VALUE!</v>
      </c>
    </row>
    <row r="358" spans="1:52">
      <c r="A358" s="71">
        <v>44732.527777777781</v>
      </c>
      <c r="B358" s="56">
        <v>50</v>
      </c>
      <c r="C358" s="57">
        <v>8</v>
      </c>
      <c r="D358" s="56" t="s">
        <v>235</v>
      </c>
      <c r="E358" s="85">
        <v>2</v>
      </c>
      <c r="F358" s="2">
        <v>44734.688634259262</v>
      </c>
      <c r="G358">
        <v>130</v>
      </c>
      <c r="I358" s="3">
        <v>21.9</v>
      </c>
      <c r="J358" s="3">
        <v>29.942</v>
      </c>
      <c r="K358" s="3">
        <v>39882.040898875501</v>
      </c>
      <c r="L358" s="3">
        <v>20798.409919603517</v>
      </c>
      <c r="M358" s="3" t="s">
        <v>40</v>
      </c>
      <c r="N358" s="4">
        <f>1000000*(AG358-AE358)/Y358</f>
        <v>204.54906557714591</v>
      </c>
      <c r="O358" s="4">
        <f>1000000*(AN358-AL358)/Y358</f>
        <v>552.54765450628122</v>
      </c>
      <c r="P358" s="4" t="e">
        <f>1000000*(AU358-AS358)/Y358</f>
        <v>#VALUE!</v>
      </c>
      <c r="Q358">
        <f>(N358*16)</f>
        <v>3272.7850492343346</v>
      </c>
      <c r="R358">
        <f>(O358*44)</f>
        <v>24312.096798276372</v>
      </c>
      <c r="S358">
        <f>1000000*(((AG358-AE358)*0.082057*X358)/(W358-AA358))/Y358</f>
        <v>5726.8819789216386</v>
      </c>
      <c r="T358">
        <f>1000000*(((AN358-AL358)*0.082057*X358)/(W358-AA358))/Y358</f>
        <v>15470.005673988249</v>
      </c>
      <c r="U358">
        <f>O358*((1*0.082057*X358)/(W358-AA358))</f>
        <v>15470.005673988251</v>
      </c>
      <c r="W358">
        <f t="shared" si="315"/>
        <v>0.99056394329679698</v>
      </c>
      <c r="X358">
        <v>313.14999999999998</v>
      </c>
      <c r="Y358">
        <f t="shared" si="316"/>
        <v>1.9073334166666699E-2</v>
      </c>
      <c r="Z358">
        <v>2E-3</v>
      </c>
      <c r="AA358">
        <f t="shared" si="317"/>
        <v>7.2765497523200454E-2</v>
      </c>
      <c r="AC358">
        <f t="shared" si="318"/>
        <v>3.9505711699514251E-2</v>
      </c>
      <c r="AD358">
        <f t="shared" si="319"/>
        <v>3.0748351322164726E-6</v>
      </c>
      <c r="AE358">
        <v>0</v>
      </c>
      <c r="AF358" s="8">
        <f t="shared" si="320"/>
        <v>8.2659754901585186E-7</v>
      </c>
      <c r="AG358" s="8">
        <f t="shared" si="321"/>
        <v>3.9014326812323241E-6</v>
      </c>
      <c r="AH358" s="9">
        <f t="shared" si="322"/>
        <v>1.097002469958351E-3</v>
      </c>
      <c r="AJ358">
        <f t="shared" si="323"/>
        <v>2.0602154944265677E-2</v>
      </c>
      <c r="AK358">
        <f t="shared" si="324"/>
        <v>1.6035207846356635E-6</v>
      </c>
      <c r="AL358">
        <v>0</v>
      </c>
      <c r="AM358" s="8">
        <f t="shared" si="325"/>
        <v>8.9354052727705379E-6</v>
      </c>
      <c r="AN358" s="8">
        <f t="shared" si="326"/>
        <v>1.0538926057406201E-5</v>
      </c>
      <c r="AO358" s="9">
        <f t="shared" si="327"/>
        <v>2.2739189884214046E-2</v>
      </c>
      <c r="AP358" s="9"/>
      <c r="AQ358" t="e">
        <f t="shared" si="328"/>
        <v>#VALUE!</v>
      </c>
      <c r="AR358" t="e">
        <f t="shared" si="329"/>
        <v>#VALUE!</v>
      </c>
      <c r="AS358">
        <v>0</v>
      </c>
      <c r="AT358" s="8" t="e">
        <f t="shared" si="330"/>
        <v>#VALUE!</v>
      </c>
      <c r="AU358" s="8" t="e">
        <f t="shared" si="331"/>
        <v>#VALUE!</v>
      </c>
      <c r="AV358" s="9">
        <f t="shared" si="332"/>
        <v>1.5759424160826513E-2</v>
      </c>
      <c r="AX358">
        <f t="shared" si="333"/>
        <v>78.812974192989046</v>
      </c>
      <c r="AY358">
        <f t="shared" si="334"/>
        <v>15.215219993965068</v>
      </c>
      <c r="AZ358" t="e">
        <f t="shared" si="335"/>
        <v>#VALUE!</v>
      </c>
    </row>
    <row r="359" spans="1:52">
      <c r="A359" s="73">
        <v>44732.575694444444</v>
      </c>
      <c r="B359" s="56">
        <v>50</v>
      </c>
      <c r="C359" s="57">
        <v>9</v>
      </c>
      <c r="D359" s="56" t="s">
        <v>234</v>
      </c>
      <c r="E359" s="85">
        <v>1</v>
      </c>
      <c r="F359" s="2">
        <v>44734.709918981483</v>
      </c>
      <c r="G359">
        <v>328</v>
      </c>
      <c r="I359" s="3">
        <v>21.9</v>
      </c>
      <c r="J359" s="3">
        <v>29.942</v>
      </c>
      <c r="K359" s="3">
        <v>3510.0484562726201</v>
      </c>
      <c r="L359" s="3">
        <v>20920.694376049996</v>
      </c>
      <c r="M359" s="3" t="s">
        <v>40</v>
      </c>
      <c r="N359" s="4">
        <f>1000000*(AG359-AE359)/Y359</f>
        <v>18.002517315539681</v>
      </c>
      <c r="O359" s="4">
        <f>1000000*(AN359-AL359)/Y359</f>
        <v>555.7963638957616</v>
      </c>
      <c r="P359" s="4" t="e">
        <f>1000000*(AU359-AS359)/Y359</f>
        <v>#VALUE!</v>
      </c>
      <c r="Q359">
        <f>(N359*16)</f>
        <v>288.04027704863489</v>
      </c>
      <c r="R359">
        <f>(O359*44)</f>
        <v>24455.040011413512</v>
      </c>
      <c r="S359">
        <f>1000000*(((AG359-AE359)*0.082057*X359)/(W359-AA359))/Y359</f>
        <v>504.02719610911799</v>
      </c>
      <c r="T359">
        <f>1000000*(((AN359-AL359)*0.082057*X359)/(W359-AA359))/Y359</f>
        <v>15560.961725070045</v>
      </c>
      <c r="U359">
        <f>O359*((1*0.082057*X359)/(W359-AA359))</f>
        <v>15560.961725070047</v>
      </c>
      <c r="W359">
        <f t="shared" si="315"/>
        <v>0.99056394329679698</v>
      </c>
      <c r="X359">
        <v>313.14999999999998</v>
      </c>
      <c r="Y359">
        <f t="shared" si="316"/>
        <v>1.9073334166666699E-2</v>
      </c>
      <c r="Z359">
        <v>2E-3</v>
      </c>
      <c r="AA359">
        <f t="shared" si="317"/>
        <v>7.2765497523200454E-2</v>
      </c>
      <c r="AC359">
        <f t="shared" si="318"/>
        <v>3.4769274400082411E-3</v>
      </c>
      <c r="AD359">
        <f t="shared" si="319"/>
        <v>2.7061855576788086E-7</v>
      </c>
      <c r="AE359">
        <v>0</v>
      </c>
      <c r="AF359" s="8">
        <f t="shared" si="320"/>
        <v>7.2749472832610944E-8</v>
      </c>
      <c r="AG359" s="8">
        <f t="shared" si="321"/>
        <v>3.4336802860049181E-7</v>
      </c>
      <c r="AH359" s="9">
        <f t="shared" si="322"/>
        <v>1.097002469958351E-3</v>
      </c>
      <c r="AJ359">
        <f t="shared" si="323"/>
        <v>2.0723285517647207E-2</v>
      </c>
      <c r="AK359">
        <f t="shared" si="324"/>
        <v>1.6129487009190611E-6</v>
      </c>
      <c r="AL359">
        <v>0</v>
      </c>
      <c r="AM359" s="8">
        <f t="shared" si="325"/>
        <v>8.9879410762830855E-6</v>
      </c>
      <c r="AN359" s="8">
        <f t="shared" si="326"/>
        <v>1.0600889777202147E-5</v>
      </c>
      <c r="AO359" s="9">
        <f t="shared" si="327"/>
        <v>2.2739189884214046E-2</v>
      </c>
      <c r="AP359" s="9"/>
      <c r="AQ359" t="e">
        <f t="shared" si="328"/>
        <v>#VALUE!</v>
      </c>
      <c r="AR359" t="e">
        <f t="shared" si="329"/>
        <v>#VALUE!</v>
      </c>
      <c r="AS359">
        <v>0</v>
      </c>
      <c r="AT359" s="8" t="e">
        <f t="shared" si="330"/>
        <v>#VALUE!</v>
      </c>
      <c r="AU359" s="8" t="e">
        <f t="shared" si="331"/>
        <v>#VALUE!</v>
      </c>
      <c r="AV359" s="9">
        <f t="shared" si="332"/>
        <v>1.5759424160826513E-2</v>
      </c>
      <c r="AX359">
        <f t="shared" si="333"/>
        <v>78.812974192989046</v>
      </c>
      <c r="AY359">
        <f t="shared" si="334"/>
        <v>15.215219993965084</v>
      </c>
      <c r="AZ359" t="e">
        <f t="shared" si="335"/>
        <v>#VALUE!</v>
      </c>
    </row>
    <row r="360" spans="1:52">
      <c r="A360" s="73">
        <v>44732.555555555555</v>
      </c>
      <c r="B360" s="56">
        <v>50</v>
      </c>
      <c r="C360" s="57">
        <v>3.8</v>
      </c>
      <c r="D360" s="56" t="s">
        <v>234</v>
      </c>
      <c r="E360" s="85">
        <v>1</v>
      </c>
      <c r="F360" s="2">
        <v>44734.731192129628</v>
      </c>
      <c r="G360">
        <v>266</v>
      </c>
      <c r="I360" s="3">
        <v>21.9</v>
      </c>
      <c r="J360" s="3">
        <v>29.942</v>
      </c>
      <c r="K360" s="3">
        <v>2.5558319957000002</v>
      </c>
      <c r="L360" s="3">
        <v>10625.683638561999</v>
      </c>
      <c r="M360" s="3" t="s">
        <v>40</v>
      </c>
      <c r="N360" s="4">
        <f>1000000*(AG360-AE360)/Y360</f>
        <v>1.3108482783471282E-2</v>
      </c>
      <c r="O360" s="4">
        <f>1000000*(AN360-AL360)/Y360</f>
        <v>282.29064600170761</v>
      </c>
      <c r="P360" s="4" t="e">
        <f>1000000*(AU360-AS360)/Y360</f>
        <v>#VALUE!</v>
      </c>
      <c r="Q360">
        <f>(N360*16)</f>
        <v>0.20973572453554051</v>
      </c>
      <c r="R360">
        <f>(O360*44)</f>
        <v>12420.788424075135</v>
      </c>
      <c r="S360">
        <f>1000000*(((AG360-AE360)*0.082057*X360)/(W360-AA360))/Y360</f>
        <v>0.36700599737207412</v>
      </c>
      <c r="T360">
        <f>1000000*(((AN360-AL360)*0.082057*X360)/(W360-AA360))/Y360</f>
        <v>7903.4592939541317</v>
      </c>
      <c r="U360">
        <f>O360*((1*0.082057*X360)/(W360-AA360))</f>
        <v>7903.4592939541326</v>
      </c>
      <c r="W360">
        <f t="shared" si="315"/>
        <v>0.99056394329679698</v>
      </c>
      <c r="X360">
        <v>313.14999999999998</v>
      </c>
      <c r="Y360">
        <f t="shared" si="316"/>
        <v>1.9073334166666699E-2</v>
      </c>
      <c r="Z360">
        <v>2E-3</v>
      </c>
      <c r="AA360">
        <f t="shared" si="317"/>
        <v>7.2765497523200454E-2</v>
      </c>
      <c r="AC360">
        <f t="shared" si="318"/>
        <v>2.5317150200647143E-6</v>
      </c>
      <c r="AD360">
        <f t="shared" si="319"/>
        <v>1.9705014676525449E-10</v>
      </c>
      <c r="AE360">
        <v>0</v>
      </c>
      <c r="AF360" s="8">
        <f t="shared" si="320"/>
        <v>5.2972325781890481E-11</v>
      </c>
      <c r="AG360" s="8">
        <f t="shared" si="321"/>
        <v>2.5002247254714499E-10</v>
      </c>
      <c r="AH360" s="9">
        <f t="shared" si="322"/>
        <v>1.097002469958351E-3</v>
      </c>
      <c r="AJ360">
        <f t="shared" si="323"/>
        <v>1.0525419085238231E-2</v>
      </c>
      <c r="AK360">
        <f t="shared" si="324"/>
        <v>8.1922149968482189E-7</v>
      </c>
      <c r="AL360">
        <v>0</v>
      </c>
      <c r="AM360" s="8">
        <f t="shared" si="325"/>
        <v>4.5650023236299625E-6</v>
      </c>
      <c r="AN360" s="8">
        <f t="shared" si="326"/>
        <v>5.3842238233147843E-6</v>
      </c>
      <c r="AO360" s="9">
        <f t="shared" si="327"/>
        <v>2.2739189884214046E-2</v>
      </c>
      <c r="AP360" s="9"/>
      <c r="AQ360" t="e">
        <f t="shared" si="328"/>
        <v>#VALUE!</v>
      </c>
      <c r="AR360" t="e">
        <f t="shared" si="329"/>
        <v>#VALUE!</v>
      </c>
      <c r="AS360">
        <v>0</v>
      </c>
      <c r="AT360" s="8" t="e">
        <f t="shared" si="330"/>
        <v>#VALUE!</v>
      </c>
      <c r="AU360" s="8" t="e">
        <f t="shared" si="331"/>
        <v>#VALUE!</v>
      </c>
      <c r="AV360" s="9">
        <f t="shared" si="332"/>
        <v>1.5759424160826513E-2</v>
      </c>
      <c r="AX360">
        <f t="shared" si="333"/>
        <v>78.812974192989046</v>
      </c>
      <c r="AY360">
        <f t="shared" si="334"/>
        <v>15.215219993965073</v>
      </c>
      <c r="AZ360" t="e">
        <f t="shared" si="335"/>
        <v>#VALUE!</v>
      </c>
    </row>
    <row r="361" spans="1:52">
      <c r="A361" s="71">
        <v>44732.450694444444</v>
      </c>
      <c r="B361" s="56">
        <v>100</v>
      </c>
      <c r="C361" s="57">
        <v>0.1</v>
      </c>
      <c r="D361" s="56" t="s">
        <v>234</v>
      </c>
      <c r="E361" s="56">
        <v>2</v>
      </c>
      <c r="F361" s="2">
        <v>44734.752465277779</v>
      </c>
      <c r="G361">
        <v>319</v>
      </c>
      <c r="I361" s="3">
        <v>21.9</v>
      </c>
      <c r="J361" s="3">
        <v>29.942</v>
      </c>
      <c r="K361" s="3">
        <v>1.88864297</v>
      </c>
      <c r="L361" s="3">
        <v>623.5677969919999</v>
      </c>
      <c r="M361" s="3" t="s">
        <v>40</v>
      </c>
      <c r="N361" s="4">
        <f>1000000*(AG361-AE361)/Y361</f>
        <v>9.6865693433767618E-3</v>
      </c>
      <c r="O361" s="4">
        <f>1000000*(AN361-AL361)/Y361</f>
        <v>16.566214676287462</v>
      </c>
      <c r="P361" s="4" t="e">
        <f>1000000*(AU361-AS361)/Y361</f>
        <v>#VALUE!</v>
      </c>
      <c r="Q361">
        <f>(N361*16)</f>
        <v>0.15498510949402819</v>
      </c>
      <c r="R361">
        <f>(O361*44)</f>
        <v>728.91344575664834</v>
      </c>
      <c r="S361">
        <f>1000000*(((AG361-AE361)*0.082057*X361)/(W361-AA361))/Y361</f>
        <v>0.27120064935831817</v>
      </c>
      <c r="T361">
        <f>1000000*(((AN361-AL361)*0.082057*X361)/(W361-AA361))/Y361</f>
        <v>463.81417593323818</v>
      </c>
      <c r="U361">
        <f>O361*((1*0.082057*X361)/(W361-AA361))</f>
        <v>463.81417593323823</v>
      </c>
      <c r="W361">
        <f t="shared" si="315"/>
        <v>0.99056394329679698</v>
      </c>
      <c r="X361">
        <v>313.14999999999998</v>
      </c>
      <c r="Y361">
        <f t="shared" si="316"/>
        <v>1.9073334166666699E-2</v>
      </c>
      <c r="Z361">
        <v>2E-3</v>
      </c>
      <c r="AA361">
        <f t="shared" si="317"/>
        <v>7.2765497523200454E-2</v>
      </c>
      <c r="AC361">
        <f t="shared" si="318"/>
        <v>1.8708216278429743E-6</v>
      </c>
      <c r="AD361">
        <f t="shared" si="319"/>
        <v>1.4561104761650753E-10</v>
      </c>
      <c r="AE361">
        <v>0</v>
      </c>
      <c r="AF361" s="8">
        <f t="shared" si="320"/>
        <v>3.9144126398306675E-11</v>
      </c>
      <c r="AG361" s="8">
        <f t="shared" si="321"/>
        <v>1.8475517401481419E-10</v>
      </c>
      <c r="AH361" s="9">
        <f t="shared" si="322"/>
        <v>1.097002469958351E-3</v>
      </c>
      <c r="AJ361">
        <f t="shared" si="323"/>
        <v>6.1768377590129195E-4</v>
      </c>
      <c r="AK361">
        <f t="shared" si="324"/>
        <v>4.8075979220107854E-8</v>
      </c>
      <c r="AL361">
        <v>0</v>
      </c>
      <c r="AM361" s="8">
        <f t="shared" si="325"/>
        <v>2.6789696917746105E-7</v>
      </c>
      <c r="AN361" s="8">
        <f t="shared" si="326"/>
        <v>3.1597294839756893E-7</v>
      </c>
      <c r="AO361" s="9">
        <f t="shared" si="327"/>
        <v>2.2739189884214046E-2</v>
      </c>
      <c r="AP361" s="9"/>
      <c r="AQ361" t="e">
        <f t="shared" si="328"/>
        <v>#VALUE!</v>
      </c>
      <c r="AR361" t="e">
        <f t="shared" si="329"/>
        <v>#VALUE!</v>
      </c>
      <c r="AS361">
        <v>0</v>
      </c>
      <c r="AT361" s="8" t="e">
        <f t="shared" si="330"/>
        <v>#VALUE!</v>
      </c>
      <c r="AU361" s="8" t="e">
        <f t="shared" si="331"/>
        <v>#VALUE!</v>
      </c>
      <c r="AV361" s="9">
        <f t="shared" si="332"/>
        <v>1.5759424160826513E-2</v>
      </c>
      <c r="AX361">
        <f t="shared" si="333"/>
        <v>78.81297419298906</v>
      </c>
      <c r="AY361">
        <f t="shared" si="334"/>
        <v>15.215219993965082</v>
      </c>
      <c r="AZ361" t="e">
        <f t="shared" si="335"/>
        <v>#VALUE!</v>
      </c>
    </row>
    <row r="362" spans="1:52">
      <c r="A362" s="71">
        <v>44732.503472222219</v>
      </c>
      <c r="B362" s="56">
        <v>50</v>
      </c>
      <c r="C362" s="57">
        <v>3</v>
      </c>
      <c r="D362" s="56" t="s">
        <v>235</v>
      </c>
      <c r="E362" s="56">
        <v>1</v>
      </c>
      <c r="F362" s="2">
        <v>44734.77375</v>
      </c>
      <c r="G362">
        <v>161</v>
      </c>
      <c r="I362" s="3">
        <v>21.9</v>
      </c>
      <c r="J362" s="3">
        <v>29.942</v>
      </c>
      <c r="K362" s="3">
        <v>38.074700451466633</v>
      </c>
      <c r="L362" s="3">
        <v>-48.099546652720001</v>
      </c>
      <c r="M362" s="3" t="s">
        <v>40</v>
      </c>
      <c r="N362" s="4">
        <f>1000000*(AG362-AE362)/Y362</f>
        <v>0.19527948479930543</v>
      </c>
      <c r="O362" s="4">
        <f>1000000*(AN362-AL362)/Y362</f>
        <v>-1.2778520948721899</v>
      </c>
      <c r="P362" s="4" t="e">
        <f>1000000*(AU362-AS362)/Y362</f>
        <v>#VALUE!</v>
      </c>
      <c r="Q362">
        <f>(N362*16)</f>
        <v>3.1244717567888869</v>
      </c>
      <c r="R362">
        <f>(O362*44)</f>
        <v>-56.225492174376356</v>
      </c>
      <c r="S362">
        <f>1000000*(((AG362-AE362)*0.082057*X362)/(W362-AA362))/Y362</f>
        <v>5.4673560067105766</v>
      </c>
      <c r="T362">
        <f>1000000*(((AN362-AL362)*0.082057*X362)/(W362-AA362))/Y362</f>
        <v>-35.776785942298886</v>
      </c>
      <c r="U362">
        <f>O362*((1*0.082057*X362)/(W362-AA362))</f>
        <v>-35.776785942298893</v>
      </c>
      <c r="W362">
        <f t="shared" si="315"/>
        <v>0.99056394329679698</v>
      </c>
      <c r="X362">
        <v>313.14999999999998</v>
      </c>
      <c r="Y362">
        <f t="shared" si="316"/>
        <v>1.9073334166666699E-2</v>
      </c>
      <c r="Z362">
        <v>2E-3</v>
      </c>
      <c r="AA362">
        <f t="shared" si="317"/>
        <v>7.2765497523200454E-2</v>
      </c>
      <c r="AC362">
        <f t="shared" si="318"/>
        <v>3.7715425419049123E-5</v>
      </c>
      <c r="AD362">
        <f t="shared" si="319"/>
        <v>2.9354923659408049E-9</v>
      </c>
      <c r="AE362">
        <v>0</v>
      </c>
      <c r="AF362" s="8">
        <f t="shared" si="320"/>
        <v>7.8913850353085732E-10</v>
      </c>
      <c r="AG362" s="8">
        <f t="shared" si="321"/>
        <v>3.7246308694716621E-9</v>
      </c>
      <c r="AH362" s="9">
        <f t="shared" si="322"/>
        <v>1.097002469958351E-3</v>
      </c>
      <c r="AJ362">
        <f t="shared" si="323"/>
        <v>-4.7645676603106572E-5</v>
      </c>
      <c r="AK362">
        <f t="shared" si="324"/>
        <v>-3.7083903571153191E-9</v>
      </c>
      <c r="AL362">
        <v>0</v>
      </c>
      <c r="AM362" s="8">
        <f t="shared" si="325"/>
        <v>-2.0664509663957035E-8</v>
      </c>
      <c r="AN362" s="8">
        <f t="shared" si="326"/>
        <v>-2.4372900021072354E-8</v>
      </c>
      <c r="AO362" s="9">
        <f t="shared" si="327"/>
        <v>2.2739189884214046E-2</v>
      </c>
      <c r="AP362" s="9"/>
      <c r="AQ362" t="e">
        <f t="shared" si="328"/>
        <v>#VALUE!</v>
      </c>
      <c r="AR362" t="e">
        <f t="shared" si="329"/>
        <v>#VALUE!</v>
      </c>
      <c r="AS362">
        <v>0</v>
      </c>
      <c r="AT362" s="8" t="e">
        <f t="shared" si="330"/>
        <v>#VALUE!</v>
      </c>
      <c r="AU362" s="8" t="e">
        <f t="shared" si="331"/>
        <v>#VALUE!</v>
      </c>
      <c r="AV362" s="9">
        <f t="shared" si="332"/>
        <v>1.5759424160826513E-2</v>
      </c>
      <c r="AX362">
        <f t="shared" si="333"/>
        <v>78.81297419298906</v>
      </c>
      <c r="AY362">
        <f t="shared" si="334"/>
        <v>15.215219993965075</v>
      </c>
      <c r="AZ362" t="e">
        <f t="shared" si="335"/>
        <v>#VALUE!</v>
      </c>
    </row>
    <row r="363" spans="1:52">
      <c r="A363" s="73">
        <v>44732.575694444444</v>
      </c>
      <c r="B363" s="56">
        <v>50</v>
      </c>
      <c r="C363" s="57">
        <v>9</v>
      </c>
      <c r="D363" s="56" t="s">
        <v>234</v>
      </c>
      <c r="E363" s="85">
        <v>2</v>
      </c>
      <c r="F363" s="2">
        <v>44734.795034722221</v>
      </c>
      <c r="G363">
        <v>407</v>
      </c>
      <c r="I363" s="3">
        <v>21.9</v>
      </c>
      <c r="J363" s="3">
        <v>29.942</v>
      </c>
      <c r="K363" s="3">
        <v>3192.16889576928</v>
      </c>
      <c r="L363" s="3">
        <v>20305.253694537678</v>
      </c>
      <c r="M363" s="3" t="s">
        <v>40</v>
      </c>
      <c r="N363" s="4">
        <f>1000000*(AG363-AE363)/Y363</f>
        <v>16.372160252522246</v>
      </c>
      <c r="O363" s="4">
        <f>1000000*(AN363-AL363)/Y363</f>
        <v>539.44606084990926</v>
      </c>
      <c r="P363" s="4" t="e">
        <f>1000000*(AU363-AS363)/Y363</f>
        <v>#VALUE!</v>
      </c>
      <c r="Q363">
        <f>(N363*16)</f>
        <v>261.95456404035593</v>
      </c>
      <c r="R363">
        <f>(O363*44)</f>
        <v>23735.626677396009</v>
      </c>
      <c r="S363">
        <f>1000000*(((AG363-AE363)*0.082057*X363)/(W363-AA363))/Y363</f>
        <v>458.38111868970901</v>
      </c>
      <c r="T363">
        <f>1000000*(((AN363-AL363)*0.082057*X363)/(W363-AA363))/Y363</f>
        <v>15103.19255560941</v>
      </c>
      <c r="U363">
        <f>O363*((1*0.082057*X363)/(W363-AA363))</f>
        <v>15103.19255560941</v>
      </c>
      <c r="W363">
        <f t="shared" si="315"/>
        <v>0.99056394329679698</v>
      </c>
      <c r="X363">
        <v>313.14999999999998</v>
      </c>
      <c r="Y363">
        <f t="shared" si="316"/>
        <v>1.9073334166666699E-2</v>
      </c>
      <c r="Z363">
        <v>2E-3</v>
      </c>
      <c r="AA363">
        <f t="shared" si="317"/>
        <v>7.2765497523200454E-2</v>
      </c>
      <c r="AC363">
        <f t="shared" si="318"/>
        <v>3.1620474090626001E-3</v>
      </c>
      <c r="AD363">
        <f t="shared" si="319"/>
        <v>2.4611060134981199E-7</v>
      </c>
      <c r="AE363">
        <v>0</v>
      </c>
      <c r="AF363" s="8">
        <f t="shared" si="320"/>
        <v>6.6161082176763003E-8</v>
      </c>
      <c r="AG363" s="8">
        <f t="shared" si="321"/>
        <v>3.1227168352657502E-7</v>
      </c>
      <c r="AH363" s="9">
        <f t="shared" si="322"/>
        <v>1.097002469958351E-3</v>
      </c>
      <c r="AJ363">
        <f t="shared" si="323"/>
        <v>2.0113652169303095E-2</v>
      </c>
      <c r="AK363">
        <f t="shared" si="324"/>
        <v>1.5654993079928658E-6</v>
      </c>
      <c r="AL363">
        <v>0</v>
      </c>
      <c r="AM363" s="8">
        <f t="shared" si="325"/>
        <v>8.723535675489471E-6</v>
      </c>
      <c r="AN363" s="8">
        <f t="shared" si="326"/>
        <v>1.0289034983482337E-5</v>
      </c>
      <c r="AO363" s="9">
        <f t="shared" si="327"/>
        <v>2.2739189884214046E-2</v>
      </c>
      <c r="AP363" s="9"/>
      <c r="AQ363" t="e">
        <f t="shared" si="328"/>
        <v>#VALUE!</v>
      </c>
      <c r="AR363" t="e">
        <f t="shared" si="329"/>
        <v>#VALUE!</v>
      </c>
      <c r="AS363">
        <v>0</v>
      </c>
      <c r="AT363" s="8" t="e">
        <f t="shared" si="330"/>
        <v>#VALUE!</v>
      </c>
      <c r="AU363" s="8" t="e">
        <f t="shared" si="331"/>
        <v>#VALUE!</v>
      </c>
      <c r="AV363" s="9">
        <f t="shared" si="332"/>
        <v>1.5759424160826513E-2</v>
      </c>
      <c r="AX363">
        <f t="shared" si="333"/>
        <v>78.812974192989046</v>
      </c>
      <c r="AY363">
        <f t="shared" si="334"/>
        <v>15.21521999396508</v>
      </c>
      <c r="AZ363" t="e">
        <f t="shared" si="335"/>
        <v>#VALUE!</v>
      </c>
    </row>
    <row r="364" spans="1:52">
      <c r="A364" s="71">
        <v>44732.475694444445</v>
      </c>
      <c r="B364" s="56">
        <v>40</v>
      </c>
      <c r="C364" s="57">
        <v>2</v>
      </c>
      <c r="D364" s="56" t="s">
        <v>235</v>
      </c>
      <c r="E364" s="56">
        <v>2</v>
      </c>
      <c r="F364" s="2">
        <v>44734.816296296296</v>
      </c>
      <c r="G364">
        <v>62</v>
      </c>
      <c r="I364" s="3">
        <v>21.9</v>
      </c>
      <c r="J364" s="3">
        <v>29.942</v>
      </c>
      <c r="K364" s="3">
        <v>96.949773089143349</v>
      </c>
      <c r="L364" s="3">
        <v>787.32237775111992</v>
      </c>
      <c r="M364" s="3" t="s">
        <v>40</v>
      </c>
      <c r="N364" s="4">
        <f>1000000*(AG364-AE364)/Y364</f>
        <v>0.4972409898376024</v>
      </c>
      <c r="O364" s="4">
        <f>1000000*(AN364-AL364)/Y364</f>
        <v>20.916653477276149</v>
      </c>
      <c r="P364" s="4" t="e">
        <f>1000000*(AU364-AS364)/Y364</f>
        <v>#VALUE!</v>
      </c>
      <c r="Q364">
        <f>(N364*16)</f>
        <v>7.9558558374016384</v>
      </c>
      <c r="R364">
        <f>(O364*44)</f>
        <v>920.33275300015055</v>
      </c>
      <c r="S364">
        <f>1000000*(((AG364-AE364)*0.082057*X364)/(W364-AA364))/Y364</f>
        <v>13.921552053280497</v>
      </c>
      <c r="T364">
        <f>1000000*(((AN364-AL364)*0.082057*X364)/(W364-AA364))/Y364</f>
        <v>585.61600132650585</v>
      </c>
      <c r="U364">
        <f>O364*((1*0.082057*X364)/(W364-AA364))</f>
        <v>585.61600132650585</v>
      </c>
      <c r="W364">
        <f t="shared" si="315"/>
        <v>0.99056394329679698</v>
      </c>
      <c r="X364">
        <v>313.14999999999998</v>
      </c>
      <c r="Y364">
        <f t="shared" si="316"/>
        <v>1.9073334166666699E-2</v>
      </c>
      <c r="Z364">
        <v>2E-3</v>
      </c>
      <c r="AA364">
        <f t="shared" si="317"/>
        <v>7.2765497523200454E-2</v>
      </c>
      <c r="AC364">
        <f t="shared" si="318"/>
        <v>9.6034949532911523E-5</v>
      </c>
      <c r="AD364">
        <f t="shared" si="319"/>
        <v>7.4746568038176376E-9</v>
      </c>
      <c r="AE364">
        <v>0</v>
      </c>
      <c r="AF364" s="8">
        <f t="shared" si="320"/>
        <v>2.0093867567190732E-9</v>
      </c>
      <c r="AG364" s="8">
        <f t="shared" si="321"/>
        <v>9.4840435605367099E-9</v>
      </c>
      <c r="AH364" s="9">
        <f t="shared" si="322"/>
        <v>1.097002469958351E-3</v>
      </c>
      <c r="AJ364">
        <f t="shared" si="323"/>
        <v>7.798931591509597E-4</v>
      </c>
      <c r="AK364">
        <f t="shared" si="324"/>
        <v>6.0701169070753615E-8</v>
      </c>
      <c r="AL364">
        <v>0</v>
      </c>
      <c r="AM364" s="8">
        <f t="shared" si="325"/>
        <v>3.3824915234970538E-7</v>
      </c>
      <c r="AN364" s="8">
        <f t="shared" si="326"/>
        <v>3.9895032142045901E-7</v>
      </c>
      <c r="AO364" s="9">
        <f t="shared" si="327"/>
        <v>2.2739189884214046E-2</v>
      </c>
      <c r="AP364" s="9"/>
      <c r="AQ364" t="e">
        <f t="shared" si="328"/>
        <v>#VALUE!</v>
      </c>
      <c r="AR364" t="e">
        <f t="shared" si="329"/>
        <v>#VALUE!</v>
      </c>
      <c r="AS364">
        <v>0</v>
      </c>
      <c r="AT364" s="8" t="e">
        <f t="shared" si="330"/>
        <v>#VALUE!</v>
      </c>
      <c r="AU364" s="8" t="e">
        <f t="shared" si="331"/>
        <v>#VALUE!</v>
      </c>
      <c r="AV364" s="9">
        <f t="shared" si="332"/>
        <v>1.5759424160826513E-2</v>
      </c>
      <c r="AX364">
        <f t="shared" si="333"/>
        <v>78.812974192989046</v>
      </c>
      <c r="AY364">
        <f t="shared" si="334"/>
        <v>15.215219993965079</v>
      </c>
      <c r="AZ364" t="e">
        <f t="shared" si="335"/>
        <v>#VALUE!</v>
      </c>
    </row>
    <row r="365" spans="1:52">
      <c r="A365" s="73">
        <v>44732.591666666667</v>
      </c>
      <c r="B365" s="56">
        <v>50</v>
      </c>
      <c r="C365" s="57">
        <v>8</v>
      </c>
      <c r="D365" s="56" t="s">
        <v>234</v>
      </c>
      <c r="E365" s="85">
        <v>1</v>
      </c>
      <c r="F365" s="2">
        <v>44734.837604166663</v>
      </c>
      <c r="G365">
        <v>312</v>
      </c>
      <c r="I365" s="3">
        <v>21.9</v>
      </c>
      <c r="J365" s="3">
        <v>29.942</v>
      </c>
      <c r="K365" s="3">
        <v>-0.42533332000000001</v>
      </c>
      <c r="L365" s="3">
        <v>19562.222223863118</v>
      </c>
      <c r="M365" s="3" t="s">
        <v>40</v>
      </c>
      <c r="N365" s="4">
        <f>1000000*(AG365-AE365)/Y365</f>
        <v>-2.1814714393735618E-3</v>
      </c>
      <c r="O365" s="4">
        <f>1000000*(AN365-AL365)/Y365</f>
        <v>519.70607601777044</v>
      </c>
      <c r="P365" s="4" t="e">
        <f>1000000*(AU365-AS365)/Y365</f>
        <v>#VALUE!</v>
      </c>
      <c r="Q365">
        <f>(N365*16)</f>
        <v>-3.4903543029976988E-2</v>
      </c>
      <c r="R365">
        <f>(O365*44)</f>
        <v>22867.067344781899</v>
      </c>
      <c r="S365">
        <f>1000000*(((AG365-AE365)*0.082057*X365)/(W365-AA365))/Y365</f>
        <v>-6.1075954751643388E-2</v>
      </c>
      <c r="T365">
        <f>1000000*(((AN365-AL365)*0.082057*X365)/(W365-AA365))/Y365</f>
        <v>14550.520446937635</v>
      </c>
      <c r="U365">
        <f>O365*((1*0.082057*X365)/(W365-AA365))</f>
        <v>14550.520446937637</v>
      </c>
      <c r="W365">
        <f t="shared" si="315"/>
        <v>0.99056394329679698</v>
      </c>
      <c r="X365">
        <v>313.14999999999998</v>
      </c>
      <c r="Y365">
        <f t="shared" si="316"/>
        <v>1.9073334166666699E-2</v>
      </c>
      <c r="Z365">
        <v>2E-3</v>
      </c>
      <c r="AA365">
        <f t="shared" si="317"/>
        <v>7.2765497523200454E-2</v>
      </c>
      <c r="AC365">
        <f t="shared" si="318"/>
        <v>-4.2131985067471844E-7</v>
      </c>
      <c r="AD365">
        <f t="shared" si="319"/>
        <v>-3.2792450079332485E-11</v>
      </c>
      <c r="AE365">
        <v>0</v>
      </c>
      <c r="AF365" s="8">
        <f t="shared" si="320"/>
        <v>-8.8154836588788521E-12</v>
      </c>
      <c r="AG365" s="8">
        <f t="shared" si="321"/>
        <v>-4.1607933738211335E-11</v>
      </c>
      <c r="AH365" s="9">
        <f t="shared" si="322"/>
        <v>1.097002469958351E-3</v>
      </c>
      <c r="AJ365">
        <f t="shared" si="323"/>
        <v>1.937763198571809E-2</v>
      </c>
      <c r="AK365">
        <f t="shared" si="324"/>
        <v>1.5082128898738518E-6</v>
      </c>
      <c r="AL365">
        <v>0</v>
      </c>
      <c r="AM365" s="8">
        <f t="shared" si="325"/>
        <v>8.4043147664601699E-6</v>
      </c>
      <c r="AN365" s="8">
        <f t="shared" si="326"/>
        <v>9.9125276563340223E-6</v>
      </c>
      <c r="AO365" s="9">
        <f t="shared" si="327"/>
        <v>2.2739189884214046E-2</v>
      </c>
      <c r="AP365" s="9"/>
      <c r="AQ365" t="e">
        <f t="shared" si="328"/>
        <v>#VALUE!</v>
      </c>
      <c r="AR365" t="e">
        <f t="shared" si="329"/>
        <v>#VALUE!</v>
      </c>
      <c r="AS365">
        <v>0</v>
      </c>
      <c r="AT365" s="8" t="e">
        <f t="shared" si="330"/>
        <v>#VALUE!</v>
      </c>
      <c r="AU365" s="8" t="e">
        <f t="shared" si="331"/>
        <v>#VALUE!</v>
      </c>
      <c r="AV365" s="9">
        <f t="shared" si="332"/>
        <v>1.5759424160826513E-2</v>
      </c>
      <c r="AX365">
        <f t="shared" si="333"/>
        <v>78.812974192989046</v>
      </c>
      <c r="AY365">
        <f t="shared" si="334"/>
        <v>15.215219993965082</v>
      </c>
      <c r="AZ365" t="e">
        <f t="shared" si="335"/>
        <v>#VALUE!</v>
      </c>
    </row>
    <row r="366" spans="1:52">
      <c r="A366" s="71">
        <v>44732.520833333336</v>
      </c>
      <c r="B366" s="56">
        <v>50</v>
      </c>
      <c r="C366" s="57">
        <v>8</v>
      </c>
      <c r="D366" s="56" t="s">
        <v>235</v>
      </c>
      <c r="E366" s="85">
        <v>1</v>
      </c>
      <c r="F366" s="2">
        <v>44734.858900462961</v>
      </c>
      <c r="G366">
        <v>129</v>
      </c>
      <c r="I366" s="3">
        <v>21.9</v>
      </c>
      <c r="J366" s="3">
        <v>29.942</v>
      </c>
      <c r="K366" s="3">
        <v>40976.314317384618</v>
      </c>
      <c r="L366" s="3">
        <v>20849.58230981632</v>
      </c>
      <c r="M366" s="3" t="s">
        <v>40</v>
      </c>
      <c r="N366" s="4">
        <f>1000000*(AG366-AE366)/Y366</f>
        <v>210.16143144903037</v>
      </c>
      <c r="O366" s="4">
        <f>1000000*(AN366-AL366)/Y366</f>
        <v>553.90714228909076</v>
      </c>
      <c r="P366" s="4" t="e">
        <f>1000000*(AU366-AS366)/Y366</f>
        <v>#VALUE!</v>
      </c>
      <c r="Q366">
        <f>(N366*16)</f>
        <v>3362.582903184486</v>
      </c>
      <c r="R366">
        <f>(O366*44)</f>
        <v>24371.914260719994</v>
      </c>
      <c r="S366">
        <f>1000000*(((AG366-AE366)*0.082057*X366)/(W366-AA366))/Y366</f>
        <v>5884.0147278790655</v>
      </c>
      <c r="T366">
        <f>1000000*(((AN366-AL366)*0.082057*X366)/(W366-AA366))/Y366</f>
        <v>15508.068062892198</v>
      </c>
      <c r="U366">
        <f>O366*((1*0.082057*X366)/(W366-AA366))</f>
        <v>15508.068062892196</v>
      </c>
      <c r="W366">
        <f t="shared" si="315"/>
        <v>0.99056394329679698</v>
      </c>
      <c r="X366">
        <v>313.14999999999998</v>
      </c>
      <c r="Y366">
        <f t="shared" si="316"/>
        <v>1.9073334166666699E-2</v>
      </c>
      <c r="Z366">
        <v>2E-3</v>
      </c>
      <c r="AA366">
        <f t="shared" si="317"/>
        <v>7.2765497523200454E-2</v>
      </c>
      <c r="AC366">
        <f t="shared" si="318"/>
        <v>4.0589659491997505E-2</v>
      </c>
      <c r="AD366">
        <f t="shared" si="319"/>
        <v>3.1592016860749867E-6</v>
      </c>
      <c r="AE366">
        <v>0</v>
      </c>
      <c r="AF366" s="8">
        <f t="shared" si="320"/>
        <v>8.4927752489738531E-7</v>
      </c>
      <c r="AG366" s="8">
        <f t="shared" si="321"/>
        <v>4.0084792109723722E-6</v>
      </c>
      <c r="AH366" s="9">
        <f t="shared" si="322"/>
        <v>1.097002469958351E-3</v>
      </c>
      <c r="AJ366">
        <f t="shared" si="323"/>
        <v>2.0652844468902795E-2</v>
      </c>
      <c r="AK366">
        <f t="shared" si="324"/>
        <v>1.6074660858208458E-6</v>
      </c>
      <c r="AL366">
        <v>0</v>
      </c>
      <c r="AM366" s="8">
        <f t="shared" si="325"/>
        <v>8.9573899363623818E-6</v>
      </c>
      <c r="AN366" s="8">
        <f t="shared" si="326"/>
        <v>1.0564856022183228E-5</v>
      </c>
      <c r="AO366" s="9">
        <f t="shared" si="327"/>
        <v>2.2739189884214046E-2</v>
      </c>
      <c r="AP366" s="9"/>
      <c r="AQ366" t="e">
        <f t="shared" si="328"/>
        <v>#VALUE!</v>
      </c>
      <c r="AR366" t="e">
        <f t="shared" si="329"/>
        <v>#VALUE!</v>
      </c>
      <c r="AS366">
        <v>0</v>
      </c>
      <c r="AT366" s="8" t="e">
        <f t="shared" si="330"/>
        <v>#VALUE!</v>
      </c>
      <c r="AU366" s="8" t="e">
        <f t="shared" si="331"/>
        <v>#VALUE!</v>
      </c>
      <c r="AV366" s="9">
        <f t="shared" si="332"/>
        <v>1.5759424160826513E-2</v>
      </c>
      <c r="AX366">
        <f t="shared" si="333"/>
        <v>78.812974192989046</v>
      </c>
      <c r="AY366">
        <f t="shared" si="334"/>
        <v>15.215219993965077</v>
      </c>
      <c r="AZ366" t="e">
        <f t="shared" si="335"/>
        <v>#VALUE!</v>
      </c>
    </row>
    <row r="367" spans="1:52">
      <c r="A367" s="73">
        <v>44732.546527777777</v>
      </c>
      <c r="B367" s="56">
        <v>50</v>
      </c>
      <c r="C367" s="57">
        <v>1.6</v>
      </c>
      <c r="D367" s="56" t="s">
        <v>234</v>
      </c>
      <c r="E367" s="85">
        <v>1</v>
      </c>
      <c r="F367" s="2">
        <v>44734.880127314813</v>
      </c>
      <c r="G367">
        <v>338</v>
      </c>
      <c r="I367" s="3">
        <v>21.9</v>
      </c>
      <c r="J367" s="3">
        <v>29.942</v>
      </c>
      <c r="K367" s="3">
        <v>45.541054430020239</v>
      </c>
      <c r="L367" s="3" t="e">
        <v>#VALUE!</v>
      </c>
      <c r="M367" s="3" t="s">
        <v>40</v>
      </c>
      <c r="N367" s="4">
        <f>1000000*(AG367-AE367)/Y367</f>
        <v>0.23357330565601106</v>
      </c>
      <c r="O367" s="4" t="e">
        <f>1000000*(AN367-AL367)/Y367</f>
        <v>#VALUE!</v>
      </c>
      <c r="P367" s="4" t="e">
        <f>1000000*(AU367-AS367)/Y367</f>
        <v>#VALUE!</v>
      </c>
      <c r="Q367">
        <f>(N367*16)</f>
        <v>3.737172890496177</v>
      </c>
      <c r="R367" t="e">
        <f>(O367*44)</f>
        <v>#VALUE!</v>
      </c>
      <c r="S367">
        <f>1000000*(((AG367-AE367)*0.082057*X367)/(W367-AA367))/Y367</f>
        <v>6.5394909096471556</v>
      </c>
      <c r="T367" t="e">
        <f>1000000*(((AN367-AL367)*0.082057*X367)/(W367-AA367))/Y367</f>
        <v>#VALUE!</v>
      </c>
      <c r="U367" t="e">
        <f>O367*((1*0.082057*X367)/(W367-AA367))</f>
        <v>#VALUE!</v>
      </c>
      <c r="W367">
        <f t="shared" si="315"/>
        <v>0.99056394329679698</v>
      </c>
      <c r="X367">
        <v>313.14999999999998</v>
      </c>
      <c r="Y367">
        <f t="shared" si="316"/>
        <v>1.9073334166666699E-2</v>
      </c>
      <c r="Z367">
        <v>2E-3</v>
      </c>
      <c r="AA367">
        <f t="shared" si="317"/>
        <v>7.2765497523200454E-2</v>
      </c>
      <c r="AC367">
        <f t="shared" si="318"/>
        <v>4.5111326458094914E-5</v>
      </c>
      <c r="AD367">
        <f t="shared" si="319"/>
        <v>3.5111351115322969E-9</v>
      </c>
      <c r="AE367">
        <v>0</v>
      </c>
      <c r="AF367" s="8">
        <f t="shared" si="320"/>
        <v>9.4388659965778306E-10</v>
      </c>
      <c r="AG367" s="8">
        <f t="shared" si="321"/>
        <v>4.4550217111900798E-9</v>
      </c>
      <c r="AH367" s="9">
        <f t="shared" si="322"/>
        <v>1.097002469958351E-3</v>
      </c>
      <c r="AJ367" t="e">
        <f t="shared" si="323"/>
        <v>#VALUE!</v>
      </c>
      <c r="AK367" t="e">
        <f t="shared" si="324"/>
        <v>#VALUE!</v>
      </c>
      <c r="AL367">
        <v>0</v>
      </c>
      <c r="AM367" s="8" t="e">
        <f t="shared" si="325"/>
        <v>#VALUE!</v>
      </c>
      <c r="AN367" s="8" t="e">
        <f t="shared" si="326"/>
        <v>#VALUE!</v>
      </c>
      <c r="AO367" s="9">
        <f t="shared" si="327"/>
        <v>2.2739189884214046E-2</v>
      </c>
      <c r="AP367" s="9"/>
      <c r="AQ367" t="e">
        <f t="shared" si="328"/>
        <v>#VALUE!</v>
      </c>
      <c r="AR367" t="e">
        <f t="shared" si="329"/>
        <v>#VALUE!</v>
      </c>
      <c r="AS367">
        <v>0</v>
      </c>
      <c r="AT367" s="8" t="e">
        <f t="shared" si="330"/>
        <v>#VALUE!</v>
      </c>
      <c r="AU367" s="8" t="e">
        <f t="shared" si="331"/>
        <v>#VALUE!</v>
      </c>
      <c r="AV367" s="9">
        <f t="shared" si="332"/>
        <v>1.5759424160826513E-2</v>
      </c>
      <c r="AX367">
        <f t="shared" si="333"/>
        <v>78.812974192989046</v>
      </c>
      <c r="AY367" t="e">
        <f t="shared" si="334"/>
        <v>#VALUE!</v>
      </c>
      <c r="AZ367" t="e">
        <f t="shared" si="335"/>
        <v>#VALUE!</v>
      </c>
    </row>
    <row r="368" spans="1:52">
      <c r="A368" s="73">
        <v>44732.53402777778</v>
      </c>
      <c r="B368" s="56">
        <v>50</v>
      </c>
      <c r="C368" s="57">
        <v>0.1</v>
      </c>
      <c r="D368" s="56" t="s">
        <v>234</v>
      </c>
      <c r="E368" s="85">
        <v>2</v>
      </c>
      <c r="F368" s="2">
        <v>44734.901412037034</v>
      </c>
      <c r="G368">
        <v>401</v>
      </c>
      <c r="I368" s="3">
        <v>21.9</v>
      </c>
      <c r="J368" s="3">
        <v>29.942</v>
      </c>
      <c r="K368" s="3">
        <v>50.860773114005056</v>
      </c>
      <c r="L368" s="3" t="e">
        <v>#VALUE!</v>
      </c>
      <c r="M368" s="3" t="s">
        <v>40</v>
      </c>
      <c r="N368" s="4">
        <f>1000000*(AG368-AE368)/Y368</f>
        <v>0.2608573528466116</v>
      </c>
      <c r="O368" s="4" t="e">
        <f>1000000*(AN368-AL368)/Y368</f>
        <v>#VALUE!</v>
      </c>
      <c r="P368" s="4" t="e">
        <f>1000000*(AU368-AS368)/Y368</f>
        <v>#VALUE!</v>
      </c>
      <c r="Q368">
        <f>(N368*16)</f>
        <v>4.1737176455457856</v>
      </c>
      <c r="R368" t="e">
        <f>(O368*44)</f>
        <v>#VALUE!</v>
      </c>
      <c r="S368">
        <f>1000000*(((AG368-AE368)*0.082057*X368)/(W368-AA368))/Y368</f>
        <v>7.3033786239567915</v>
      </c>
      <c r="T368" t="e">
        <f>1000000*(((AN368-AL368)*0.082057*X368)/(W368-AA368))/Y368</f>
        <v>#VALUE!</v>
      </c>
      <c r="U368" t="e">
        <f>O368*((1*0.082057*X368)/(W368-AA368))</f>
        <v>#VALUE!</v>
      </c>
      <c r="W368">
        <f t="shared" si="315"/>
        <v>0.99056394329679698</v>
      </c>
      <c r="X368">
        <v>313.14999999999998</v>
      </c>
      <c r="Y368">
        <f t="shared" si="316"/>
        <v>1.9073334166666699E-2</v>
      </c>
      <c r="Z368">
        <v>2E-3</v>
      </c>
      <c r="AA368">
        <f t="shared" si="317"/>
        <v>7.2765497523200454E-2</v>
      </c>
      <c r="AC368">
        <f t="shared" si="318"/>
        <v>5.0380847974932563E-5</v>
      </c>
      <c r="AD368">
        <f t="shared" si="319"/>
        <v>3.9212760555351423E-9</v>
      </c>
      <c r="AE368">
        <v>0</v>
      </c>
      <c r="AF368" s="8">
        <f t="shared" si="320"/>
        <v>1.0541434051403647E-9</v>
      </c>
      <c r="AG368" s="8">
        <f t="shared" si="321"/>
        <v>4.9754194606755074E-9</v>
      </c>
      <c r="AH368" s="9">
        <f t="shared" si="322"/>
        <v>1.097002469958351E-3</v>
      </c>
      <c r="AJ368" t="e">
        <f t="shared" si="323"/>
        <v>#VALUE!</v>
      </c>
      <c r="AK368" t="e">
        <f t="shared" si="324"/>
        <v>#VALUE!</v>
      </c>
      <c r="AL368">
        <v>0</v>
      </c>
      <c r="AM368" s="8" t="e">
        <f t="shared" si="325"/>
        <v>#VALUE!</v>
      </c>
      <c r="AN368" s="8" t="e">
        <f t="shared" si="326"/>
        <v>#VALUE!</v>
      </c>
      <c r="AO368" s="9">
        <f t="shared" si="327"/>
        <v>2.2739189884214046E-2</v>
      </c>
      <c r="AP368" s="9"/>
      <c r="AQ368" t="e">
        <f t="shared" si="328"/>
        <v>#VALUE!</v>
      </c>
      <c r="AR368" t="e">
        <f t="shared" si="329"/>
        <v>#VALUE!</v>
      </c>
      <c r="AS368">
        <v>0</v>
      </c>
      <c r="AT368" s="8" t="e">
        <f t="shared" si="330"/>
        <v>#VALUE!</v>
      </c>
      <c r="AU368" s="8" t="e">
        <f t="shared" si="331"/>
        <v>#VALUE!</v>
      </c>
      <c r="AV368" s="9">
        <f t="shared" si="332"/>
        <v>1.5759424160826513E-2</v>
      </c>
      <c r="AX368">
        <f t="shared" si="333"/>
        <v>78.812974192989046</v>
      </c>
      <c r="AY368" t="e">
        <f t="shared" si="334"/>
        <v>#VALUE!</v>
      </c>
      <c r="AZ368" t="e">
        <f t="shared" si="335"/>
        <v>#VALUE!</v>
      </c>
    </row>
    <row r="369" spans="1:52">
      <c r="A369" s="73">
        <v>44732.563194444447</v>
      </c>
      <c r="B369" s="56">
        <v>50</v>
      </c>
      <c r="C369" s="57">
        <v>5</v>
      </c>
      <c r="D369" s="56" t="s">
        <v>234</v>
      </c>
      <c r="E369" s="85">
        <v>1</v>
      </c>
      <c r="F369" s="2">
        <v>44734.922696759262</v>
      </c>
      <c r="G369">
        <v>217</v>
      </c>
      <c r="I369" s="3">
        <v>21.9</v>
      </c>
      <c r="J369" s="3">
        <v>29.942</v>
      </c>
      <c r="K369" s="3">
        <v>8.6840750847999999</v>
      </c>
      <c r="L369" s="3">
        <v>19093.336766286076</v>
      </c>
      <c r="M369" s="3" t="s">
        <v>40</v>
      </c>
      <c r="N369" s="4">
        <f>1000000*(AG369-AE369)/Y369</f>
        <v>4.453933158791025E-2</v>
      </c>
      <c r="O369" s="4">
        <f>1000000*(AN369-AL369)/Y369</f>
        <v>507.24927952141411</v>
      </c>
      <c r="P369" s="4" t="e">
        <f>1000000*(AU369-AS369)/Y369</f>
        <v>#VALUE!</v>
      </c>
      <c r="Q369">
        <f>(N369*16)</f>
        <v>0.712629305406564</v>
      </c>
      <c r="R369">
        <f>(O369*44)</f>
        <v>22318.968298942222</v>
      </c>
      <c r="S369">
        <f>1000000*(((AG369-AE369)*0.082057*X369)/(W369-AA369))/Y369</f>
        <v>1.2469941854993127</v>
      </c>
      <c r="T369">
        <f>1000000*(((AN369-AL369)*0.082057*X369)/(W369-AA369))/Y369</f>
        <v>14201.760098564537</v>
      </c>
      <c r="U369">
        <f>O369*((1*0.082057*X369)/(W369-AA369))</f>
        <v>14201.760098564537</v>
      </c>
      <c r="W369">
        <f t="shared" si="315"/>
        <v>0.99056394329679698</v>
      </c>
      <c r="X369">
        <v>313.14999999999998</v>
      </c>
      <c r="Y369">
        <f t="shared" si="316"/>
        <v>1.9073334166666699E-2</v>
      </c>
      <c r="Z369">
        <v>2E-3</v>
      </c>
      <c r="AA369">
        <f t="shared" si="317"/>
        <v>7.2765497523200454E-2</v>
      </c>
      <c r="AC369">
        <f t="shared" si="318"/>
        <v>8.6021316598849546E-6</v>
      </c>
      <c r="AD369">
        <f t="shared" si="319"/>
        <v>6.6952689881780009E-10</v>
      </c>
      <c r="AE369">
        <v>0</v>
      </c>
      <c r="AF369" s="8">
        <f t="shared" si="320"/>
        <v>1.7998665611838586E-10</v>
      </c>
      <c r="AG369" s="8">
        <f t="shared" si="321"/>
        <v>8.4951355493618592E-10</v>
      </c>
      <c r="AH369" s="9">
        <f t="shared" si="322"/>
        <v>1.097002469958351E-3</v>
      </c>
      <c r="AJ369">
        <f t="shared" si="323"/>
        <v>1.891317095790605E-2</v>
      </c>
      <c r="AK369">
        <f t="shared" si="324"/>
        <v>1.4720626466704271E-6</v>
      </c>
      <c r="AL369">
        <v>0</v>
      </c>
      <c r="AM369" s="8">
        <f t="shared" si="325"/>
        <v>8.2028723674424274E-6</v>
      </c>
      <c r="AN369" s="8">
        <f t="shared" si="326"/>
        <v>9.6749350141128549E-6</v>
      </c>
      <c r="AO369" s="9">
        <f t="shared" si="327"/>
        <v>2.2739189884214046E-2</v>
      </c>
      <c r="AP369" s="9"/>
      <c r="AQ369" t="e">
        <f t="shared" si="328"/>
        <v>#VALUE!</v>
      </c>
      <c r="AR369" t="e">
        <f t="shared" si="329"/>
        <v>#VALUE!</v>
      </c>
      <c r="AS369">
        <v>0</v>
      </c>
      <c r="AT369" s="8" t="e">
        <f t="shared" si="330"/>
        <v>#VALUE!</v>
      </c>
      <c r="AU369" s="8" t="e">
        <f t="shared" si="331"/>
        <v>#VALUE!</v>
      </c>
      <c r="AV369" s="9">
        <f t="shared" si="332"/>
        <v>1.5759424160826513E-2</v>
      </c>
      <c r="AX369">
        <f t="shared" si="333"/>
        <v>78.81297419298906</v>
      </c>
      <c r="AY369">
        <f t="shared" si="334"/>
        <v>15.21521999396508</v>
      </c>
      <c r="AZ369" t="e">
        <f t="shared" si="335"/>
        <v>#VALUE!</v>
      </c>
    </row>
    <row r="370" spans="1:52">
      <c r="A370" s="73">
        <v>44732.563194444447</v>
      </c>
      <c r="B370" s="56">
        <v>50</v>
      </c>
      <c r="C370" s="57">
        <v>5</v>
      </c>
      <c r="D370" s="56" t="s">
        <v>234</v>
      </c>
      <c r="E370" s="85">
        <v>2</v>
      </c>
      <c r="F370" s="2">
        <v>44734.943981481483</v>
      </c>
      <c r="G370">
        <v>268</v>
      </c>
      <c r="I370" s="3">
        <v>21.9</v>
      </c>
      <c r="J370" s="3">
        <v>29.942</v>
      </c>
      <c r="K370" s="3">
        <v>2.8564013252000002</v>
      </c>
      <c r="L370" s="3">
        <v>16814.433965005519</v>
      </c>
      <c r="M370" s="3" t="s">
        <v>40</v>
      </c>
      <c r="N370" s="4">
        <f>1000000*(AG370-AE370)/Y370</f>
        <v>1.4650058242116071E-2</v>
      </c>
      <c r="O370" s="4">
        <f>1000000*(AN370-AL370)/Y370</f>
        <v>446.70607441281089</v>
      </c>
      <c r="P370" s="4" t="e">
        <f>1000000*(AU370-AS370)/Y370</f>
        <v>#VALUE!</v>
      </c>
      <c r="Q370">
        <f>(N370*16)</f>
        <v>0.23440093187385713</v>
      </c>
      <c r="R370">
        <f>(O370*44)</f>
        <v>19655.067274163681</v>
      </c>
      <c r="S370">
        <f>1000000*(((AG370-AE370)*0.082057*X370)/(W370-AA370))/Y370</f>
        <v>0.41016640335266785</v>
      </c>
      <c r="T370">
        <f>1000000*(((AN370-AL370)*0.082057*X370)/(W370-AA370))/Y370</f>
        <v>12506.695937287059</v>
      </c>
      <c r="U370">
        <f>O370*((1*0.082057*X370)/(W370-AA370))</f>
        <v>12506.695937287061</v>
      </c>
      <c r="W370">
        <f t="shared" si="315"/>
        <v>0.99056394329679698</v>
      </c>
      <c r="X370">
        <v>313.14999999999998</v>
      </c>
      <c r="Y370">
        <f t="shared" si="316"/>
        <v>1.9073334166666699E-2</v>
      </c>
      <c r="Z370">
        <v>2E-3</v>
      </c>
      <c r="AA370">
        <f t="shared" si="317"/>
        <v>7.2765497523200454E-2</v>
      </c>
      <c r="AC370">
        <f t="shared" si="318"/>
        <v>2.8294481603283085E-6</v>
      </c>
      <c r="AD370">
        <f t="shared" si="319"/>
        <v>2.2022351285142706E-10</v>
      </c>
      <c r="AE370">
        <v>0</v>
      </c>
      <c r="AF370" s="8">
        <f t="shared" si="320"/>
        <v>5.920194356158246E-11</v>
      </c>
      <c r="AG370" s="8">
        <f t="shared" si="321"/>
        <v>2.7942545641300952E-10</v>
      </c>
      <c r="AH370" s="9">
        <f t="shared" si="322"/>
        <v>1.097002469958351E-3</v>
      </c>
      <c r="AJ370">
        <f t="shared" si="323"/>
        <v>1.6655772012679464E-2</v>
      </c>
      <c r="AK370">
        <f t="shared" si="324"/>
        <v>1.2963632532002805E-6</v>
      </c>
      <c r="AL370">
        <v>0</v>
      </c>
      <c r="AM370" s="8">
        <f t="shared" si="325"/>
        <v>7.2238109783551406E-6</v>
      </c>
      <c r="AN370" s="8">
        <f t="shared" si="326"/>
        <v>8.5201742315554219E-6</v>
      </c>
      <c r="AO370" s="9">
        <f t="shared" si="327"/>
        <v>2.2739189884214046E-2</v>
      </c>
      <c r="AP370" s="9"/>
      <c r="AQ370" t="e">
        <f t="shared" si="328"/>
        <v>#VALUE!</v>
      </c>
      <c r="AR370" t="e">
        <f t="shared" si="329"/>
        <v>#VALUE!</v>
      </c>
      <c r="AS370">
        <v>0</v>
      </c>
      <c r="AT370" s="8" t="e">
        <f t="shared" si="330"/>
        <v>#VALUE!</v>
      </c>
      <c r="AU370" s="8" t="e">
        <f t="shared" si="331"/>
        <v>#VALUE!</v>
      </c>
      <c r="AV370" s="9">
        <f t="shared" si="332"/>
        <v>1.5759424160826513E-2</v>
      </c>
      <c r="AX370">
        <f t="shared" si="333"/>
        <v>78.812974192989046</v>
      </c>
      <c r="AY370">
        <f t="shared" si="334"/>
        <v>15.215219993965082</v>
      </c>
      <c r="AZ370" t="e">
        <f t="shared" si="335"/>
        <v>#VALUE!</v>
      </c>
    </row>
    <row r="371" spans="1:52">
      <c r="A371" s="71">
        <v>44732.503472222219</v>
      </c>
      <c r="B371" s="56">
        <v>50</v>
      </c>
      <c r="C371" s="57">
        <v>0.1</v>
      </c>
      <c r="D371" s="56" t="s">
        <v>235</v>
      </c>
      <c r="E371" s="56">
        <v>2</v>
      </c>
      <c r="F371" s="2">
        <v>44734.965254629627</v>
      </c>
      <c r="G371">
        <v>102</v>
      </c>
      <c r="I371" s="3">
        <v>21.9</v>
      </c>
      <c r="J371" s="3">
        <v>29.942</v>
      </c>
      <c r="K371" s="3">
        <v>57.480542706666498</v>
      </c>
      <c r="L371" s="3" t="e">
        <v>#VALUE!</v>
      </c>
      <c r="M371" s="3" t="s">
        <v>40</v>
      </c>
      <c r="N371" s="4">
        <f>1000000*(AG371-AE371)/Y371</f>
        <v>0.29480916809970414</v>
      </c>
      <c r="O371" s="4" t="e">
        <f>1000000*(AN371-AL371)/Y371</f>
        <v>#VALUE!</v>
      </c>
      <c r="P371" s="4" t="e">
        <f>1000000*(AU371-AS371)/Y371</f>
        <v>#VALUE!</v>
      </c>
      <c r="Q371">
        <f>(N371*16)</f>
        <v>4.7169466895952663</v>
      </c>
      <c r="R371" t="e">
        <f>(O371*44)</f>
        <v>#VALUE!</v>
      </c>
      <c r="S371">
        <f>1000000*(((AG371-AE371)*0.082057*X371)/(W371-AA371))/Y371</f>
        <v>8.25394781074821</v>
      </c>
      <c r="T371" t="e">
        <f>1000000*(((AN371-AL371)*0.082057*X371)/(W371-AA371))/Y371</f>
        <v>#VALUE!</v>
      </c>
      <c r="U371" t="e">
        <f>O371*((1*0.082057*X371)/(W371-AA371))</f>
        <v>#VALUE!</v>
      </c>
      <c r="W371">
        <f t="shared" si="315"/>
        <v>0.99056394329679698</v>
      </c>
      <c r="X371">
        <v>313.14999999999998</v>
      </c>
      <c r="Y371">
        <f t="shared" si="316"/>
        <v>1.9073334166666699E-2</v>
      </c>
      <c r="Z371">
        <v>2E-3</v>
      </c>
      <c r="AA371">
        <f t="shared" si="317"/>
        <v>7.2765497523200454E-2</v>
      </c>
      <c r="AC371">
        <f t="shared" si="318"/>
        <v>5.6938153046355512E-5</v>
      </c>
      <c r="AD371">
        <f t="shared" si="319"/>
        <v>4.4316486355719792E-9</v>
      </c>
      <c r="AE371">
        <v>0</v>
      </c>
      <c r="AF371" s="8">
        <f t="shared" si="320"/>
        <v>1.1913451429906937E-9</v>
      </c>
      <c r="AG371" s="8">
        <f t="shared" si="321"/>
        <v>5.6229937785626729E-9</v>
      </c>
      <c r="AH371" s="9">
        <f t="shared" si="322"/>
        <v>1.097002469958351E-3</v>
      </c>
      <c r="AJ371" t="e">
        <f t="shared" si="323"/>
        <v>#VALUE!</v>
      </c>
      <c r="AK371" t="e">
        <f t="shared" si="324"/>
        <v>#VALUE!</v>
      </c>
      <c r="AL371">
        <v>0</v>
      </c>
      <c r="AM371" s="8" t="e">
        <f t="shared" si="325"/>
        <v>#VALUE!</v>
      </c>
      <c r="AN371" s="8" t="e">
        <f t="shared" si="326"/>
        <v>#VALUE!</v>
      </c>
      <c r="AO371" s="9">
        <f t="shared" si="327"/>
        <v>2.2739189884214046E-2</v>
      </c>
      <c r="AP371" s="9"/>
      <c r="AQ371" t="e">
        <f t="shared" si="328"/>
        <v>#VALUE!</v>
      </c>
      <c r="AR371" t="e">
        <f t="shared" si="329"/>
        <v>#VALUE!</v>
      </c>
      <c r="AS371">
        <v>0</v>
      </c>
      <c r="AT371" s="8" t="e">
        <f t="shared" si="330"/>
        <v>#VALUE!</v>
      </c>
      <c r="AU371" s="8" t="e">
        <f t="shared" si="331"/>
        <v>#VALUE!</v>
      </c>
      <c r="AV371" s="9">
        <f t="shared" si="332"/>
        <v>1.5759424160826513E-2</v>
      </c>
      <c r="AX371">
        <f t="shared" si="333"/>
        <v>78.812974192989046</v>
      </c>
      <c r="AY371" t="e">
        <f t="shared" si="334"/>
        <v>#VALUE!</v>
      </c>
      <c r="AZ371" t="e">
        <f t="shared" si="335"/>
        <v>#VALUE!</v>
      </c>
    </row>
    <row r="372" spans="1:52">
      <c r="A372" s="71">
        <v>44732.466666666667</v>
      </c>
      <c r="B372" s="56">
        <v>40</v>
      </c>
      <c r="C372" s="57">
        <v>3</v>
      </c>
      <c r="D372" s="56" t="s">
        <v>235</v>
      </c>
      <c r="E372" s="56">
        <v>1</v>
      </c>
      <c r="F372" s="2">
        <v>44734.986527777779</v>
      </c>
      <c r="G372">
        <v>121</v>
      </c>
      <c r="I372" s="3">
        <v>21.9</v>
      </c>
      <c r="J372" s="3">
        <v>29.942</v>
      </c>
      <c r="K372" s="3">
        <v>59.428254360982159</v>
      </c>
      <c r="L372" s="3">
        <v>1.7103622479999956</v>
      </c>
      <c r="M372" s="3" t="s">
        <v>40</v>
      </c>
      <c r="N372" s="4">
        <f>1000000*(AG372-AE372)/Y372</f>
        <v>0.30479869195366566</v>
      </c>
      <c r="O372" s="4">
        <f>1000000*(AN372-AL372)/Y372</f>
        <v>4.5438889421913271E-2</v>
      </c>
      <c r="P372" s="4" t="e">
        <f>1000000*(AU372-AS372)/Y372</f>
        <v>#VALUE!</v>
      </c>
      <c r="Q372">
        <f>(N372*16)</f>
        <v>4.8767790712586505</v>
      </c>
      <c r="R372">
        <f>(O372*44)</f>
        <v>1.9993111345641839</v>
      </c>
      <c r="S372">
        <f>1000000*(((AG372-AE372)*0.082057*X372)/(W372-AA372))/Y372</f>
        <v>8.5336304579206228</v>
      </c>
      <c r="T372">
        <f>1000000*(((AN372-AL372)*0.082057*X372)/(W372-AA372))/Y372</f>
        <v>1.2721796417809823</v>
      </c>
      <c r="U372">
        <f>O372*((1*0.082057*X372)/(W372-AA372))</f>
        <v>1.2721796417809825</v>
      </c>
      <c r="W372">
        <f t="shared" si="315"/>
        <v>0.99056394329679698</v>
      </c>
      <c r="X372">
        <v>313.14999999999998</v>
      </c>
      <c r="Y372">
        <f t="shared" si="316"/>
        <v>1.9073334166666699E-2</v>
      </c>
      <c r="Z372">
        <v>2E-3</v>
      </c>
      <c r="AA372">
        <f t="shared" si="317"/>
        <v>7.2765497523200454E-2</v>
      </c>
      <c r="AC372">
        <f t="shared" si="318"/>
        <v>5.8867485983059558E-5</v>
      </c>
      <c r="AD372">
        <f t="shared" si="319"/>
        <v>4.5818137747458404E-9</v>
      </c>
      <c r="AE372">
        <v>0</v>
      </c>
      <c r="AF372" s="8">
        <f t="shared" si="320"/>
        <v>1.2317135304493285E-9</v>
      </c>
      <c r="AG372" s="8">
        <f t="shared" si="321"/>
        <v>5.8135273051951689E-9</v>
      </c>
      <c r="AH372" s="9">
        <f t="shared" si="322"/>
        <v>1.097002469958351E-3</v>
      </c>
      <c r="AJ372">
        <f t="shared" si="323"/>
        <v>1.6942231728448499E-6</v>
      </c>
      <c r="AK372">
        <f t="shared" si="324"/>
        <v>1.3186591785264963E-10</v>
      </c>
      <c r="AL372">
        <v>0</v>
      </c>
      <c r="AM372" s="8">
        <f t="shared" si="325"/>
        <v>7.348052042537187E-10</v>
      </c>
      <c r="AN372" s="8">
        <f t="shared" si="326"/>
        <v>8.6667112210636838E-10</v>
      </c>
      <c r="AO372" s="9">
        <f t="shared" si="327"/>
        <v>2.2739189884214046E-2</v>
      </c>
      <c r="AP372" s="9"/>
      <c r="AQ372" t="e">
        <f t="shared" si="328"/>
        <v>#VALUE!</v>
      </c>
      <c r="AR372" t="e">
        <f t="shared" si="329"/>
        <v>#VALUE!</v>
      </c>
      <c r="AS372">
        <v>0</v>
      </c>
      <c r="AT372" s="8" t="e">
        <f t="shared" si="330"/>
        <v>#VALUE!</v>
      </c>
      <c r="AU372" s="8" t="e">
        <f t="shared" si="331"/>
        <v>#VALUE!</v>
      </c>
      <c r="AV372" s="9">
        <f t="shared" si="332"/>
        <v>1.5759424160826513E-2</v>
      </c>
      <c r="AX372">
        <f t="shared" si="333"/>
        <v>78.81297419298906</v>
      </c>
      <c r="AY372">
        <f t="shared" si="334"/>
        <v>15.21521999396508</v>
      </c>
      <c r="AZ372" t="e">
        <f t="shared" si="335"/>
        <v>#VALUE!</v>
      </c>
    </row>
    <row r="373" spans="1:52">
      <c r="A373" s="71">
        <v>44732.466666666667</v>
      </c>
      <c r="B373" s="56">
        <v>40</v>
      </c>
      <c r="C373" s="57">
        <v>3</v>
      </c>
      <c r="D373" s="56" t="s">
        <v>235</v>
      </c>
      <c r="E373" s="56">
        <v>2</v>
      </c>
      <c r="F373" s="2">
        <v>44735.007800925923</v>
      </c>
      <c r="G373">
        <v>143</v>
      </c>
      <c r="I373" s="3">
        <v>21.9</v>
      </c>
      <c r="J373" s="3">
        <v>29.942</v>
      </c>
      <c r="K373" s="3">
        <v>57.210995027455994</v>
      </c>
      <c r="L373" s="3">
        <v>-28.051218557120009</v>
      </c>
      <c r="M373" s="3" t="s">
        <v>40</v>
      </c>
      <c r="N373" s="4">
        <f>1000000*(AG373-AE373)/Y373</f>
        <v>0.29342669807890459</v>
      </c>
      <c r="O373" s="4">
        <f>1000000*(AN373-AL373)/Y373</f>
        <v>-0.74523173068007331</v>
      </c>
      <c r="P373" s="4" t="e">
        <f>1000000*(AU373-AS373)/Y373</f>
        <v>#VALUE!</v>
      </c>
      <c r="Q373">
        <f>(N373*16)</f>
        <v>4.6948271692624735</v>
      </c>
      <c r="R373">
        <f>(O373*44)</f>
        <v>-32.790196149923226</v>
      </c>
      <c r="S373">
        <f>1000000*(((AG373-AE373)*0.082057*X373)/(W373-AA373))/Y373</f>
        <v>8.2152419744434706</v>
      </c>
      <c r="T373">
        <f>1000000*(((AN373-AL373)*0.082057*X373)/(W373-AA373))/Y373</f>
        <v>-20.864696480085701</v>
      </c>
      <c r="U373">
        <f>O373*((1*0.082057*X373)/(W373-AA373))</f>
        <v>-20.864696480085705</v>
      </c>
      <c r="W373">
        <f t="shared" si="315"/>
        <v>0.99056394329679698</v>
      </c>
      <c r="X373">
        <v>313.14999999999998</v>
      </c>
      <c r="Y373">
        <f t="shared" si="316"/>
        <v>1.9073334166666699E-2</v>
      </c>
      <c r="Z373">
        <v>2E-3</v>
      </c>
      <c r="AA373">
        <f t="shared" si="317"/>
        <v>7.2765497523200454E-2</v>
      </c>
      <c r="AC373">
        <f t="shared" si="318"/>
        <v>5.6671148834330257E-5</v>
      </c>
      <c r="AD373">
        <f t="shared" si="319"/>
        <v>4.4108669841027024E-9</v>
      </c>
      <c r="AE373">
        <v>0</v>
      </c>
      <c r="AF373" s="8">
        <f t="shared" si="320"/>
        <v>1.1857584817778619E-9</v>
      </c>
      <c r="AG373" s="8">
        <f t="shared" si="321"/>
        <v>5.5966254658805643E-9</v>
      </c>
      <c r="AH373" s="9">
        <f t="shared" si="322"/>
        <v>1.097002469958351E-3</v>
      </c>
      <c r="AJ373">
        <f t="shared" si="323"/>
        <v>-2.7786525668221084E-5</v>
      </c>
      <c r="AK373">
        <f t="shared" si="324"/>
        <v>-2.1626995604266388E-9</v>
      </c>
      <c r="AL373">
        <v>0</v>
      </c>
      <c r="AM373" s="8">
        <f t="shared" si="325"/>
        <v>-1.205135427043776E-8</v>
      </c>
      <c r="AN373" s="8">
        <f t="shared" si="326"/>
        <v>-1.4214053830864398E-8</v>
      </c>
      <c r="AO373" s="9">
        <f t="shared" si="327"/>
        <v>2.2739189884214046E-2</v>
      </c>
      <c r="AP373" s="9"/>
      <c r="AQ373" t="e">
        <f t="shared" si="328"/>
        <v>#VALUE!</v>
      </c>
      <c r="AR373" t="e">
        <f t="shared" si="329"/>
        <v>#VALUE!</v>
      </c>
      <c r="AS373">
        <v>0</v>
      </c>
      <c r="AT373" s="8" t="e">
        <f t="shared" si="330"/>
        <v>#VALUE!</v>
      </c>
      <c r="AU373" s="8" t="e">
        <f t="shared" si="331"/>
        <v>#VALUE!</v>
      </c>
      <c r="AV373" s="9">
        <f t="shared" si="332"/>
        <v>1.5759424160826513E-2</v>
      </c>
      <c r="AX373">
        <f t="shared" si="333"/>
        <v>78.812974192989046</v>
      </c>
      <c r="AY373">
        <f t="shared" si="334"/>
        <v>15.215219993965075</v>
      </c>
      <c r="AZ373" t="e">
        <f t="shared" si="335"/>
        <v>#VALUE!</v>
      </c>
    </row>
    <row r="374" spans="1:52">
      <c r="A374" s="71">
        <v>44732.510416666664</v>
      </c>
      <c r="B374" s="56">
        <v>50</v>
      </c>
      <c r="C374" s="57">
        <v>3</v>
      </c>
      <c r="D374" s="56" t="s">
        <v>235</v>
      </c>
      <c r="E374" s="56">
        <v>2</v>
      </c>
      <c r="F374" s="2">
        <v>44735.029085648152</v>
      </c>
      <c r="G374">
        <v>270</v>
      </c>
      <c r="I374" s="3">
        <v>21.9</v>
      </c>
      <c r="J374" s="3">
        <v>29.942</v>
      </c>
      <c r="K374" s="3">
        <v>41.317981320542657</v>
      </c>
      <c r="L374" s="3">
        <v>14.937391772479998</v>
      </c>
      <c r="M374" s="3" t="s">
        <v>40</v>
      </c>
      <c r="N374" s="4">
        <f>1000000*(AG374-AE374)/Y374</f>
        <v>0.21191379077316144</v>
      </c>
      <c r="O374" s="4">
        <f>1000000*(AN374-AL374)/Y374</f>
        <v>0.39683902857140091</v>
      </c>
      <c r="P374" s="4" t="e">
        <f>1000000*(AU374-AS374)/Y374</f>
        <v>#VALUE!</v>
      </c>
      <c r="Q374">
        <f>(N374*16)</f>
        <v>3.3906206523705831</v>
      </c>
      <c r="R374">
        <f>(O374*44)</f>
        <v>17.460917257141642</v>
      </c>
      <c r="S374">
        <f>1000000*(((AG374-AE374)*0.082057*X374)/(W374-AA374))/Y374</f>
        <v>5.9330765752438808</v>
      </c>
      <c r="T374">
        <f>1000000*(((AN374-AL374)*0.082057*X374)/(W374-AA374))/Y374</f>
        <v>11.110538563673819</v>
      </c>
      <c r="U374">
        <f>O374*((1*0.082057*X374)/(W374-AA374))</f>
        <v>11.110538563673822</v>
      </c>
      <c r="W374">
        <f t="shared" si="315"/>
        <v>0.99056394329679698</v>
      </c>
      <c r="X374">
        <v>313.14999999999998</v>
      </c>
      <c r="Y374">
        <f t="shared" si="316"/>
        <v>1.9073334166666699E-2</v>
      </c>
      <c r="Z374">
        <v>2E-3</v>
      </c>
      <c r="AA374">
        <f t="shared" si="317"/>
        <v>7.2765497523200454E-2</v>
      </c>
      <c r="AC374">
        <f t="shared" si="318"/>
        <v>4.0928102505940136E-5</v>
      </c>
      <c r="AD374">
        <f t="shared" si="319"/>
        <v>3.1855436104387191E-9</v>
      </c>
      <c r="AE374">
        <v>0</v>
      </c>
      <c r="AF374" s="8">
        <f t="shared" si="320"/>
        <v>8.5635893550287912E-10</v>
      </c>
      <c r="AG374" s="8">
        <f t="shared" si="321"/>
        <v>4.0419025459415982E-9</v>
      </c>
      <c r="AH374" s="9">
        <f t="shared" si="322"/>
        <v>1.097002469958351E-3</v>
      </c>
      <c r="AJ374">
        <f t="shared" si="323"/>
        <v>1.4796441696716918E-5</v>
      </c>
      <c r="AK374">
        <f t="shared" si="324"/>
        <v>1.1516466051013405E-9</v>
      </c>
      <c r="AL374">
        <v>0</v>
      </c>
      <c r="AM374" s="8">
        <f t="shared" si="325"/>
        <v>6.4173967972163813E-9</v>
      </c>
      <c r="AN374" s="8">
        <f t="shared" si="326"/>
        <v>7.5690434023177224E-9</v>
      </c>
      <c r="AO374" s="9">
        <f t="shared" si="327"/>
        <v>2.2739189884214046E-2</v>
      </c>
      <c r="AP374" s="9"/>
      <c r="AQ374" t="e">
        <f t="shared" si="328"/>
        <v>#VALUE!</v>
      </c>
      <c r="AR374" t="e">
        <f t="shared" si="329"/>
        <v>#VALUE!</v>
      </c>
      <c r="AS374">
        <v>0</v>
      </c>
      <c r="AT374" s="8" t="e">
        <f t="shared" si="330"/>
        <v>#VALUE!</v>
      </c>
      <c r="AU374" s="8" t="e">
        <f t="shared" si="331"/>
        <v>#VALUE!</v>
      </c>
      <c r="AV374" s="9">
        <f t="shared" si="332"/>
        <v>1.5759424160826513E-2</v>
      </c>
      <c r="AX374">
        <f t="shared" si="333"/>
        <v>78.812974192989046</v>
      </c>
      <c r="AY374">
        <f t="shared" si="334"/>
        <v>15.215219993965084</v>
      </c>
      <c r="AZ374" t="e">
        <f t="shared" si="335"/>
        <v>#VALUE!</v>
      </c>
    </row>
    <row r="375" spans="1:52">
      <c r="A375" s="71">
        <v>44732.475694444445</v>
      </c>
      <c r="B375" s="56">
        <v>40</v>
      </c>
      <c r="C375" s="57">
        <v>2</v>
      </c>
      <c r="D375" s="56" t="s">
        <v>235</v>
      </c>
      <c r="E375" s="56">
        <v>1</v>
      </c>
      <c r="F375" s="2">
        <v>44735.050335648149</v>
      </c>
      <c r="G375">
        <v>68</v>
      </c>
      <c r="I375" s="3">
        <v>21.9</v>
      </c>
      <c r="J375" s="3">
        <v>29.942</v>
      </c>
      <c r="K375" s="3">
        <v>267.45623590357985</v>
      </c>
      <c r="L375" s="3">
        <v>31.470884687679998</v>
      </c>
      <c r="M375" s="3" t="s">
        <v>40</v>
      </c>
      <c r="N375" s="4">
        <f>1000000*(AG375-AE375)/Y375</f>
        <v>1.3717433186424639</v>
      </c>
      <c r="O375" s="4">
        <f>1000000*(AN375-AL375)/Y375</f>
        <v>0.83608139211762933</v>
      </c>
      <c r="P375" s="4" t="e">
        <f>1000000*(AU375-AS375)/Y375</f>
        <v>#VALUE!</v>
      </c>
      <c r="Q375">
        <f>(N375*16)</f>
        <v>21.947893098279422</v>
      </c>
      <c r="R375">
        <f>(O375*44)</f>
        <v>36.787581253175688</v>
      </c>
      <c r="S375">
        <f>1000000*(((AG375-AE375)*0.082057*X375)/(W375-AA375))/Y375</f>
        <v>38.405514437693</v>
      </c>
      <c r="T375">
        <f>1000000*(((AN375-AL375)*0.082057*X375)/(W375-AA375))/Y375</f>
        <v>23.408268543883011</v>
      </c>
      <c r="U375">
        <f>O375*((1*0.082057*X375)/(W375-AA375))</f>
        <v>23.408268543883011</v>
      </c>
      <c r="W375">
        <f t="shared" si="315"/>
        <v>0.99056394329679698</v>
      </c>
      <c r="X375">
        <v>313.14999999999998</v>
      </c>
      <c r="Y375">
        <f t="shared" si="316"/>
        <v>1.9073334166666699E-2</v>
      </c>
      <c r="Z375">
        <v>2E-3</v>
      </c>
      <c r="AA375">
        <f t="shared" si="317"/>
        <v>7.2765497523200454E-2</v>
      </c>
      <c r="AC375">
        <f t="shared" si="318"/>
        <v>2.649325036959684E-4</v>
      </c>
      <c r="AD375">
        <f t="shared" si="319"/>
        <v>2.0620404872757938E-8</v>
      </c>
      <c r="AE375">
        <v>0</v>
      </c>
      <c r="AF375" s="8">
        <f t="shared" si="320"/>
        <v>5.54331383460213E-9</v>
      </c>
      <c r="AG375" s="8">
        <f t="shared" si="321"/>
        <v>2.6163718707360068E-8</v>
      </c>
      <c r="AH375" s="9">
        <f t="shared" si="322"/>
        <v>1.097002469958351E-3</v>
      </c>
      <c r="AJ375">
        <f t="shared" si="323"/>
        <v>3.117392363526708E-5</v>
      </c>
      <c r="AK375">
        <f t="shared" si="324"/>
        <v>2.4263497980199976E-9</v>
      </c>
      <c r="AL375">
        <v>0</v>
      </c>
      <c r="AM375" s="8">
        <f t="shared" si="325"/>
        <v>1.3520509984371441E-8</v>
      </c>
      <c r="AN375" s="8">
        <f t="shared" si="326"/>
        <v>1.5946859782391438E-8</v>
      </c>
      <c r="AO375" s="9">
        <f t="shared" si="327"/>
        <v>2.2739189884214046E-2</v>
      </c>
      <c r="AP375" s="9"/>
      <c r="AQ375" t="e">
        <f t="shared" si="328"/>
        <v>#VALUE!</v>
      </c>
      <c r="AR375" t="e">
        <f t="shared" si="329"/>
        <v>#VALUE!</v>
      </c>
      <c r="AS375">
        <v>0</v>
      </c>
      <c r="AT375" s="8" t="e">
        <f t="shared" si="330"/>
        <v>#VALUE!</v>
      </c>
      <c r="AU375" s="8" t="e">
        <f t="shared" si="331"/>
        <v>#VALUE!</v>
      </c>
      <c r="AV375" s="9">
        <f t="shared" si="332"/>
        <v>1.5759424160826513E-2</v>
      </c>
      <c r="AX375">
        <f t="shared" si="333"/>
        <v>78.812974192989046</v>
      </c>
      <c r="AY375">
        <f t="shared" si="334"/>
        <v>15.21521999396507</v>
      </c>
      <c r="AZ375" t="e">
        <f t="shared" si="335"/>
        <v>#VALUE!</v>
      </c>
    </row>
    <row r="376" spans="1:52">
      <c r="A376" s="71">
        <v>44732.450694444444</v>
      </c>
      <c r="B376" s="56">
        <v>100</v>
      </c>
      <c r="C376" s="57">
        <v>0.1</v>
      </c>
      <c r="D376" s="56" t="s">
        <v>234</v>
      </c>
      <c r="E376" s="56">
        <v>1</v>
      </c>
      <c r="F376" s="2">
        <v>44735.071620370371</v>
      </c>
      <c r="G376">
        <v>353</v>
      </c>
      <c r="I376" s="3">
        <v>21.9</v>
      </c>
      <c r="J376" s="3">
        <v>29.942</v>
      </c>
      <c r="K376" s="3">
        <v>2.0707468157000006</v>
      </c>
      <c r="L376" s="3">
        <v>842.03774969632002</v>
      </c>
      <c r="M376" s="3" t="s">
        <v>40</v>
      </c>
      <c r="N376" s="4">
        <f>1000000*(AG376-AE376)/Y376</f>
        <v>1.0620552926874621E-2</v>
      </c>
      <c r="O376" s="4">
        <f>1000000*(AN376-AL376)/Y376</f>
        <v>22.370267025168729</v>
      </c>
      <c r="P376" s="4" t="e">
        <f>1000000*(AU376-AS376)/Y376</f>
        <v>#VALUE!</v>
      </c>
      <c r="Q376">
        <f>(N376*16)</f>
        <v>0.16992884682999393</v>
      </c>
      <c r="R376">
        <f>(O376*44)</f>
        <v>984.29174910742404</v>
      </c>
      <c r="S376">
        <f>1000000*(((AG376-AE376)*0.082057*X376)/(W376-AA376))/Y376</f>
        <v>0.29734994384592972</v>
      </c>
      <c r="T376">
        <f>1000000*(((AN376-AL376)*0.082057*X376)/(W376-AA376))/Y376</f>
        <v>626.31368531862699</v>
      </c>
      <c r="U376">
        <f>O376*((1*0.082057*X376)/(W376-AA376))</f>
        <v>626.31368531862711</v>
      </c>
      <c r="W376">
        <f t="shared" si="315"/>
        <v>0.99056394329679698</v>
      </c>
      <c r="X376">
        <v>313.14999999999998</v>
      </c>
      <c r="Y376">
        <f t="shared" si="316"/>
        <v>1.9073334166666699E-2</v>
      </c>
      <c r="Z376">
        <v>2E-3</v>
      </c>
      <c r="AA376">
        <f t="shared" si="317"/>
        <v>7.2765497523200454E-2</v>
      </c>
      <c r="AC376">
        <f t="shared" si="318"/>
        <v>2.0512071313290783E-6</v>
      </c>
      <c r="AD376">
        <f t="shared" si="319"/>
        <v>1.5965093348618673E-10</v>
      </c>
      <c r="AE376">
        <v>0</v>
      </c>
      <c r="AF376" s="8">
        <f t="shared" si="320"/>
        <v>4.291842152286299E-11</v>
      </c>
      <c r="AG376" s="8">
        <f t="shared" si="321"/>
        <v>2.0256935500904972E-10</v>
      </c>
      <c r="AH376" s="9">
        <f t="shared" si="322"/>
        <v>1.097002469958351E-3</v>
      </c>
      <c r="AJ376">
        <f t="shared" si="323"/>
        <v>8.3409223374394806E-4</v>
      </c>
      <c r="AK376">
        <f t="shared" si="324"/>
        <v>6.4919627909306596E-8</v>
      </c>
      <c r="AL376">
        <v>0</v>
      </c>
      <c r="AM376" s="8">
        <f t="shared" si="325"/>
        <v>3.6175595045930156E-7</v>
      </c>
      <c r="AN376" s="8">
        <f t="shared" si="326"/>
        <v>4.2667557836860815E-7</v>
      </c>
      <c r="AO376" s="9">
        <f t="shared" si="327"/>
        <v>2.2739189884214046E-2</v>
      </c>
      <c r="AP376" s="9"/>
      <c r="AQ376" t="e">
        <f t="shared" si="328"/>
        <v>#VALUE!</v>
      </c>
      <c r="AR376" t="e">
        <f t="shared" si="329"/>
        <v>#VALUE!</v>
      </c>
      <c r="AS376">
        <v>0</v>
      </c>
      <c r="AT376" s="8" t="e">
        <f t="shared" si="330"/>
        <v>#VALUE!</v>
      </c>
      <c r="AU376" s="8" t="e">
        <f t="shared" si="331"/>
        <v>#VALUE!</v>
      </c>
      <c r="AV376" s="9">
        <f t="shared" si="332"/>
        <v>1.5759424160826513E-2</v>
      </c>
      <c r="AX376">
        <f t="shared" si="333"/>
        <v>78.812974192989046</v>
      </c>
      <c r="AY376">
        <f t="shared" si="334"/>
        <v>15.215219993965077</v>
      </c>
      <c r="AZ376" t="e">
        <f t="shared" si="335"/>
        <v>#VALUE!</v>
      </c>
    </row>
    <row r="377" spans="1:52">
      <c r="A377" s="71">
        <v>44732.520833333336</v>
      </c>
      <c r="B377" s="56">
        <v>50</v>
      </c>
      <c r="C377" s="57">
        <v>6</v>
      </c>
      <c r="D377" s="56" t="s">
        <v>235</v>
      </c>
      <c r="E377" s="85">
        <v>2</v>
      </c>
      <c r="F377" s="2">
        <v>44735.092881944445</v>
      </c>
      <c r="G377">
        <v>216</v>
      </c>
      <c r="I377" s="3">
        <v>21.9</v>
      </c>
      <c r="J377" s="3">
        <v>29.942</v>
      </c>
      <c r="K377" s="3">
        <v>17887.972373377419</v>
      </c>
      <c r="L377" s="3">
        <v>16402.080221917517</v>
      </c>
      <c r="M377" s="3" t="s">
        <v>40</v>
      </c>
      <c r="N377" s="4">
        <f>1000000*(AG377-AE377)/Y377</f>
        <v>91.744754069175997</v>
      </c>
      <c r="O377" s="4">
        <f>1000000*(AN377-AL377)/Y377</f>
        <v>435.75114591342555</v>
      </c>
      <c r="P377" s="4" t="e">
        <f>1000000*(AU377-AS377)/Y377</f>
        <v>#VALUE!</v>
      </c>
      <c r="Q377">
        <f>(N377*16)</f>
        <v>1467.9160651068159</v>
      </c>
      <c r="R377">
        <f>(O377*44)</f>
        <v>19173.050420190724</v>
      </c>
      <c r="S377">
        <f>1000000*(((AG377-AE377)*0.082057*X377)/(W377-AA377))/Y377</f>
        <v>2568.6325051492458</v>
      </c>
      <c r="T377">
        <f>1000000*(((AN377-AL377)*0.082057*X377)/(W377-AA377))/Y377</f>
        <v>12199.984281447969</v>
      </c>
      <c r="U377">
        <f>O377*((1*0.082057*X377)/(W377-AA377))</f>
        <v>12199.984281447971</v>
      </c>
      <c r="W377">
        <f t="shared" si="315"/>
        <v>0.99056394329679698</v>
      </c>
      <c r="X377">
        <v>313.14999999999998</v>
      </c>
      <c r="Y377">
        <f t="shared" si="316"/>
        <v>1.9073334166666699E-2</v>
      </c>
      <c r="Z377">
        <v>2E-3</v>
      </c>
      <c r="AA377">
        <f t="shared" si="317"/>
        <v>7.2765497523200454E-2</v>
      </c>
      <c r="AC377">
        <f t="shared" si="318"/>
        <v>1.77191804517569E-2</v>
      </c>
      <c r="AD377">
        <f t="shared" si="319"/>
        <v>1.3791311742857521E-6</v>
      </c>
      <c r="AE377">
        <v>0</v>
      </c>
      <c r="AF377" s="8">
        <f t="shared" si="320"/>
        <v>3.7074717811429623E-7</v>
      </c>
      <c r="AG377" s="8">
        <f t="shared" si="321"/>
        <v>1.7498783524000484E-6</v>
      </c>
      <c r="AH377" s="9">
        <f t="shared" si="322"/>
        <v>1.097002469958351E-3</v>
      </c>
      <c r="AJ377">
        <f t="shared" si="323"/>
        <v>1.6247309262893018E-2</v>
      </c>
      <c r="AK377">
        <f t="shared" si="324"/>
        <v>1.264571505647469E-6</v>
      </c>
      <c r="AL377">
        <v>0</v>
      </c>
      <c r="AM377" s="8">
        <f t="shared" si="325"/>
        <v>7.0466557138672359E-6</v>
      </c>
      <c r="AN377" s="8">
        <f t="shared" si="326"/>
        <v>8.3112272195147054E-6</v>
      </c>
      <c r="AO377" s="9">
        <f t="shared" si="327"/>
        <v>2.2739189884214046E-2</v>
      </c>
      <c r="AP377" s="9"/>
      <c r="AQ377" t="e">
        <f t="shared" si="328"/>
        <v>#VALUE!</v>
      </c>
      <c r="AR377" t="e">
        <f t="shared" si="329"/>
        <v>#VALUE!</v>
      </c>
      <c r="AS377">
        <v>0</v>
      </c>
      <c r="AT377" s="8" t="e">
        <f t="shared" si="330"/>
        <v>#VALUE!</v>
      </c>
      <c r="AU377" s="8" t="e">
        <f t="shared" si="331"/>
        <v>#VALUE!</v>
      </c>
      <c r="AV377" s="9">
        <f t="shared" si="332"/>
        <v>1.5759424160826513E-2</v>
      </c>
      <c r="AX377">
        <f t="shared" si="333"/>
        <v>78.81297419298906</v>
      </c>
      <c r="AY377">
        <f t="shared" si="334"/>
        <v>15.215219993965079</v>
      </c>
      <c r="AZ377" t="e">
        <f t="shared" si="335"/>
        <v>#VALUE!</v>
      </c>
    </row>
    <row r="378" spans="1:52">
      <c r="A378" s="71">
        <v>44732.46875</v>
      </c>
      <c r="B378" s="56">
        <v>200</v>
      </c>
      <c r="C378" s="57">
        <v>0.1</v>
      </c>
      <c r="D378" s="56" t="s">
        <v>234</v>
      </c>
      <c r="E378" s="56">
        <v>2</v>
      </c>
      <c r="F378" s="2">
        <v>44735.11414351852</v>
      </c>
      <c r="G378">
        <v>371</v>
      </c>
      <c r="I378" s="3">
        <v>21.9</v>
      </c>
      <c r="J378" s="3">
        <v>29.942</v>
      </c>
      <c r="K378" s="3">
        <v>852.4400652636316</v>
      </c>
      <c r="L378" s="3">
        <v>5166.5765461763203</v>
      </c>
      <c r="M378" s="3" t="s">
        <v>40</v>
      </c>
      <c r="N378" s="4">
        <f>1000000*(AG378-AE378)/Y378</f>
        <v>4.3720385135835285</v>
      </c>
      <c r="O378" s="4">
        <f>1000000*(AN378-AL378)/Y378</f>
        <v>137.25951952346705</v>
      </c>
      <c r="P378" s="4" t="e">
        <f>1000000*(AU378-AS378)/Y378</f>
        <v>#VALUE!</v>
      </c>
      <c r="Q378">
        <f>(N378*16)</f>
        <v>69.952616217336455</v>
      </c>
      <c r="R378">
        <f>(O378*44)</f>
        <v>6039.4188590325502</v>
      </c>
      <c r="S378">
        <f>1000000*(((AG378-AE378)*0.082057*X378)/(W378-AA378))/Y378</f>
        <v>122.40656540740682</v>
      </c>
      <c r="T378">
        <f>1000000*(((AN378-AL378)*0.082057*X378)/(W378-AA378))/Y378</f>
        <v>3842.9364933858342</v>
      </c>
      <c r="U378">
        <f>O378*((1*0.082057*X378)/(W378-AA378))</f>
        <v>3842.9364933858351</v>
      </c>
      <c r="W378">
        <f t="shared" si="315"/>
        <v>0.99056394329679698</v>
      </c>
      <c r="X378">
        <v>313.14999999999998</v>
      </c>
      <c r="Y378">
        <f t="shared" si="316"/>
        <v>1.9073334166666699E-2</v>
      </c>
      <c r="Z378">
        <v>2E-3</v>
      </c>
      <c r="AA378">
        <f t="shared" si="317"/>
        <v>7.2765497523200454E-2</v>
      </c>
      <c r="AC378">
        <f t="shared" si="318"/>
        <v>8.4439639247172187E-4</v>
      </c>
      <c r="AD378">
        <f t="shared" si="319"/>
        <v>6.5721628123986524E-8</v>
      </c>
      <c r="AE378">
        <v>0</v>
      </c>
      <c r="AF378" s="8">
        <f t="shared" si="320"/>
        <v>1.7667723435128866E-8</v>
      </c>
      <c r="AG378" s="8">
        <f t="shared" si="321"/>
        <v>8.3389351559115393E-8</v>
      </c>
      <c r="AH378" s="9">
        <f t="shared" si="322"/>
        <v>1.097002469958351E-3</v>
      </c>
      <c r="AJ378">
        <f t="shared" si="323"/>
        <v>5.1178244369251618E-3</v>
      </c>
      <c r="AK378">
        <f t="shared" si="324"/>
        <v>3.9833395481815769E-7</v>
      </c>
      <c r="AL378">
        <v>0</v>
      </c>
      <c r="AM378" s="8">
        <f t="shared" si="325"/>
        <v>2.2196627286090408E-6</v>
      </c>
      <c r="AN378" s="8">
        <f t="shared" si="326"/>
        <v>2.6179966834271986E-6</v>
      </c>
      <c r="AO378" s="9">
        <f t="shared" si="327"/>
        <v>2.2739189884214046E-2</v>
      </c>
      <c r="AP378" s="9"/>
      <c r="AQ378" t="e">
        <f t="shared" si="328"/>
        <v>#VALUE!</v>
      </c>
      <c r="AR378" t="e">
        <f t="shared" si="329"/>
        <v>#VALUE!</v>
      </c>
      <c r="AS378">
        <v>0</v>
      </c>
      <c r="AT378" s="8" t="e">
        <f t="shared" si="330"/>
        <v>#VALUE!</v>
      </c>
      <c r="AU378" s="8" t="e">
        <f t="shared" si="331"/>
        <v>#VALUE!</v>
      </c>
      <c r="AV378" s="9">
        <f t="shared" si="332"/>
        <v>1.5759424160826513E-2</v>
      </c>
      <c r="AX378">
        <f t="shared" si="333"/>
        <v>78.812974192989046</v>
      </c>
      <c r="AY378">
        <f t="shared" si="334"/>
        <v>15.215219993965079</v>
      </c>
      <c r="AZ378" t="e">
        <f t="shared" si="335"/>
        <v>#VALUE!</v>
      </c>
    </row>
    <row r="379" spans="1:52">
      <c r="A379" s="73">
        <v>44732.546527777777</v>
      </c>
      <c r="B379" s="56">
        <v>50</v>
      </c>
      <c r="C379" s="57">
        <v>1.6</v>
      </c>
      <c r="D379" s="56" t="s">
        <v>234</v>
      </c>
      <c r="E379" s="85">
        <v>2</v>
      </c>
      <c r="F379" s="2">
        <v>44735.428773148145</v>
      </c>
      <c r="G379">
        <v>345</v>
      </c>
      <c r="I379" s="3">
        <v>21.9</v>
      </c>
      <c r="J379" s="3">
        <v>29.942</v>
      </c>
      <c r="K379" s="3">
        <v>44.253787669592732</v>
      </c>
      <c r="L379" s="3" t="e">
        <v>#VALUE!</v>
      </c>
      <c r="M379" s="3" t="s">
        <v>40</v>
      </c>
      <c r="N379" s="4">
        <f>1000000*(AG379-AE379)/Y379</f>
        <v>0.22697110559153569</v>
      </c>
      <c r="O379" s="4" t="e">
        <f>1000000*(AN379-AL379)/Y379</f>
        <v>#VALUE!</v>
      </c>
      <c r="P379" s="4" t="e">
        <f>1000000*(AU379-AS379)/Y379</f>
        <v>#VALUE!</v>
      </c>
      <c r="Q379">
        <f>(N379*16)</f>
        <v>3.631537689464571</v>
      </c>
      <c r="R379" t="e">
        <f>(O379*44)</f>
        <v>#VALUE!</v>
      </c>
      <c r="S379">
        <f>1000000*(((AG379-AE379)*0.082057*X379)/(W379-AA379))/Y379</f>
        <v>6.3546451834454905</v>
      </c>
      <c r="T379" t="e">
        <f>1000000*(((AN379-AL379)*0.082057*X379)/(W379-AA379))/Y379</f>
        <v>#VALUE!</v>
      </c>
      <c r="U379" t="e">
        <f>O379*((1*0.082057*X379)/(W379-AA379))</f>
        <v>#VALUE!</v>
      </c>
      <c r="W379">
        <f t="shared" si="315"/>
        <v>0.99056394329679698</v>
      </c>
      <c r="X379">
        <v>313.14999999999998</v>
      </c>
      <c r="Y379">
        <f t="shared" si="316"/>
        <v>1.9073334166666699E-2</v>
      </c>
      <c r="Z379">
        <v>2E-3</v>
      </c>
      <c r="AA379">
        <f t="shared" si="317"/>
        <v>7.2765497523200454E-2</v>
      </c>
      <c r="AC379">
        <f t="shared" si="318"/>
        <v>4.383620641981095E-5</v>
      </c>
      <c r="AD379">
        <f t="shared" si="319"/>
        <v>3.4118891108190137E-9</v>
      </c>
      <c r="AE379">
        <v>0</v>
      </c>
      <c r="AF379" s="8">
        <f t="shared" si="320"/>
        <v>9.1720663230613846E-10</v>
      </c>
      <c r="AG379" s="8">
        <f t="shared" si="321"/>
        <v>4.3290957431251524E-9</v>
      </c>
      <c r="AH379" s="9">
        <f t="shared" si="322"/>
        <v>1.097002469958351E-3</v>
      </c>
      <c r="AJ379" t="e">
        <f t="shared" si="323"/>
        <v>#VALUE!</v>
      </c>
      <c r="AK379" t="e">
        <f t="shared" si="324"/>
        <v>#VALUE!</v>
      </c>
      <c r="AL379">
        <v>0</v>
      </c>
      <c r="AM379" s="8" t="e">
        <f t="shared" si="325"/>
        <v>#VALUE!</v>
      </c>
      <c r="AN379" s="8" t="e">
        <f t="shared" si="326"/>
        <v>#VALUE!</v>
      </c>
      <c r="AO379" s="9">
        <f t="shared" si="327"/>
        <v>2.2739189884214046E-2</v>
      </c>
      <c r="AP379" s="9"/>
      <c r="AQ379" t="e">
        <f t="shared" si="328"/>
        <v>#VALUE!</v>
      </c>
      <c r="AR379" t="e">
        <f t="shared" si="329"/>
        <v>#VALUE!</v>
      </c>
      <c r="AS379">
        <v>0</v>
      </c>
      <c r="AT379" s="8" t="e">
        <f t="shared" si="330"/>
        <v>#VALUE!</v>
      </c>
      <c r="AU379" s="8" t="e">
        <f t="shared" si="331"/>
        <v>#VALUE!</v>
      </c>
      <c r="AV379" s="9">
        <f t="shared" si="332"/>
        <v>1.5759424160826513E-2</v>
      </c>
      <c r="AX379">
        <f t="shared" si="333"/>
        <v>78.81297419298906</v>
      </c>
      <c r="AY379" t="e">
        <f t="shared" si="334"/>
        <v>#VALUE!</v>
      </c>
      <c r="AZ379" t="e">
        <f t="shared" si="335"/>
        <v>#VALUE!</v>
      </c>
    </row>
    <row r="380" spans="1:52">
      <c r="A380" s="73">
        <v>44732.569444444445</v>
      </c>
      <c r="B380" s="56">
        <v>50</v>
      </c>
      <c r="C380" s="57">
        <v>6.2</v>
      </c>
      <c r="D380" s="56" t="s">
        <v>234</v>
      </c>
      <c r="E380" s="85">
        <v>1</v>
      </c>
      <c r="F380" s="2">
        <v>44735.450023148151</v>
      </c>
      <c r="G380">
        <v>245</v>
      </c>
      <c r="I380" s="3">
        <v>21.9</v>
      </c>
      <c r="J380" s="3">
        <v>29.942</v>
      </c>
      <c r="K380" s="3">
        <v>2.6805621572000007</v>
      </c>
      <c r="L380" s="3">
        <v>19998.161537873919</v>
      </c>
      <c r="M380" s="3" t="s">
        <v>40</v>
      </c>
      <c r="N380" s="4">
        <f>1000000*(AG380-AE380)/Y380</f>
        <v>1.3748205260282417E-2</v>
      </c>
      <c r="O380" s="4">
        <f>1000000*(AN380-AL380)/Y380</f>
        <v>531.28759818195783</v>
      </c>
      <c r="P380" s="4" t="e">
        <f>1000000*(AU380-AS380)/Y380</f>
        <v>#VALUE!</v>
      </c>
      <c r="Q380">
        <f>(N380*16)</f>
        <v>0.21997128416451867</v>
      </c>
      <c r="R380">
        <f>(O380*44)</f>
        <v>23376.654320006146</v>
      </c>
      <c r="S380">
        <f>1000000*(((AG380-AE380)*0.082057*X380)/(W380-AA380))/Y380</f>
        <v>0.38491668845063631</v>
      </c>
      <c r="T380">
        <f>1000000*(((AN380-AL380)*0.082057*X380)/(W380-AA380))/Y380</f>
        <v>14874.775218688481</v>
      </c>
      <c r="U380">
        <f>O380*((1*0.082057*X380)/(W380-AA380))</f>
        <v>14874.775218688483</v>
      </c>
      <c r="W380">
        <f t="shared" si="315"/>
        <v>0.99056394329679698</v>
      </c>
      <c r="X380">
        <v>313.14999999999998</v>
      </c>
      <c r="Y380">
        <f t="shared" si="316"/>
        <v>1.9073334166666699E-2</v>
      </c>
      <c r="Z380">
        <v>2E-3</v>
      </c>
      <c r="AA380">
        <f t="shared" si="317"/>
        <v>7.2765497523200454E-2</v>
      </c>
      <c r="AC380">
        <f t="shared" si="318"/>
        <v>2.6552682206882013E-6</v>
      </c>
      <c r="AD380">
        <f t="shared" si="319"/>
        <v>2.0666662260207786E-10</v>
      </c>
      <c r="AE380">
        <v>0</v>
      </c>
      <c r="AF380" s="8">
        <f t="shared" si="320"/>
        <v>5.5557490519213611E-11</v>
      </c>
      <c r="AG380" s="8">
        <f t="shared" si="321"/>
        <v>2.6222411312129145E-10</v>
      </c>
      <c r="AH380" s="9">
        <f t="shared" si="322"/>
        <v>1.097002469958351E-3</v>
      </c>
      <c r="AJ380">
        <f t="shared" si="323"/>
        <v>1.9809457751642726E-2</v>
      </c>
      <c r="AK380">
        <f t="shared" si="324"/>
        <v>1.5418230434172364E-6</v>
      </c>
      <c r="AL380">
        <v>0</v>
      </c>
      <c r="AM380" s="8">
        <f t="shared" si="325"/>
        <v>8.5916028553129888E-6</v>
      </c>
      <c r="AN380" s="8">
        <f t="shared" si="326"/>
        <v>1.0133425898730225E-5</v>
      </c>
      <c r="AO380" s="9">
        <f t="shared" si="327"/>
        <v>2.2739189884214046E-2</v>
      </c>
      <c r="AP380" s="9"/>
      <c r="AQ380" t="e">
        <f t="shared" si="328"/>
        <v>#VALUE!</v>
      </c>
      <c r="AR380" t="e">
        <f t="shared" si="329"/>
        <v>#VALUE!</v>
      </c>
      <c r="AS380">
        <v>0</v>
      </c>
      <c r="AT380" s="8" t="e">
        <f t="shared" si="330"/>
        <v>#VALUE!</v>
      </c>
      <c r="AU380" s="8" t="e">
        <f t="shared" si="331"/>
        <v>#VALUE!</v>
      </c>
      <c r="AV380" s="9">
        <f t="shared" si="332"/>
        <v>1.5759424160826513E-2</v>
      </c>
      <c r="AX380">
        <f t="shared" si="333"/>
        <v>78.812974192989046</v>
      </c>
      <c r="AY380">
        <f t="shared" si="334"/>
        <v>15.215219993965071</v>
      </c>
      <c r="AZ380" t="e">
        <f t="shared" si="335"/>
        <v>#VALUE!</v>
      </c>
    </row>
    <row r="381" spans="1:52">
      <c r="A381" s="71">
        <v>44732.458333333336</v>
      </c>
      <c r="B381" s="56">
        <v>40</v>
      </c>
      <c r="C381" s="57">
        <v>0.1</v>
      </c>
      <c r="D381" s="56" t="s">
        <v>235</v>
      </c>
      <c r="E381" s="56">
        <v>1</v>
      </c>
      <c r="F381" s="2">
        <v>44735.471307870372</v>
      </c>
      <c r="G381">
        <v>138</v>
      </c>
      <c r="I381" s="3">
        <v>21.9</v>
      </c>
      <c r="J381" s="3">
        <v>29.942</v>
      </c>
      <c r="K381" s="3">
        <v>53.777005557662498</v>
      </c>
      <c r="L381" s="3" t="e">
        <v>#VALUE!</v>
      </c>
      <c r="M381" s="3" t="s">
        <v>40</v>
      </c>
      <c r="N381" s="4">
        <f>1000000*(AG381-AE381)/Y381</f>
        <v>0.27581427601080966</v>
      </c>
      <c r="O381" s="4" t="e">
        <f>1000000*(AN381-AL381)/Y381</f>
        <v>#VALUE!</v>
      </c>
      <c r="P381" s="4" t="e">
        <f>1000000*(AU381-AS381)/Y381</f>
        <v>#VALUE!</v>
      </c>
      <c r="Q381">
        <f>(N381*16)</f>
        <v>4.4130284161729545</v>
      </c>
      <c r="R381" t="e">
        <f>(O381*44)</f>
        <v>#VALUE!</v>
      </c>
      <c r="S381">
        <f>1000000*(((AG381-AE381)*0.082057*X381)/(W381-AA381))/Y381</f>
        <v>7.722136507242527</v>
      </c>
      <c r="T381" t="e">
        <f>1000000*(((AN381-AL381)*0.082057*X381)/(W381-AA381))/Y381</f>
        <v>#VALUE!</v>
      </c>
      <c r="U381" t="e">
        <f>O381*((1*0.082057*X381)/(W381-AA381))</f>
        <v>#VALUE!</v>
      </c>
      <c r="W381">
        <f t="shared" si="315"/>
        <v>0.99056394329679698</v>
      </c>
      <c r="X381">
        <v>313.14999999999998</v>
      </c>
      <c r="Y381">
        <f t="shared" si="316"/>
        <v>1.9073334166666699E-2</v>
      </c>
      <c r="Z381">
        <v>2E-3</v>
      </c>
      <c r="AA381">
        <f t="shared" si="317"/>
        <v>7.2765497523200454E-2</v>
      </c>
      <c r="AC381">
        <f t="shared" si="318"/>
        <v>5.3269562683891927E-5</v>
      </c>
      <c r="AD381">
        <f t="shared" si="319"/>
        <v>4.146112442273821E-9</v>
      </c>
      <c r="AE381">
        <v>0</v>
      </c>
      <c r="AF381" s="8">
        <f t="shared" si="320"/>
        <v>1.1145854120175934E-9</v>
      </c>
      <c r="AG381" s="8">
        <f t="shared" si="321"/>
        <v>5.2606978542914142E-9</v>
      </c>
      <c r="AH381" s="9">
        <f t="shared" si="322"/>
        <v>1.097002469958351E-3</v>
      </c>
      <c r="AJ381" t="e">
        <f t="shared" si="323"/>
        <v>#VALUE!</v>
      </c>
      <c r="AK381" t="e">
        <f t="shared" si="324"/>
        <v>#VALUE!</v>
      </c>
      <c r="AL381">
        <v>0</v>
      </c>
      <c r="AM381" s="8" t="e">
        <f t="shared" si="325"/>
        <v>#VALUE!</v>
      </c>
      <c r="AN381" s="8" t="e">
        <f t="shared" si="326"/>
        <v>#VALUE!</v>
      </c>
      <c r="AO381" s="9">
        <f t="shared" si="327"/>
        <v>2.2739189884214046E-2</v>
      </c>
      <c r="AP381" s="9"/>
      <c r="AQ381" t="e">
        <f t="shared" si="328"/>
        <v>#VALUE!</v>
      </c>
      <c r="AR381" t="e">
        <f t="shared" si="329"/>
        <v>#VALUE!</v>
      </c>
      <c r="AS381">
        <v>0</v>
      </c>
      <c r="AT381" s="8" t="e">
        <f t="shared" si="330"/>
        <v>#VALUE!</v>
      </c>
      <c r="AU381" s="8" t="e">
        <f t="shared" si="331"/>
        <v>#VALUE!</v>
      </c>
      <c r="AV381" s="9">
        <f t="shared" si="332"/>
        <v>1.5759424160826513E-2</v>
      </c>
      <c r="AX381">
        <f t="shared" si="333"/>
        <v>78.81297419298906</v>
      </c>
      <c r="AY381" t="e">
        <f t="shared" si="334"/>
        <v>#VALUE!</v>
      </c>
      <c r="AZ381" t="e">
        <f t="shared" si="335"/>
        <v>#VALUE!</v>
      </c>
    </row>
    <row r="382" spans="1:52">
      <c r="A382" s="73">
        <v>44732.569444444445</v>
      </c>
      <c r="B382" s="56">
        <v>50</v>
      </c>
      <c r="C382" s="57">
        <v>6.2</v>
      </c>
      <c r="D382" s="56" t="s">
        <v>234</v>
      </c>
      <c r="E382" s="85">
        <v>2</v>
      </c>
      <c r="F382" s="2">
        <v>44735.492592592593</v>
      </c>
      <c r="G382">
        <v>229</v>
      </c>
      <c r="I382" s="3">
        <v>21.9</v>
      </c>
      <c r="J382" s="3">
        <v>29.942</v>
      </c>
      <c r="K382" s="3">
        <v>0.13878676520000011</v>
      </c>
      <c r="L382" s="3">
        <v>19748.65024814408</v>
      </c>
      <c r="M382" s="3" t="s">
        <v>40</v>
      </c>
      <c r="N382" s="4">
        <f>1000000*(AG382-AE382)/Y382</f>
        <v>7.1181670988495495E-4</v>
      </c>
      <c r="O382" s="4">
        <f>1000000*(AN382-AL382)/Y382</f>
        <v>524.65887615724625</v>
      </c>
      <c r="P382" s="4" t="e">
        <f>1000000*(AU382-AS382)/Y382</f>
        <v>#VALUE!</v>
      </c>
      <c r="Q382">
        <f>(N382*16)</f>
        <v>1.1389067358159279E-2</v>
      </c>
      <c r="R382">
        <f>(O382*44)</f>
        <v>23084.990550918836</v>
      </c>
      <c r="S382">
        <f>1000000*(((AG382-AE382)*0.082057*X382)/(W382-AA382))/Y382</f>
        <v>1.9929156247345398E-2</v>
      </c>
      <c r="T382">
        <f>1000000*(((AN382-AL382)*0.082057*X382)/(W382-AA382))/Y382</f>
        <v>14689.186941374721</v>
      </c>
      <c r="U382">
        <f>O382*((1*0.082057*X382)/(W382-AA382))</f>
        <v>14689.186941374723</v>
      </c>
      <c r="W382">
        <f t="shared" si="315"/>
        <v>0.99056394329679698</v>
      </c>
      <c r="X382">
        <v>313.14999999999998</v>
      </c>
      <c r="Y382">
        <f t="shared" si="316"/>
        <v>1.9073334166666699E-2</v>
      </c>
      <c r="Z382">
        <v>2E-3</v>
      </c>
      <c r="AA382">
        <f t="shared" si="317"/>
        <v>7.2765497523200454E-2</v>
      </c>
      <c r="AC382">
        <f t="shared" si="318"/>
        <v>1.3747716541391877E-7</v>
      </c>
      <c r="AD382">
        <f t="shared" si="319"/>
        <v>1.0700215232357158E-11</v>
      </c>
      <c r="AE382">
        <v>0</v>
      </c>
      <c r="AF382" s="8">
        <f t="shared" si="320"/>
        <v>2.876502740695831E-12</v>
      </c>
      <c r="AG382" s="8">
        <f t="shared" si="321"/>
        <v>1.3576717973052988E-11</v>
      </c>
      <c r="AH382" s="9">
        <f t="shared" si="322"/>
        <v>1.097002469958351E-3</v>
      </c>
      <c r="AJ382">
        <f t="shared" si="323"/>
        <v>1.9562300864590869E-2</v>
      </c>
      <c r="AK382">
        <f t="shared" si="324"/>
        <v>1.5225861622984576E-6</v>
      </c>
      <c r="AL382">
        <v>0</v>
      </c>
      <c r="AM382" s="8">
        <f t="shared" si="325"/>
        <v>8.4844079061564979E-6</v>
      </c>
      <c r="AN382" s="8">
        <f t="shared" si="326"/>
        <v>1.0006994068454956E-5</v>
      </c>
      <c r="AO382" s="9">
        <f t="shared" si="327"/>
        <v>2.2739189884214046E-2</v>
      </c>
      <c r="AP382" s="9"/>
      <c r="AQ382" t="e">
        <f t="shared" si="328"/>
        <v>#VALUE!</v>
      </c>
      <c r="AR382" t="e">
        <f t="shared" si="329"/>
        <v>#VALUE!</v>
      </c>
      <c r="AS382">
        <v>0</v>
      </c>
      <c r="AT382" s="8" t="e">
        <f t="shared" si="330"/>
        <v>#VALUE!</v>
      </c>
      <c r="AU382" s="8" t="e">
        <f t="shared" si="331"/>
        <v>#VALUE!</v>
      </c>
      <c r="AV382" s="9">
        <f t="shared" si="332"/>
        <v>1.5759424160826513E-2</v>
      </c>
      <c r="AX382">
        <f t="shared" si="333"/>
        <v>78.81297419298906</v>
      </c>
      <c r="AY382">
        <f t="shared" si="334"/>
        <v>15.21521999396508</v>
      </c>
      <c r="AZ382" t="e">
        <f t="shared" si="335"/>
        <v>#VALUE!</v>
      </c>
    </row>
    <row r="383" spans="1:52">
      <c r="A383" s="71">
        <v>44732.458333333336</v>
      </c>
      <c r="B383" s="56">
        <v>40</v>
      </c>
      <c r="C383" s="57">
        <v>0.1</v>
      </c>
      <c r="D383" s="56" t="s">
        <v>235</v>
      </c>
      <c r="E383" s="56">
        <v>2</v>
      </c>
      <c r="F383" s="2">
        <v>44735.513865740744</v>
      </c>
      <c r="G383">
        <v>108</v>
      </c>
      <c r="I383" s="3">
        <v>21.9</v>
      </c>
      <c r="J383" s="3">
        <v>29.942</v>
      </c>
      <c r="K383" s="3">
        <v>55.392078479356158</v>
      </c>
      <c r="L383" s="3" t="e">
        <v>#VALUE!</v>
      </c>
      <c r="M383" s="3" t="s">
        <v>40</v>
      </c>
      <c r="N383" s="4">
        <f>1000000*(AG383-AE383)/Y383</f>
        <v>0.28409774519958686</v>
      </c>
      <c r="O383" s="4" t="e">
        <f>1000000*(AN383-AL383)/Y383</f>
        <v>#VALUE!</v>
      </c>
      <c r="P383" s="4" t="e">
        <f>1000000*(AU383-AS383)/Y383</f>
        <v>#VALUE!</v>
      </c>
      <c r="Q383">
        <f>(N383*16)</f>
        <v>4.5455639231933898</v>
      </c>
      <c r="R383" t="e">
        <f>(O383*44)</f>
        <v>#VALUE!</v>
      </c>
      <c r="S383">
        <f>1000000*(((AG383-AE383)*0.082057*X383)/(W383-AA383))/Y383</f>
        <v>7.9540537261567845</v>
      </c>
      <c r="T383" t="e">
        <f>1000000*(((AN383-AL383)*0.082057*X383)/(W383-AA383))/Y383</f>
        <v>#VALUE!</v>
      </c>
      <c r="U383" t="e">
        <f>O383*((1*0.082057*X383)/(W383-AA383))</f>
        <v>#VALUE!</v>
      </c>
      <c r="W383">
        <f t="shared" si="315"/>
        <v>0.99056394329679698</v>
      </c>
      <c r="X383">
        <v>313.14999999999998</v>
      </c>
      <c r="Y383">
        <f t="shared" si="316"/>
        <v>1.9073334166666699E-2</v>
      </c>
      <c r="Z383">
        <v>2E-3</v>
      </c>
      <c r="AA383">
        <f t="shared" si="317"/>
        <v>7.2765497523200454E-2</v>
      </c>
      <c r="AC383">
        <f t="shared" si="318"/>
        <v>5.4869395685916682E-5</v>
      </c>
      <c r="AD383">
        <f t="shared" si="319"/>
        <v>4.2706317208460267E-9</v>
      </c>
      <c r="AE383">
        <v>0</v>
      </c>
      <c r="AF383" s="8">
        <f t="shared" si="320"/>
        <v>1.1480595093422239E-9</v>
      </c>
      <c r="AG383" s="8">
        <f t="shared" si="321"/>
        <v>5.4186912301882505E-9</v>
      </c>
      <c r="AH383" s="9">
        <f t="shared" si="322"/>
        <v>1.097002469958351E-3</v>
      </c>
      <c r="AJ383" t="e">
        <f t="shared" si="323"/>
        <v>#VALUE!</v>
      </c>
      <c r="AK383" t="e">
        <f t="shared" si="324"/>
        <v>#VALUE!</v>
      </c>
      <c r="AL383">
        <v>0</v>
      </c>
      <c r="AM383" s="8" t="e">
        <f t="shared" si="325"/>
        <v>#VALUE!</v>
      </c>
      <c r="AN383" s="8" t="e">
        <f t="shared" si="326"/>
        <v>#VALUE!</v>
      </c>
      <c r="AO383" s="9">
        <f t="shared" si="327"/>
        <v>2.2739189884214046E-2</v>
      </c>
      <c r="AP383" s="9"/>
      <c r="AQ383" t="e">
        <f t="shared" si="328"/>
        <v>#VALUE!</v>
      </c>
      <c r="AR383" t="e">
        <f t="shared" si="329"/>
        <v>#VALUE!</v>
      </c>
      <c r="AS383">
        <v>0</v>
      </c>
      <c r="AT383" s="8" t="e">
        <f t="shared" si="330"/>
        <v>#VALUE!</v>
      </c>
      <c r="AU383" s="8" t="e">
        <f t="shared" si="331"/>
        <v>#VALUE!</v>
      </c>
      <c r="AV383" s="9">
        <f t="shared" si="332"/>
        <v>1.5759424160826513E-2</v>
      </c>
      <c r="AX383">
        <f t="shared" si="333"/>
        <v>78.812974192989046</v>
      </c>
      <c r="AY383" t="e">
        <f t="shared" si="334"/>
        <v>#VALUE!</v>
      </c>
      <c r="AZ383" t="e">
        <f t="shared" si="335"/>
        <v>#VALUE!</v>
      </c>
    </row>
    <row r="384" spans="1:52">
      <c r="A384" s="71">
        <v>44732.510416666664</v>
      </c>
      <c r="B384" s="56">
        <v>50</v>
      </c>
      <c r="C384" s="57">
        <v>6</v>
      </c>
      <c r="D384" s="56" t="s">
        <v>235</v>
      </c>
      <c r="E384" s="85">
        <v>1</v>
      </c>
      <c r="F384" s="2">
        <v>44735.535115740742</v>
      </c>
      <c r="G384">
        <v>198</v>
      </c>
      <c r="I384" s="3">
        <v>21.9</v>
      </c>
      <c r="J384" s="3">
        <v>29.942</v>
      </c>
      <c r="K384" s="3">
        <v>17139.701293503182</v>
      </c>
      <c r="L384" s="3">
        <v>16837.51627916552</v>
      </c>
      <c r="M384" s="3" t="s">
        <v>40</v>
      </c>
      <c r="N384" s="4">
        <f>1000000*(AG384-AE384)/Y384</f>
        <v>87.906982813317512</v>
      </c>
      <c r="O384" s="4">
        <f>1000000*(AN384-AL384)/Y384</f>
        <v>447.31929814476842</v>
      </c>
      <c r="P384" s="4" t="e">
        <f>1000000*(AU384-AS384)/Y384</f>
        <v>#VALUE!</v>
      </c>
      <c r="Q384">
        <f>(N384*16)</f>
        <v>1406.5117250130802</v>
      </c>
      <c r="R384">
        <f>(O384*44)</f>
        <v>19682.04911836981</v>
      </c>
      <c r="S384">
        <f>1000000*(((AG384-AE384)*0.082057*X384)/(W384-AA384))/Y384</f>
        <v>2461.1841382628654</v>
      </c>
      <c r="T384">
        <f>1000000*(((AN384-AL384)*0.082057*X384)/(W384-AA384))/Y384</f>
        <v>12523.864727228418</v>
      </c>
      <c r="U384">
        <f>O384*((1*0.082057*X384)/(W384-AA384))</f>
        <v>12523.864727228418</v>
      </c>
      <c r="W384">
        <f t="shared" si="315"/>
        <v>0.99056394329679698</v>
      </c>
      <c r="X384">
        <v>313.14999999999998</v>
      </c>
      <c r="Y384">
        <f t="shared" si="316"/>
        <v>1.9073334166666699E-2</v>
      </c>
      <c r="Z384">
        <v>2E-3</v>
      </c>
      <c r="AA384">
        <f t="shared" si="317"/>
        <v>7.2765497523200454E-2</v>
      </c>
      <c r="AC384">
        <f t="shared" si="318"/>
        <v>1.6977970100221722E-2</v>
      </c>
      <c r="AD384">
        <f t="shared" si="319"/>
        <v>1.3214407915229245E-6</v>
      </c>
      <c r="AE384">
        <v>0</v>
      </c>
      <c r="AF384" s="8">
        <f t="shared" si="320"/>
        <v>3.5523846725890647E-7</v>
      </c>
      <c r="AG384" s="8">
        <f t="shared" si="321"/>
        <v>1.676679258781831E-6</v>
      </c>
      <c r="AH384" s="9">
        <f t="shared" si="322"/>
        <v>1.097002469958351E-3</v>
      </c>
      <c r="AJ384">
        <f t="shared" si="323"/>
        <v>1.6678636520814211E-2</v>
      </c>
      <c r="AK384">
        <f t="shared" si="324"/>
        <v>1.2981428589805363E-6</v>
      </c>
      <c r="AL384">
        <v>0</v>
      </c>
      <c r="AM384" s="8">
        <f t="shared" si="325"/>
        <v>7.2337275937334445E-6</v>
      </c>
      <c r="AN384" s="8">
        <f t="shared" si="326"/>
        <v>8.5318704527139806E-6</v>
      </c>
      <c r="AO384" s="9">
        <f t="shared" si="327"/>
        <v>2.2739189884214046E-2</v>
      </c>
      <c r="AP384" s="9"/>
      <c r="AQ384" t="e">
        <f t="shared" si="328"/>
        <v>#VALUE!</v>
      </c>
      <c r="AR384" t="e">
        <f t="shared" si="329"/>
        <v>#VALUE!</v>
      </c>
      <c r="AS384">
        <v>0</v>
      </c>
      <c r="AT384" s="8" t="e">
        <f t="shared" si="330"/>
        <v>#VALUE!</v>
      </c>
      <c r="AU384" s="8" t="e">
        <f t="shared" si="331"/>
        <v>#VALUE!</v>
      </c>
      <c r="AV384" s="9">
        <f t="shared" si="332"/>
        <v>1.5759424160826513E-2</v>
      </c>
      <c r="AX384">
        <f t="shared" si="333"/>
        <v>78.812974192989046</v>
      </c>
      <c r="AY384">
        <f t="shared" si="334"/>
        <v>15.215219993965075</v>
      </c>
      <c r="AZ384" t="e">
        <f t="shared" si="335"/>
        <v>#VALUE!</v>
      </c>
    </row>
    <row r="385" spans="1:52">
      <c r="A385" s="73">
        <v>44732.591666666667</v>
      </c>
      <c r="B385" s="56">
        <v>50</v>
      </c>
      <c r="C385" s="57">
        <v>8</v>
      </c>
      <c r="D385" s="56" t="s">
        <v>234</v>
      </c>
      <c r="E385" s="85">
        <v>2</v>
      </c>
      <c r="F385" s="2">
        <v>44735.556400462963</v>
      </c>
      <c r="G385">
        <v>383</v>
      </c>
      <c r="I385" s="3">
        <v>21.9</v>
      </c>
      <c r="J385" s="3">
        <v>29.942</v>
      </c>
      <c r="K385" s="3">
        <v>-0.22572499999999995</v>
      </c>
      <c r="L385" s="3">
        <v>20464.096662412878</v>
      </c>
      <c r="M385" s="3" t="s">
        <v>40</v>
      </c>
      <c r="N385" s="4">
        <f>1000000*(AG385-AE385)/Y385</f>
        <v>-1.1577100064782066E-3</v>
      </c>
      <c r="O385" s="4">
        <f>1000000*(AN385-AL385)/Y385</f>
        <v>543.66601370560977</v>
      </c>
      <c r="P385" s="4" t="e">
        <f>1000000*(AU385-AS385)/Y385</f>
        <v>#VALUE!</v>
      </c>
      <c r="Q385">
        <f>(N385*16)</f>
        <v>-1.8523360103651305E-2</v>
      </c>
      <c r="R385">
        <f>(O385*44)</f>
        <v>23921.304603046829</v>
      </c>
      <c r="S385">
        <f>1000000*(((AG385-AE385)*0.082057*X385)/(W385-AA385))/Y385</f>
        <v>-3.2413096360084596E-2</v>
      </c>
      <c r="T385">
        <f>1000000*(((AN385-AL385)*0.082057*X385)/(W385-AA385))/Y385</f>
        <v>15221.341088300191</v>
      </c>
      <c r="U385">
        <f>O385*((1*0.082057*X385)/(W385-AA385))</f>
        <v>15221.341088300192</v>
      </c>
      <c r="W385">
        <f t="shared" si="315"/>
        <v>0.99056394329679698</v>
      </c>
      <c r="X385">
        <v>313.14999999999998</v>
      </c>
      <c r="Y385">
        <f t="shared" si="316"/>
        <v>1.9073334166666699E-2</v>
      </c>
      <c r="Z385">
        <v>2E-3</v>
      </c>
      <c r="AA385">
        <f t="shared" si="317"/>
        <v>7.2765497523200454E-2</v>
      </c>
      <c r="AC385">
        <f t="shared" si="318"/>
        <v>-2.2359504610066946E-7</v>
      </c>
      <c r="AD385">
        <f t="shared" si="319"/>
        <v>-1.7403000061592453E-11</v>
      </c>
      <c r="AE385">
        <v>0</v>
      </c>
      <c r="AF385" s="8">
        <f t="shared" si="320"/>
        <v>-4.678389760060247E-12</v>
      </c>
      <c r="AG385" s="8">
        <f t="shared" si="321"/>
        <v>-2.20813898216527E-11</v>
      </c>
      <c r="AH385" s="9">
        <f t="shared" si="322"/>
        <v>1.097002469958351E-3</v>
      </c>
      <c r="AJ385">
        <f t="shared" si="323"/>
        <v>2.0270996285926525E-2</v>
      </c>
      <c r="AK385">
        <f t="shared" si="324"/>
        <v>1.5777458211381342E-6</v>
      </c>
      <c r="AL385">
        <v>0</v>
      </c>
      <c r="AM385" s="8">
        <f t="shared" si="325"/>
        <v>8.7917777333285588E-6</v>
      </c>
      <c r="AN385" s="8">
        <f t="shared" si="326"/>
        <v>1.0369523554466692E-5</v>
      </c>
      <c r="AO385" s="9">
        <f t="shared" si="327"/>
        <v>2.2739189884214046E-2</v>
      </c>
      <c r="AP385" s="9"/>
      <c r="AQ385" t="e">
        <f t="shared" si="328"/>
        <v>#VALUE!</v>
      </c>
      <c r="AR385" t="e">
        <f t="shared" si="329"/>
        <v>#VALUE!</v>
      </c>
      <c r="AS385">
        <v>0</v>
      </c>
      <c r="AT385" s="8" t="e">
        <f t="shared" si="330"/>
        <v>#VALUE!</v>
      </c>
      <c r="AU385" s="8" t="e">
        <f t="shared" si="331"/>
        <v>#VALUE!</v>
      </c>
      <c r="AV385" s="9">
        <f t="shared" si="332"/>
        <v>1.5759424160826513E-2</v>
      </c>
      <c r="AX385">
        <f t="shared" si="333"/>
        <v>78.812974192989046</v>
      </c>
      <c r="AY385">
        <f t="shared" si="334"/>
        <v>15.21521999396507</v>
      </c>
      <c r="AZ385" t="e">
        <f t="shared" si="335"/>
        <v>#VALUE!</v>
      </c>
    </row>
    <row r="386" spans="1:52">
      <c r="A386" s="73">
        <v>44732.555555555555</v>
      </c>
      <c r="B386" s="56">
        <v>50</v>
      </c>
      <c r="C386" s="57">
        <v>3.8</v>
      </c>
      <c r="D386" s="56" t="s">
        <v>234</v>
      </c>
      <c r="E386" s="85">
        <v>2</v>
      </c>
      <c r="F386" s="2">
        <v>44735.577650462961</v>
      </c>
      <c r="G386" t="s">
        <v>397</v>
      </c>
      <c r="I386" s="3">
        <v>21.9</v>
      </c>
      <c r="J386" s="3">
        <v>29.942</v>
      </c>
      <c r="K386" s="3">
        <v>1.4407034692</v>
      </c>
      <c r="L386" s="3">
        <v>11033.852320271679</v>
      </c>
      <c r="M386" s="3" t="s">
        <v>40</v>
      </c>
      <c r="N386" s="4">
        <f>1000000*(AG386-AE386)/Y386</f>
        <v>7.3891541595335342E-3</v>
      </c>
      <c r="O386" s="4">
        <f>1000000*(AN386-AL386)/Y386</f>
        <v>293.13439072033771</v>
      </c>
      <c r="P386" s="4" t="e">
        <f>1000000*(AU386-AS386)/Y386</f>
        <v>#VALUE!</v>
      </c>
      <c r="Q386">
        <f>(N386*16)</f>
        <v>0.11822646655253655</v>
      </c>
      <c r="R386">
        <f>(O386*44)</f>
        <v>12897.913191694859</v>
      </c>
      <c r="S386">
        <f>1000000*(((AG386-AE386)*0.082057*X386)/(W386-AA386))/Y386</f>
        <v>0.20687854855903323</v>
      </c>
      <c r="T386">
        <f>1000000*(((AN386-AL386)*0.082057*X386)/(W386-AA386))/Y386</f>
        <v>8207.0580712838091</v>
      </c>
      <c r="U386">
        <f>O386*((1*0.082057*X386)/(W386-AA386))</f>
        <v>8207.0580712838091</v>
      </c>
      <c r="W386">
        <f t="shared" si="315"/>
        <v>0.99056394329679698</v>
      </c>
      <c r="X386">
        <v>313.14999999999998</v>
      </c>
      <c r="Y386">
        <f t="shared" si="316"/>
        <v>1.9073334166666699E-2</v>
      </c>
      <c r="Z386">
        <v>2E-3</v>
      </c>
      <c r="AA386">
        <f t="shared" si="317"/>
        <v>7.2765497523200454E-2</v>
      </c>
      <c r="AC386">
        <f t="shared" si="318"/>
        <v>1.4271089095721274E-6</v>
      </c>
      <c r="AD386">
        <f t="shared" si="319"/>
        <v>1.1107570080063824E-10</v>
      </c>
      <c r="AE386">
        <v>0</v>
      </c>
      <c r="AF386" s="8">
        <f t="shared" si="320"/>
        <v>2.9860105693160057E-11</v>
      </c>
      <c r="AG386" s="8">
        <f t="shared" si="321"/>
        <v>1.4093580649379829E-10</v>
      </c>
      <c r="AH386" s="9">
        <f t="shared" si="322"/>
        <v>1.097002469958351E-3</v>
      </c>
      <c r="AJ386">
        <f t="shared" si="323"/>
        <v>1.0929736264122827E-2</v>
      </c>
      <c r="AK386">
        <f t="shared" si="324"/>
        <v>8.5069058637408385E-7</v>
      </c>
      <c r="AL386">
        <v>0</v>
      </c>
      <c r="AM386" s="8">
        <f t="shared" si="325"/>
        <v>4.7403596035771594E-6</v>
      </c>
      <c r="AN386" s="8">
        <f t="shared" si="326"/>
        <v>5.5910501899512436E-6</v>
      </c>
      <c r="AO386" s="9">
        <f t="shared" si="327"/>
        <v>2.2739189884214046E-2</v>
      </c>
      <c r="AP386" s="9"/>
      <c r="AQ386" t="e">
        <f t="shared" si="328"/>
        <v>#VALUE!</v>
      </c>
      <c r="AR386" t="e">
        <f t="shared" si="329"/>
        <v>#VALUE!</v>
      </c>
      <c r="AS386">
        <v>0</v>
      </c>
      <c r="AT386" s="8" t="e">
        <f t="shared" si="330"/>
        <v>#VALUE!</v>
      </c>
      <c r="AU386" s="8" t="e">
        <f t="shared" si="331"/>
        <v>#VALUE!</v>
      </c>
      <c r="AV386" s="9">
        <f t="shared" si="332"/>
        <v>1.5759424160826513E-2</v>
      </c>
      <c r="AX386">
        <f t="shared" si="333"/>
        <v>78.812974192989046</v>
      </c>
      <c r="AY386">
        <f t="shared" si="334"/>
        <v>15.215219993965079</v>
      </c>
      <c r="AZ386" t="e">
        <f t="shared" si="335"/>
        <v>#VALUE!</v>
      </c>
    </row>
    <row r="387" spans="1:52">
      <c r="A387" s="79">
        <v>44732.503472222219</v>
      </c>
      <c r="B387" s="80">
        <v>50</v>
      </c>
      <c r="C387" s="83">
        <v>0.1</v>
      </c>
      <c r="D387" s="80" t="s">
        <v>235</v>
      </c>
      <c r="E387" s="80">
        <v>1</v>
      </c>
      <c r="F387" s="82">
        <v>44735.598611111112</v>
      </c>
      <c r="G387" s="80">
        <v>24</v>
      </c>
      <c r="I387" s="3">
        <v>21.9</v>
      </c>
      <c r="J387" s="3">
        <v>29.942</v>
      </c>
      <c r="K387" s="3">
        <v>55.68</v>
      </c>
      <c r="L387" s="3">
        <v>-68</v>
      </c>
      <c r="M387" s="3" t="s">
        <v>40</v>
      </c>
      <c r="N387" s="4">
        <f>1000000*(AG387-AE387)/Y387</f>
        <v>0.2855744519247162</v>
      </c>
      <c r="O387" s="4">
        <f>1000000*(AN387-AL387)/Y387</f>
        <v>-1.8065438969453389</v>
      </c>
      <c r="P387" s="4" t="e">
        <f>1000000*(AU387-AS387)/Y387</f>
        <v>#VALUE!</v>
      </c>
      <c r="Q387">
        <f>(N387*16)</f>
        <v>4.5691912307954592</v>
      </c>
      <c r="R387">
        <f>(O387*44)</f>
        <v>-79.487931465594912</v>
      </c>
      <c r="S387">
        <f>1000000*(((AG387-AE387)*0.082057*X387)/(W387-AA387))/Y387</f>
        <v>7.9953979635818415</v>
      </c>
      <c r="T387">
        <f>1000000*(((AN387-AL387)*0.082057*X387)/(W387-AA387))/Y387</f>
        <v>-50.578885111773708</v>
      </c>
      <c r="U387">
        <f>O387*((1*0.082057*X387)/(W387-AA387))</f>
        <v>-50.578885111773722</v>
      </c>
      <c r="W387">
        <f t="shared" si="315"/>
        <v>0.99056394329679698</v>
      </c>
      <c r="X387">
        <v>313.14999999999998</v>
      </c>
      <c r="Y387">
        <f t="shared" si="316"/>
        <v>1.9073334166666699E-2</v>
      </c>
      <c r="Z387">
        <v>2E-3</v>
      </c>
      <c r="AA387">
        <f t="shared" si="317"/>
        <v>7.2765497523200454E-2</v>
      </c>
      <c r="AC387">
        <f t="shared" si="318"/>
        <v>5.515460036276566E-5</v>
      </c>
      <c r="AD387">
        <f t="shared" si="319"/>
        <v>4.2928299631386336E-9</v>
      </c>
      <c r="AE387">
        <v>0</v>
      </c>
      <c r="AF387" s="8">
        <f t="shared" si="320"/>
        <v>1.1540269878841717E-9</v>
      </c>
      <c r="AG387" s="8">
        <f t="shared" si="321"/>
        <v>5.4468569510228053E-9</v>
      </c>
      <c r="AH387" s="9">
        <f t="shared" si="322"/>
        <v>1.097002469958351E-3</v>
      </c>
      <c r="AJ387">
        <f t="shared" si="323"/>
        <v>-6.7358348144182199E-5</v>
      </c>
      <c r="AK387">
        <f t="shared" si="324"/>
        <v>-5.2426802710744808E-9</v>
      </c>
      <c r="AL387">
        <v>0</v>
      </c>
      <c r="AM387" s="8">
        <f t="shared" si="325"/>
        <v>-2.9214135162116252E-8</v>
      </c>
      <c r="AN387" s="8">
        <f t="shared" si="326"/>
        <v>-3.4456815433190734E-8</v>
      </c>
      <c r="AO387" s="9">
        <f t="shared" si="327"/>
        <v>2.2739189884214046E-2</v>
      </c>
      <c r="AP387" s="9"/>
      <c r="AQ387" t="e">
        <f t="shared" si="328"/>
        <v>#VALUE!</v>
      </c>
      <c r="AR387" t="e">
        <f t="shared" si="329"/>
        <v>#VALUE!</v>
      </c>
      <c r="AS387">
        <v>0</v>
      </c>
      <c r="AT387" s="8" t="e">
        <f t="shared" si="330"/>
        <v>#VALUE!</v>
      </c>
      <c r="AU387" s="8" t="e">
        <f t="shared" si="331"/>
        <v>#VALUE!</v>
      </c>
      <c r="AV387" s="9">
        <f t="shared" si="332"/>
        <v>1.5759424160826513E-2</v>
      </c>
      <c r="AX387">
        <f t="shared" si="333"/>
        <v>78.812974192989046</v>
      </c>
      <c r="AY387">
        <f t="shared" si="334"/>
        <v>15.21521999396508</v>
      </c>
      <c r="AZ387" t="e">
        <f t="shared" si="335"/>
        <v>#VALUE!</v>
      </c>
    </row>
    <row r="388" spans="1:52">
      <c r="A388" s="73">
        <v>44739.426388888889</v>
      </c>
      <c r="B388" s="56">
        <v>50</v>
      </c>
      <c r="C388" s="57">
        <v>5</v>
      </c>
      <c r="D388" s="56" t="s">
        <v>234</v>
      </c>
      <c r="E388" s="85">
        <v>1</v>
      </c>
      <c r="F388" s="2">
        <v>44740.594513888886</v>
      </c>
      <c r="G388">
        <v>370</v>
      </c>
      <c r="I388" s="3">
        <v>20.7</v>
      </c>
      <c r="J388" s="3">
        <v>30.184000000000001</v>
      </c>
      <c r="K388" s="3">
        <v>769.93923201082862</v>
      </c>
      <c r="L388" s="3">
        <v>15792.276112209918</v>
      </c>
      <c r="M388" s="3" t="s">
        <v>40</v>
      </c>
      <c r="N388" s="4">
        <f>1000000*(AG388-AE388)/Y388</f>
        <v>3.999395937859759</v>
      </c>
      <c r="O388" s="4">
        <f>1000000*(AN388-AL388)/Y388</f>
        <v>424.91509645103946</v>
      </c>
      <c r="P388" s="4" t="e">
        <f>1000000*(AU388-AS388)/Y388</f>
        <v>#VALUE!</v>
      </c>
      <c r="Q388">
        <f>(N388*16)</f>
        <v>63.990335005756144</v>
      </c>
      <c r="R388">
        <f>(O388*44)</f>
        <v>18696.264243845737</v>
      </c>
      <c r="S388">
        <f>1000000*(((AG388-AE388)*0.082057*X388)/(W388-AA388))/Y388</f>
        <v>110.44926368931145</v>
      </c>
      <c r="T388">
        <f>1000000*(((AN388-AL388)*0.082057*X388)/(W388-AA388))/Y388</f>
        <v>11734.661999633141</v>
      </c>
      <c r="U388">
        <f>O388*((1*0.082057*X388)/(W388-AA388))</f>
        <v>11734.661999633145</v>
      </c>
      <c r="W388">
        <f t="shared" si="315"/>
        <v>1.0032296101495319</v>
      </c>
      <c r="X388">
        <v>313.14999999999998</v>
      </c>
      <c r="Y388">
        <f t="shared" si="316"/>
        <v>1.9073334166666699E-2</v>
      </c>
      <c r="Z388">
        <v>2E-3</v>
      </c>
      <c r="AA388">
        <f t="shared" si="317"/>
        <v>7.2765497523200454E-2</v>
      </c>
      <c r="AC388">
        <f t="shared" si="318"/>
        <v>7.724258355690536E-4</v>
      </c>
      <c r="AD388">
        <f t="shared" si="319"/>
        <v>6.0119967317753529E-8</v>
      </c>
      <c r="AE388">
        <v>0</v>
      </c>
      <c r="AF388" s="8">
        <f t="shared" si="320"/>
        <v>1.6161847869855023E-8</v>
      </c>
      <c r="AG388" s="8">
        <f t="shared" si="321"/>
        <v>7.6281815187608545E-8</v>
      </c>
      <c r="AH388" s="9">
        <f t="shared" si="322"/>
        <v>1.097002469958351E-3</v>
      </c>
      <c r="AJ388">
        <f t="shared" si="323"/>
        <v>1.5843279007426124E-2</v>
      </c>
      <c r="AK388">
        <f t="shared" si="324"/>
        <v>1.233124750974694E-6</v>
      </c>
      <c r="AL388">
        <v>0</v>
      </c>
      <c r="AM388" s="8">
        <f t="shared" si="325"/>
        <v>6.8714228760973914E-6</v>
      </c>
      <c r="AN388" s="8">
        <f t="shared" si="326"/>
        <v>8.104547627072086E-6</v>
      </c>
      <c r="AO388" s="9">
        <f t="shared" si="327"/>
        <v>2.2739189884214046E-2</v>
      </c>
      <c r="AP388" s="9"/>
      <c r="AQ388" t="e">
        <f t="shared" si="328"/>
        <v>#VALUE!</v>
      </c>
      <c r="AR388" t="e">
        <f t="shared" si="329"/>
        <v>#VALUE!</v>
      </c>
      <c r="AS388">
        <v>0</v>
      </c>
      <c r="AT388" s="8" t="e">
        <f t="shared" si="330"/>
        <v>#VALUE!</v>
      </c>
      <c r="AU388" s="8" t="e">
        <f t="shared" si="331"/>
        <v>#VALUE!</v>
      </c>
      <c r="AV388" s="9">
        <f t="shared" si="332"/>
        <v>1.5759424160826513E-2</v>
      </c>
      <c r="AX388">
        <f t="shared" si="333"/>
        <v>78.81297419298906</v>
      </c>
      <c r="AY388">
        <f t="shared" si="334"/>
        <v>15.215219993965082</v>
      </c>
      <c r="AZ388" t="e">
        <f t="shared" si="335"/>
        <v>#VALUE!</v>
      </c>
    </row>
    <row r="389" spans="1:52">
      <c r="A389" s="73">
        <v>44739.447916666664</v>
      </c>
      <c r="B389" s="56">
        <v>50</v>
      </c>
      <c r="C389" s="57">
        <v>9</v>
      </c>
      <c r="D389" s="56" t="s">
        <v>234</v>
      </c>
      <c r="E389" s="85">
        <v>1</v>
      </c>
      <c r="F389" s="2">
        <v>44740.61577546296</v>
      </c>
      <c r="G389">
        <v>356</v>
      </c>
      <c r="I389" s="3">
        <v>20.7</v>
      </c>
      <c r="J389" s="3">
        <v>30.184000000000001</v>
      </c>
      <c r="K389" s="3">
        <v>0.61947543729999999</v>
      </c>
      <c r="L389" s="3">
        <v>20173.801288819279</v>
      </c>
      <c r="M389" s="3" t="s">
        <v>40</v>
      </c>
      <c r="N389" s="4">
        <f>1000000*(AG389-AE389)/Y389</f>
        <v>3.2178221923709867E-3</v>
      </c>
      <c r="O389" s="4">
        <f>1000000*(AN389-AL389)/Y389</f>
        <v>542.80666444244355</v>
      </c>
      <c r="P389" s="4" t="e">
        <f>1000000*(AU389-AS389)/Y389</f>
        <v>#VALUE!</v>
      </c>
      <c r="Q389">
        <f>(N389*16)</f>
        <v>5.1485155077935787E-2</v>
      </c>
      <c r="R389">
        <f>(O389*44)</f>
        <v>23883.493235467515</v>
      </c>
      <c r="S389">
        <f>1000000*(((AG389-AE389)*0.082057*X389)/(W389-AA389))/Y389</f>
        <v>8.8864942944532219E-2</v>
      </c>
      <c r="T389">
        <f>1000000*(((AN389-AL389)*0.082057*X389)/(W389-AA389))/Y389</f>
        <v>14990.412888552903</v>
      </c>
      <c r="U389">
        <f>O389*((1*0.082057*X389)/(W389-AA389))</f>
        <v>14990.412888552903</v>
      </c>
      <c r="W389">
        <f t="shared" si="315"/>
        <v>1.0032296101495319</v>
      </c>
      <c r="X389">
        <v>313.14999999999998</v>
      </c>
      <c r="Y389">
        <f t="shared" si="316"/>
        <v>1.9073334166666699E-2</v>
      </c>
      <c r="Z389">
        <v>2E-3</v>
      </c>
      <c r="AA389">
        <f t="shared" si="317"/>
        <v>7.2765497523200454E-2</v>
      </c>
      <c r="AC389">
        <f t="shared" si="318"/>
        <v>6.2147610145968978E-7</v>
      </c>
      <c r="AD389">
        <f t="shared" si="319"/>
        <v>4.8371146054424309E-11</v>
      </c>
      <c r="AE389">
        <v>0</v>
      </c>
      <c r="AF389" s="8">
        <f t="shared" si="320"/>
        <v>1.3003451909583567E-11</v>
      </c>
      <c r="AG389" s="8">
        <f t="shared" si="321"/>
        <v>6.1374597964007881E-11</v>
      </c>
      <c r="AH389" s="9">
        <f t="shared" si="322"/>
        <v>1.097002469958351E-3</v>
      </c>
      <c r="AJ389">
        <f t="shared" si="323"/>
        <v>2.023895480221629E-2</v>
      </c>
      <c r="AK389">
        <f t="shared" si="324"/>
        <v>1.5752519468206698E-6</v>
      </c>
      <c r="AL389">
        <v>0</v>
      </c>
      <c r="AM389" s="8">
        <f t="shared" si="325"/>
        <v>8.7778809519837749E-6</v>
      </c>
      <c r="AN389" s="8">
        <f t="shared" si="326"/>
        <v>1.0353132898804445E-5</v>
      </c>
      <c r="AO389" s="9">
        <f t="shared" si="327"/>
        <v>2.2739189884214046E-2</v>
      </c>
      <c r="AP389" s="9"/>
      <c r="AQ389" t="e">
        <f t="shared" si="328"/>
        <v>#VALUE!</v>
      </c>
      <c r="AR389" t="e">
        <f t="shared" si="329"/>
        <v>#VALUE!</v>
      </c>
      <c r="AS389">
        <v>0</v>
      </c>
      <c r="AT389" s="8" t="e">
        <f t="shared" si="330"/>
        <v>#VALUE!</v>
      </c>
      <c r="AU389" s="8" t="e">
        <f t="shared" si="331"/>
        <v>#VALUE!</v>
      </c>
      <c r="AV389" s="9">
        <f t="shared" si="332"/>
        <v>1.5759424160826513E-2</v>
      </c>
      <c r="AX389">
        <f t="shared" si="333"/>
        <v>78.812974192989046</v>
      </c>
      <c r="AY389">
        <f t="shared" si="334"/>
        <v>15.215219993965075</v>
      </c>
      <c r="AZ389" t="e">
        <f t="shared" si="335"/>
        <v>#VALUE!</v>
      </c>
    </row>
    <row r="390" spans="1:52">
      <c r="A390" s="73">
        <v>44739</v>
      </c>
      <c r="B390" s="56">
        <v>50</v>
      </c>
      <c r="C390" s="57">
        <v>6</v>
      </c>
      <c r="D390" s="56" t="s">
        <v>235</v>
      </c>
      <c r="E390" s="85">
        <v>1</v>
      </c>
      <c r="F390" s="2">
        <v>44740.637013888889</v>
      </c>
      <c r="G390">
        <v>372</v>
      </c>
      <c r="H390" t="s">
        <v>823</v>
      </c>
      <c r="I390" s="3">
        <v>20.7</v>
      </c>
      <c r="J390" s="3">
        <v>30.184000000000001</v>
      </c>
      <c r="K390" s="3">
        <v>29990.262719479018</v>
      </c>
      <c r="L390" s="3">
        <v>12535.643272336718</v>
      </c>
      <c r="M390" s="3" t="s">
        <v>40</v>
      </c>
      <c r="N390" s="4">
        <f>1000000*(AG390-AE390)/Y390</f>
        <v>155.78233957812463</v>
      </c>
      <c r="O390" s="4">
        <f>1000000*(AN390-AL390)/Y390</f>
        <v>337.29045973445778</v>
      </c>
      <c r="P390" s="4" t="e">
        <f>1000000*(AU390-AS390)/Y390</f>
        <v>#VALUE!</v>
      </c>
      <c r="Q390">
        <f>(N390*16)</f>
        <v>2492.5174332499942</v>
      </c>
      <c r="R390">
        <f>(O390*44)</f>
        <v>14840.780228316142</v>
      </c>
      <c r="S390">
        <f>1000000*(((AG390-AE390)*0.082057*X390)/(W390-AA390))/Y390</f>
        <v>4302.1608686760355</v>
      </c>
      <c r="T390">
        <f>1000000*(((AN390-AL390)*0.082057*X390)/(W390-AA390))/Y390</f>
        <v>9314.777407869271</v>
      </c>
      <c r="U390">
        <f>O390*((1*0.082057*X390)/(W390-AA390))</f>
        <v>9314.777407869271</v>
      </c>
      <c r="W390">
        <f t="shared" si="315"/>
        <v>1.0032296101495319</v>
      </c>
      <c r="X390">
        <v>313.14999999999998</v>
      </c>
      <c r="Y390">
        <f t="shared" si="316"/>
        <v>1.9073334166666699E-2</v>
      </c>
      <c r="Z390">
        <v>2E-3</v>
      </c>
      <c r="AA390">
        <f t="shared" si="317"/>
        <v>7.2765497523200454E-2</v>
      </c>
      <c r="AC390">
        <f t="shared" si="318"/>
        <v>3.0087119576344978E-2</v>
      </c>
      <c r="AD390">
        <f t="shared" si="319"/>
        <v>2.3417609333103353E-6</v>
      </c>
      <c r="AE390">
        <v>0</v>
      </c>
      <c r="AF390" s="8">
        <f t="shared" si="320"/>
        <v>6.2952768672838282E-7</v>
      </c>
      <c r="AG390" s="8">
        <f t="shared" si="321"/>
        <v>2.9712886200387183E-6</v>
      </c>
      <c r="AH390" s="9">
        <f t="shared" si="322"/>
        <v>1.097002469958351E-3</v>
      </c>
      <c r="AJ390">
        <f t="shared" si="323"/>
        <v>1.2576128513079968E-2</v>
      </c>
      <c r="AK390">
        <f t="shared" si="324"/>
        <v>9.7883369557832974E-7</v>
      </c>
      <c r="AL390">
        <v>0</v>
      </c>
      <c r="AM390" s="8">
        <f t="shared" si="325"/>
        <v>5.454419954165622E-6</v>
      </c>
      <c r="AN390" s="8">
        <f t="shared" si="326"/>
        <v>6.4332536497439522E-6</v>
      </c>
      <c r="AO390" s="9">
        <f t="shared" si="327"/>
        <v>2.2739189884214046E-2</v>
      </c>
      <c r="AP390" s="9"/>
      <c r="AQ390" t="e">
        <f t="shared" si="328"/>
        <v>#VALUE!</v>
      </c>
      <c r="AR390" t="e">
        <f t="shared" si="329"/>
        <v>#VALUE!</v>
      </c>
      <c r="AS390">
        <v>0</v>
      </c>
      <c r="AT390" s="8" t="e">
        <f t="shared" si="330"/>
        <v>#VALUE!</v>
      </c>
      <c r="AU390" s="8" t="e">
        <f t="shared" si="331"/>
        <v>#VALUE!</v>
      </c>
      <c r="AV390" s="9">
        <f t="shared" si="332"/>
        <v>1.5759424160826513E-2</v>
      </c>
      <c r="AX390">
        <f t="shared" si="333"/>
        <v>78.81297419298906</v>
      </c>
      <c r="AY390">
        <f t="shared" si="334"/>
        <v>15.21521999396508</v>
      </c>
      <c r="AZ390" t="e">
        <f t="shared" si="335"/>
        <v>#VALUE!</v>
      </c>
    </row>
    <row r="391" spans="1:52">
      <c r="A391" s="73">
        <v>44739.439583333333</v>
      </c>
      <c r="B391" s="56">
        <v>50</v>
      </c>
      <c r="C391" s="57">
        <v>8</v>
      </c>
      <c r="D391" s="56" t="s">
        <v>234</v>
      </c>
      <c r="E391" s="85">
        <v>1</v>
      </c>
      <c r="F391" s="2">
        <v>44740.658263888887</v>
      </c>
      <c r="G391">
        <v>326</v>
      </c>
      <c r="I391" s="3">
        <v>20.7</v>
      </c>
      <c r="J391" s="3">
        <v>30.184000000000001</v>
      </c>
      <c r="K391" s="3">
        <v>-0.1810690075000001</v>
      </c>
      <c r="L391" s="3">
        <v>19779.717348897997</v>
      </c>
      <c r="M391" s="3" t="s">
        <v>40</v>
      </c>
      <c r="N391" s="4">
        <f>1000000*(AG391-AE391)/Y391</f>
        <v>-9.4055040055111003E-4</v>
      </c>
      <c r="O391" s="4">
        <f>1000000*(AN391-AL391)/Y391</f>
        <v>532.20323944204154</v>
      </c>
      <c r="P391" s="4" t="e">
        <f>1000000*(AU391-AS391)/Y391</f>
        <v>#VALUE!</v>
      </c>
      <c r="Q391">
        <f>(N391*16)</f>
        <v>-1.5048806408817761E-2</v>
      </c>
      <c r="R391">
        <f>(O391*44)</f>
        <v>23416.942535449827</v>
      </c>
      <c r="S391">
        <f>1000000*(((AG391-AE391)*0.082057*X391)/(W391-AA391))/Y391</f>
        <v>-2.5974697383712695E-2</v>
      </c>
      <c r="T391">
        <f>1000000*(((AN391-AL391)*0.082057*X391)/(W391-AA391))/Y391</f>
        <v>14697.583545803214</v>
      </c>
      <c r="U391">
        <f>O391*((1*0.082057*X391)/(W391-AA391))</f>
        <v>14697.583545803216</v>
      </c>
      <c r="W391">
        <f t="shared" si="315"/>
        <v>1.0032296101495319</v>
      </c>
      <c r="X391">
        <v>313.14999999999998</v>
      </c>
      <c r="Y391">
        <f t="shared" si="316"/>
        <v>1.9073334166666699E-2</v>
      </c>
      <c r="Z391">
        <v>2E-3</v>
      </c>
      <c r="AA391">
        <f t="shared" si="317"/>
        <v>7.2765497523200454E-2</v>
      </c>
      <c r="AC391">
        <f t="shared" si="318"/>
        <v>-1.8165378980438777E-7</v>
      </c>
      <c r="AD391">
        <f t="shared" si="319"/>
        <v>-1.4138599983699718E-11</v>
      </c>
      <c r="AE391">
        <v>0</v>
      </c>
      <c r="AF391" s="8">
        <f t="shared" si="320"/>
        <v>-3.8008321066038139E-12</v>
      </c>
      <c r="AG391" s="8">
        <f t="shared" si="321"/>
        <v>-1.7939432090303534E-11</v>
      </c>
      <c r="AH391" s="9">
        <f t="shared" si="322"/>
        <v>1.097002469958351E-3</v>
      </c>
      <c r="AJ391">
        <f t="shared" si="323"/>
        <v>1.984359812480287E-2</v>
      </c>
      <c r="AK391">
        <f t="shared" si="324"/>
        <v>1.5444802799104871E-6</v>
      </c>
      <c r="AL391">
        <v>0</v>
      </c>
      <c r="AM391" s="8">
        <f t="shared" si="325"/>
        <v>8.6064099505501015E-6</v>
      </c>
      <c r="AN391" s="8">
        <f t="shared" si="326"/>
        <v>1.0150890230460589E-5</v>
      </c>
      <c r="AO391" s="9">
        <f t="shared" si="327"/>
        <v>2.2739189884214046E-2</v>
      </c>
      <c r="AP391" s="9"/>
      <c r="AQ391" t="e">
        <f t="shared" si="328"/>
        <v>#VALUE!</v>
      </c>
      <c r="AR391" t="e">
        <f t="shared" si="329"/>
        <v>#VALUE!</v>
      </c>
      <c r="AS391">
        <v>0</v>
      </c>
      <c r="AT391" s="8" t="e">
        <f t="shared" si="330"/>
        <v>#VALUE!</v>
      </c>
      <c r="AU391" s="8" t="e">
        <f t="shared" si="331"/>
        <v>#VALUE!</v>
      </c>
      <c r="AV391" s="9">
        <f t="shared" si="332"/>
        <v>1.5759424160826513E-2</v>
      </c>
      <c r="AX391">
        <f t="shared" si="333"/>
        <v>78.81297419298906</v>
      </c>
      <c r="AY391">
        <f t="shared" si="334"/>
        <v>15.215219993965082</v>
      </c>
      <c r="AZ391" t="e">
        <f t="shared" si="335"/>
        <v>#VALUE!</v>
      </c>
    </row>
    <row r="392" spans="1:52">
      <c r="A392" s="73">
        <v>44739.432638888888</v>
      </c>
      <c r="B392" s="56">
        <v>50</v>
      </c>
      <c r="C392" s="57">
        <v>6.2</v>
      </c>
      <c r="D392" s="56" t="s">
        <v>234</v>
      </c>
      <c r="E392" s="85">
        <v>1</v>
      </c>
      <c r="F392" s="2">
        <v>44740.679537037038</v>
      </c>
      <c r="G392">
        <v>362</v>
      </c>
      <c r="I392" s="3">
        <v>20.7</v>
      </c>
      <c r="J392" s="3">
        <v>30.184000000000001</v>
      </c>
      <c r="K392" s="3">
        <v>-9.9791138799999901E-2</v>
      </c>
      <c r="L392" s="3">
        <v>20991.800082240319</v>
      </c>
      <c r="M392" s="3" t="s">
        <v>40</v>
      </c>
      <c r="N392" s="4">
        <f>1000000*(AG392-AE392)/Y392</f>
        <v>-5.1835814900455155E-4</v>
      </c>
      <c r="O392" s="4">
        <f>1000000*(AN392-AL392)/Y392</f>
        <v>564.81616033357739</v>
      </c>
      <c r="P392" s="4" t="e">
        <f>1000000*(AU392-AS392)/Y392</f>
        <v>#VALUE!</v>
      </c>
      <c r="Q392">
        <f>(N392*16)</f>
        <v>-8.2937303840728248E-3</v>
      </c>
      <c r="R392">
        <f>(O392*44)</f>
        <v>24851.911054677406</v>
      </c>
      <c r="S392">
        <f>1000000*(((AG392-AE392)*0.082057*X392)/(W392-AA392))/Y392</f>
        <v>-1.4315230793464561E-2</v>
      </c>
      <c r="T392">
        <f>1000000*(((AN392-AL392)*0.082057*X392)/(W392-AA392))/Y392</f>
        <v>15598.237833399331</v>
      </c>
      <c r="U392">
        <f>O392*((1*0.082057*X392)/(W392-AA392))</f>
        <v>15598.237833399337</v>
      </c>
      <c r="W392">
        <f t="shared" si="315"/>
        <v>1.0032296101495319</v>
      </c>
      <c r="X392">
        <v>313.14999999999998</v>
      </c>
      <c r="Y392">
        <f t="shared" si="316"/>
        <v>1.9073334166666699E-2</v>
      </c>
      <c r="Z392">
        <v>2E-3</v>
      </c>
      <c r="AA392">
        <f t="shared" si="317"/>
        <v>7.2765497523200454E-2</v>
      </c>
      <c r="AC392">
        <f t="shared" si="318"/>
        <v>-1.0011342527470173E-7</v>
      </c>
      <c r="AD392">
        <f t="shared" si="319"/>
        <v>-7.7920954717281147E-12</v>
      </c>
      <c r="AE392">
        <v>0</v>
      </c>
      <c r="AF392" s="8">
        <f t="shared" si="320"/>
        <v>-2.0947227222505043E-12</v>
      </c>
      <c r="AG392" s="8">
        <f t="shared" si="321"/>
        <v>-9.8868181939786189E-12</v>
      </c>
      <c r="AH392" s="9">
        <f t="shared" si="322"/>
        <v>1.097002469958351E-3</v>
      </c>
      <c r="AJ392">
        <f t="shared" si="323"/>
        <v>2.1059595412842868E-2</v>
      </c>
      <c r="AK392">
        <f t="shared" si="324"/>
        <v>1.6391245989493293E-6</v>
      </c>
      <c r="AL392">
        <v>0</v>
      </c>
      <c r="AM392" s="8">
        <f t="shared" si="325"/>
        <v>9.133802769826588E-6</v>
      </c>
      <c r="AN392" s="8">
        <f t="shared" si="326"/>
        <v>1.0772927368775918E-5</v>
      </c>
      <c r="AO392" s="9">
        <f t="shared" si="327"/>
        <v>2.2739189884214046E-2</v>
      </c>
      <c r="AP392" s="9"/>
      <c r="AQ392" t="e">
        <f t="shared" si="328"/>
        <v>#VALUE!</v>
      </c>
      <c r="AR392" t="e">
        <f t="shared" si="329"/>
        <v>#VALUE!</v>
      </c>
      <c r="AS392">
        <v>0</v>
      </c>
      <c r="AT392" s="8" t="e">
        <f t="shared" si="330"/>
        <v>#VALUE!</v>
      </c>
      <c r="AU392" s="8" t="e">
        <f t="shared" si="331"/>
        <v>#VALUE!</v>
      </c>
      <c r="AV392" s="9">
        <f t="shared" si="332"/>
        <v>1.5759424160826513E-2</v>
      </c>
      <c r="AX392">
        <f t="shared" si="333"/>
        <v>78.812974192989046</v>
      </c>
      <c r="AY392">
        <f t="shared" si="334"/>
        <v>15.215219993965082</v>
      </c>
      <c r="AZ392" t="e">
        <f t="shared" si="335"/>
        <v>#VALUE!</v>
      </c>
    </row>
    <row r="393" spans="1:52">
      <c r="A393" s="73">
        <v>44739.432638888888</v>
      </c>
      <c r="B393" s="56">
        <v>50</v>
      </c>
      <c r="C393" s="57">
        <v>6.2</v>
      </c>
      <c r="D393" s="56" t="s">
        <v>234</v>
      </c>
      <c r="E393" s="85">
        <v>2</v>
      </c>
      <c r="F393" s="2">
        <v>44740.700775462959</v>
      </c>
      <c r="G393">
        <v>388</v>
      </c>
      <c r="I393" s="3">
        <v>20.7</v>
      </c>
      <c r="J393" s="3">
        <v>30.184000000000001</v>
      </c>
      <c r="K393" s="3">
        <v>1.00509932</v>
      </c>
      <c r="L393" s="3">
        <v>18944.519599539919</v>
      </c>
      <c r="M393" s="3" t="s">
        <v>40</v>
      </c>
      <c r="N393" s="4">
        <f>1000000*(AG393-AE393)/Y393</f>
        <v>5.2209187042660931E-3</v>
      </c>
      <c r="O393" s="4">
        <f>1000000*(AN393-AL393)/Y393</f>
        <v>509.7309796042216</v>
      </c>
      <c r="P393" s="4" t="e">
        <f>1000000*(AU393-AS393)/Y393</f>
        <v>#VALUE!</v>
      </c>
      <c r="Q393">
        <f>(N393*16)</f>
        <v>8.353469926825749E-2</v>
      </c>
      <c r="R393">
        <f>(O393*44)</f>
        <v>22428.16310258575</v>
      </c>
      <c r="S393">
        <f>1000000*(((AG393-AE393)*0.082057*X393)/(W393-AA393))/Y393</f>
        <v>0.14418343060490563</v>
      </c>
      <c r="T393">
        <f>1000000*(((AN393-AL393)*0.082057*X393)/(W393-AA393))/Y393</f>
        <v>14076.97868669783</v>
      </c>
      <c r="U393">
        <f>O393*((1*0.082057*X393)/(W393-AA393))</f>
        <v>14076.978686697832</v>
      </c>
      <c r="W393">
        <f t="shared" si="315"/>
        <v>1.0032296101495319</v>
      </c>
      <c r="X393">
        <v>313.14999999999998</v>
      </c>
      <c r="Y393">
        <f t="shared" si="316"/>
        <v>1.9073334166666699E-2</v>
      </c>
      <c r="Z393">
        <v>2E-3</v>
      </c>
      <c r="AA393">
        <f t="shared" si="317"/>
        <v>7.2765497523200454E-2</v>
      </c>
      <c r="AC393">
        <f t="shared" si="318"/>
        <v>1.0083453989651596E-6</v>
      </c>
      <c r="AD393">
        <f t="shared" si="319"/>
        <v>7.8482217501350076E-11</v>
      </c>
      <c r="AE393">
        <v>0</v>
      </c>
      <c r="AF393" s="8">
        <f t="shared" si="320"/>
        <v>2.1098109602117625E-11</v>
      </c>
      <c r="AG393" s="8">
        <f t="shared" si="321"/>
        <v>9.9580327103467701E-11</v>
      </c>
      <c r="AH393" s="9">
        <f t="shared" si="322"/>
        <v>1.097002469958351E-3</v>
      </c>
      <c r="AJ393">
        <f t="shared" si="323"/>
        <v>1.9005703012316598E-2</v>
      </c>
      <c r="AK393">
        <f t="shared" si="324"/>
        <v>1.4792646637843527E-6</v>
      </c>
      <c r="AL393">
        <v>0</v>
      </c>
      <c r="AM393" s="8">
        <f t="shared" si="325"/>
        <v>8.2430046453093334E-6</v>
      </c>
      <c r="AN393" s="8">
        <f t="shared" si="326"/>
        <v>9.7222693090936865E-6</v>
      </c>
      <c r="AO393" s="9">
        <f t="shared" si="327"/>
        <v>2.2739189884214046E-2</v>
      </c>
      <c r="AP393" s="9"/>
      <c r="AQ393" t="e">
        <f t="shared" si="328"/>
        <v>#VALUE!</v>
      </c>
      <c r="AR393" t="e">
        <f t="shared" si="329"/>
        <v>#VALUE!</v>
      </c>
      <c r="AS393">
        <v>0</v>
      </c>
      <c r="AT393" s="8" t="e">
        <f t="shared" si="330"/>
        <v>#VALUE!</v>
      </c>
      <c r="AU393" s="8" t="e">
        <f t="shared" si="331"/>
        <v>#VALUE!</v>
      </c>
      <c r="AV393" s="9">
        <f t="shared" si="332"/>
        <v>1.5759424160826513E-2</v>
      </c>
      <c r="AX393">
        <f t="shared" si="333"/>
        <v>78.812974192989046</v>
      </c>
      <c r="AY393">
        <f t="shared" si="334"/>
        <v>15.21521999396508</v>
      </c>
      <c r="AZ393" t="e">
        <f t="shared" si="335"/>
        <v>#VALUE!</v>
      </c>
    </row>
    <row r="394" spans="1:52">
      <c r="A394" s="73">
        <v>44739.447916666664</v>
      </c>
      <c r="B394" s="56">
        <v>50</v>
      </c>
      <c r="C394" s="57">
        <v>9</v>
      </c>
      <c r="D394" s="56" t="s">
        <v>234</v>
      </c>
      <c r="E394" s="85">
        <v>2</v>
      </c>
      <c r="F394" s="2">
        <v>44740.722025462965</v>
      </c>
      <c r="G394">
        <v>335</v>
      </c>
      <c r="I394" s="3">
        <v>20.7</v>
      </c>
      <c r="J394" s="3">
        <v>30.184000000000001</v>
      </c>
      <c r="K394" s="3">
        <v>5.8788770948</v>
      </c>
      <c r="L394" s="3">
        <v>19291.581960783678</v>
      </c>
      <c r="M394" s="3" t="s">
        <v>40</v>
      </c>
      <c r="N394" s="4">
        <f>1000000*(AG394-AE394)/Y394</f>
        <v>3.0537419311280432E-2</v>
      </c>
      <c r="O394" s="4">
        <f>1000000*(AN394-AL394)/Y394</f>
        <v>519.06921784515498</v>
      </c>
      <c r="P394" s="4" t="e">
        <f>1000000*(AU394-AS394)/Y394</f>
        <v>#VALUE!</v>
      </c>
      <c r="Q394">
        <f>(N394*16)</f>
        <v>0.48859870898048691</v>
      </c>
      <c r="R394">
        <f>(O394*44)</f>
        <v>22839.045585186817</v>
      </c>
      <c r="S394">
        <f>1000000*(((AG394-AE394)*0.082057*X394)/(W394-AA394))/Y394</f>
        <v>0.84333622634712857</v>
      </c>
      <c r="T394">
        <f>1000000*(((AN394-AL394)*0.082057*X394)/(W394-AA394))/Y394</f>
        <v>14334.868016459568</v>
      </c>
      <c r="U394">
        <f>O394*((1*0.082057*X394)/(W394-AA394))</f>
        <v>14334.868016459568</v>
      </c>
      <c r="W394">
        <f t="shared" si="315"/>
        <v>1.0032296101495319</v>
      </c>
      <c r="X394">
        <v>313.14999999999998</v>
      </c>
      <c r="Y394">
        <f t="shared" si="316"/>
        <v>1.9073334166666699E-2</v>
      </c>
      <c r="Z394">
        <v>2E-3</v>
      </c>
      <c r="AA394">
        <f t="shared" si="317"/>
        <v>7.2765497523200454E-2</v>
      </c>
      <c r="AC394">
        <f t="shared" si="318"/>
        <v>5.8978635759332164E-6</v>
      </c>
      <c r="AD394">
        <f t="shared" si="319"/>
        <v>4.590464858913632E-10</v>
      </c>
      <c r="AE394">
        <v>0</v>
      </c>
      <c r="AF394" s="8">
        <f t="shared" si="320"/>
        <v>1.2340391722030936E-10</v>
      </c>
      <c r="AG394" s="8">
        <f t="shared" si="321"/>
        <v>5.8245040311167253E-10</v>
      </c>
      <c r="AH394" s="9">
        <f t="shared" si="322"/>
        <v>1.097002469958351E-3</v>
      </c>
      <c r="AJ394">
        <f t="shared" si="323"/>
        <v>1.9353886249684753E-2</v>
      </c>
      <c r="AK394">
        <f t="shared" si="324"/>
        <v>1.506364695770908E-6</v>
      </c>
      <c r="AL394">
        <v>0</v>
      </c>
      <c r="AM394" s="8">
        <f t="shared" si="325"/>
        <v>8.394015951820046E-6</v>
      </c>
      <c r="AN394" s="8">
        <f t="shared" si="326"/>
        <v>9.9003806475909536E-6</v>
      </c>
      <c r="AO394" s="9">
        <f t="shared" si="327"/>
        <v>2.2739189884214046E-2</v>
      </c>
      <c r="AP394" s="9"/>
      <c r="AQ394" t="e">
        <f t="shared" si="328"/>
        <v>#VALUE!</v>
      </c>
      <c r="AR394" t="e">
        <f t="shared" si="329"/>
        <v>#VALUE!</v>
      </c>
      <c r="AS394">
        <v>0</v>
      </c>
      <c r="AT394" s="8" t="e">
        <f t="shared" si="330"/>
        <v>#VALUE!</v>
      </c>
      <c r="AU394" s="8" t="e">
        <f t="shared" si="331"/>
        <v>#VALUE!</v>
      </c>
      <c r="AV394" s="9">
        <f t="shared" si="332"/>
        <v>1.5759424160826513E-2</v>
      </c>
      <c r="AX394">
        <f t="shared" si="333"/>
        <v>78.812974192989046</v>
      </c>
      <c r="AY394">
        <f t="shared" si="334"/>
        <v>15.215219993965073</v>
      </c>
      <c r="AZ394" t="e">
        <f t="shared" si="335"/>
        <v>#VALUE!</v>
      </c>
    </row>
    <row r="395" spans="1:52">
      <c r="A395" s="73">
        <v>44739.413888888892</v>
      </c>
      <c r="B395" s="56">
        <v>50</v>
      </c>
      <c r="C395" s="57">
        <v>1.6</v>
      </c>
      <c r="D395" s="56" t="s">
        <v>234</v>
      </c>
      <c r="E395" s="85">
        <v>1</v>
      </c>
      <c r="F395" s="2">
        <v>44740.743310185186</v>
      </c>
      <c r="G395">
        <v>203</v>
      </c>
      <c r="I395" s="3">
        <v>20.7</v>
      </c>
      <c r="J395" s="3">
        <v>30.184000000000001</v>
      </c>
      <c r="K395" s="3">
        <v>150.59511942015612</v>
      </c>
      <c r="L395" s="3" t="e">
        <v>#VALUE!</v>
      </c>
      <c r="M395" s="3" t="s">
        <v>40</v>
      </c>
      <c r="N395" s="4">
        <f>1000000*(AG395-AE395)/Y395</f>
        <v>0.78225590258272126</v>
      </c>
      <c r="O395" s="4" t="e">
        <f>1000000*(AN395-AL395)/Y395</f>
        <v>#VALUE!</v>
      </c>
      <c r="P395" s="4" t="e">
        <f>1000000*(AU395-AS395)/Y395</f>
        <v>#VALUE!</v>
      </c>
      <c r="Q395">
        <f>(N395*16)</f>
        <v>12.51609444132354</v>
      </c>
      <c r="R395" t="e">
        <f>(O395*44)</f>
        <v>#VALUE!</v>
      </c>
      <c r="S395">
        <f>1000000*(((AG395-AE395)*0.082057*X395)/(W395-AA395))/Y395</f>
        <v>21.603159526914773</v>
      </c>
      <c r="T395" t="e">
        <f>1000000*(((AN395-AL395)*0.082057*X395)/(W395-AA395))/Y395</f>
        <v>#VALUE!</v>
      </c>
      <c r="U395" t="e">
        <f>O395*((1*0.082057*X395)/(W395-AA395))</f>
        <v>#VALUE!</v>
      </c>
      <c r="W395">
        <f t="shared" si="315"/>
        <v>1.0032296101495319</v>
      </c>
      <c r="X395">
        <v>313.14999999999998</v>
      </c>
      <c r="Y395">
        <f t="shared" si="316"/>
        <v>1.9073334166666699E-2</v>
      </c>
      <c r="Z395">
        <v>2E-3</v>
      </c>
      <c r="AA395">
        <f t="shared" si="317"/>
        <v>7.2765497523200454E-2</v>
      </c>
      <c r="AC395">
        <f t="shared" si="318"/>
        <v>1.5108148294630544E-4</v>
      </c>
      <c r="AD395">
        <f t="shared" si="319"/>
        <v>1.1759075627445938E-8</v>
      </c>
      <c r="AE395">
        <v>0</v>
      </c>
      <c r="AF395" s="8">
        <f t="shared" si="320"/>
        <v>3.1611526063617737E-9</v>
      </c>
      <c r="AG395" s="8">
        <f t="shared" si="321"/>
        <v>1.4920228233807713E-8</v>
      </c>
      <c r="AH395" s="9">
        <f t="shared" si="322"/>
        <v>1.097002469958351E-3</v>
      </c>
      <c r="AJ395" t="e">
        <f t="shared" si="323"/>
        <v>#VALUE!</v>
      </c>
      <c r="AK395" t="e">
        <f t="shared" si="324"/>
        <v>#VALUE!</v>
      </c>
      <c r="AL395">
        <v>0</v>
      </c>
      <c r="AM395" s="8" t="e">
        <f t="shared" si="325"/>
        <v>#VALUE!</v>
      </c>
      <c r="AN395" s="8" t="e">
        <f t="shared" si="326"/>
        <v>#VALUE!</v>
      </c>
      <c r="AO395" s="9">
        <f t="shared" si="327"/>
        <v>2.2739189884214046E-2</v>
      </c>
      <c r="AP395" s="9"/>
      <c r="AQ395" t="e">
        <f t="shared" si="328"/>
        <v>#VALUE!</v>
      </c>
      <c r="AR395" t="e">
        <f t="shared" si="329"/>
        <v>#VALUE!</v>
      </c>
      <c r="AS395">
        <v>0</v>
      </c>
      <c r="AT395" s="8" t="e">
        <f t="shared" si="330"/>
        <v>#VALUE!</v>
      </c>
      <c r="AU395" s="8" t="e">
        <f t="shared" si="331"/>
        <v>#VALUE!</v>
      </c>
      <c r="AV395" s="9">
        <f t="shared" si="332"/>
        <v>1.5759424160826513E-2</v>
      </c>
      <c r="AX395">
        <f t="shared" si="333"/>
        <v>78.81297419298906</v>
      </c>
      <c r="AY395" t="e">
        <f t="shared" si="334"/>
        <v>#VALUE!</v>
      </c>
      <c r="AZ395" t="e">
        <f t="shared" si="335"/>
        <v>#VALUE!</v>
      </c>
    </row>
    <row r="396" spans="1:52">
      <c r="A396" s="73">
        <v>44739</v>
      </c>
      <c r="B396" s="56">
        <v>50</v>
      </c>
      <c r="C396" s="57">
        <v>8</v>
      </c>
      <c r="D396" s="56" t="s">
        <v>235</v>
      </c>
      <c r="E396" s="85">
        <v>1</v>
      </c>
      <c r="F396" s="2">
        <v>44740.76457175926</v>
      </c>
      <c r="G396">
        <v>337</v>
      </c>
      <c r="H396" t="s">
        <v>823</v>
      </c>
      <c r="I396" s="3">
        <v>20.7</v>
      </c>
      <c r="J396" s="3">
        <v>30.184000000000001</v>
      </c>
      <c r="K396" s="3">
        <v>48239.346758806219</v>
      </c>
      <c r="L396" s="3">
        <v>15313.67501926912</v>
      </c>
      <c r="M396" s="3" t="s">
        <v>40</v>
      </c>
      <c r="N396" s="4">
        <f>1000000*(AG396-AE396)/Y396</f>
        <v>250.57594086784314</v>
      </c>
      <c r="O396" s="4">
        <f>1000000*(AN396-AL396)/Y396</f>
        <v>412.03760949959997</v>
      </c>
      <c r="P396" s="4" t="e">
        <f>1000000*(AU396-AS396)/Y396</f>
        <v>#VALUE!</v>
      </c>
      <c r="Q396">
        <f>(N396*16)</f>
        <v>4009.2150538854903</v>
      </c>
      <c r="R396">
        <f>(O396*44)</f>
        <v>18129.654817982399</v>
      </c>
      <c r="S396">
        <f>1000000*(((AG396-AE396)*0.082057*X396)/(W396-AA396))/Y396</f>
        <v>6920.0270733685475</v>
      </c>
      <c r="T396">
        <f>1000000*(((AN396-AL396)*0.082057*X396)/(W396-AA396))/Y396</f>
        <v>11379.031055847081</v>
      </c>
      <c r="U396">
        <f>O396*((1*0.082057*X396)/(W396-AA396))</f>
        <v>11379.031055847083</v>
      </c>
      <c r="W396">
        <f t="shared" si="315"/>
        <v>1.0032296101495319</v>
      </c>
      <c r="X396">
        <v>313.14999999999998</v>
      </c>
      <c r="Y396">
        <f t="shared" si="316"/>
        <v>1.9073334166666699E-2</v>
      </c>
      <c r="Z396">
        <v>2E-3</v>
      </c>
      <c r="AA396">
        <f t="shared" si="317"/>
        <v>7.2765497523200454E-2</v>
      </c>
      <c r="AC396">
        <f t="shared" si="318"/>
        <v>4.8395141042705252E-2</v>
      </c>
      <c r="AD396">
        <f t="shared" si="319"/>
        <v>3.7667231776136084E-6</v>
      </c>
      <c r="AE396">
        <v>0</v>
      </c>
      <c r="AF396" s="8">
        <f t="shared" si="320"/>
        <v>1.0125954766856784E-6</v>
      </c>
      <c r="AG396" s="8">
        <f t="shared" si="321"/>
        <v>4.7793186542992866E-6</v>
      </c>
      <c r="AH396" s="9">
        <f t="shared" si="322"/>
        <v>1.097002469958351E-3</v>
      </c>
      <c r="AJ396">
        <f t="shared" si="323"/>
        <v>1.5363132219537985E-2</v>
      </c>
      <c r="AK396">
        <f t="shared" si="324"/>
        <v>1.1957536431397354E-6</v>
      </c>
      <c r="AL396">
        <v>0</v>
      </c>
      <c r="AM396" s="8">
        <f t="shared" si="325"/>
        <v>6.663177372080655E-6</v>
      </c>
      <c r="AN396" s="8">
        <f t="shared" si="326"/>
        <v>7.858931015220391E-6</v>
      </c>
      <c r="AO396" s="9">
        <f t="shared" si="327"/>
        <v>2.2739189884214046E-2</v>
      </c>
      <c r="AP396" s="9"/>
      <c r="AQ396" t="e">
        <f t="shared" si="328"/>
        <v>#VALUE!</v>
      </c>
      <c r="AR396" t="e">
        <f t="shared" si="329"/>
        <v>#VALUE!</v>
      </c>
      <c r="AS396">
        <v>0</v>
      </c>
      <c r="AT396" s="8" t="e">
        <f t="shared" si="330"/>
        <v>#VALUE!</v>
      </c>
      <c r="AU396" s="8" t="e">
        <f t="shared" si="331"/>
        <v>#VALUE!</v>
      </c>
      <c r="AV396" s="9">
        <f t="shared" si="332"/>
        <v>1.5759424160826513E-2</v>
      </c>
      <c r="AX396">
        <f t="shared" si="333"/>
        <v>78.812974192989032</v>
      </c>
      <c r="AY396">
        <f t="shared" si="334"/>
        <v>15.215219993965082</v>
      </c>
      <c r="AZ396" t="e">
        <f t="shared" si="335"/>
        <v>#VALUE!</v>
      </c>
    </row>
    <row r="397" spans="1:52">
      <c r="A397" s="71">
        <v>44739.404861111114</v>
      </c>
      <c r="B397" s="56">
        <v>50</v>
      </c>
      <c r="C397" s="57">
        <v>0.1</v>
      </c>
      <c r="D397" s="56" t="s">
        <v>234</v>
      </c>
      <c r="E397" s="85">
        <v>1</v>
      </c>
      <c r="F397" s="2">
        <v>44740.785821759258</v>
      </c>
      <c r="G397">
        <v>342</v>
      </c>
      <c r="I397" s="3">
        <v>20.7</v>
      </c>
      <c r="J397" s="3">
        <v>30.184000000000001</v>
      </c>
      <c r="K397" s="3">
        <v>138.67423691854873</v>
      </c>
      <c r="L397" s="3" t="e">
        <v>#VALUE!</v>
      </c>
      <c r="M397" s="3" t="s">
        <v>40</v>
      </c>
      <c r="N397" s="4">
        <f>1000000*(AG397-AE397)/Y397</f>
        <v>0.72033370525798257</v>
      </c>
      <c r="O397" s="4" t="e">
        <f>1000000*(AN397-AL397)/Y397</f>
        <v>#VALUE!</v>
      </c>
      <c r="P397" s="4" t="e">
        <f>1000000*(AU397-AS397)/Y397</f>
        <v>#VALUE!</v>
      </c>
      <c r="Q397">
        <f>(N397*16)</f>
        <v>11.525339284127721</v>
      </c>
      <c r="R397" t="e">
        <f>(O397*44)</f>
        <v>#VALUE!</v>
      </c>
      <c r="S397">
        <f>1000000*(((AG397-AE397)*0.082057*X397)/(W397-AA397))/Y397</f>
        <v>19.893086004111328</v>
      </c>
      <c r="T397" t="e">
        <f>1000000*(((AN397-AL397)*0.082057*X397)/(W397-AA397))/Y397</f>
        <v>#VALUE!</v>
      </c>
      <c r="U397" t="e">
        <f>O397*((1*0.082057*X397)/(W397-AA397))</f>
        <v>#VALUE!</v>
      </c>
      <c r="W397">
        <f t="shared" si="315"/>
        <v>1.0032296101495319</v>
      </c>
      <c r="X397">
        <v>313.14999999999998</v>
      </c>
      <c r="Y397">
        <f t="shared" si="316"/>
        <v>1.9073334166666699E-2</v>
      </c>
      <c r="Z397">
        <v>2E-3</v>
      </c>
      <c r="AA397">
        <f t="shared" si="317"/>
        <v>7.2765497523200454E-2</v>
      </c>
      <c r="AC397">
        <f t="shared" si="318"/>
        <v>1.3912210064157948E-4</v>
      </c>
      <c r="AD397">
        <f t="shared" si="319"/>
        <v>1.0828244937699583E-8</v>
      </c>
      <c r="AE397">
        <v>0</v>
      </c>
      <c r="AF397" s="8">
        <f t="shared" si="320"/>
        <v>2.9109205341991156E-9</v>
      </c>
      <c r="AG397" s="8">
        <f t="shared" si="321"/>
        <v>1.3739165471898699E-8</v>
      </c>
      <c r="AH397" s="9">
        <f t="shared" si="322"/>
        <v>1.097002469958351E-3</v>
      </c>
      <c r="AJ397" t="e">
        <f t="shared" si="323"/>
        <v>#VALUE!</v>
      </c>
      <c r="AK397" t="e">
        <f t="shared" si="324"/>
        <v>#VALUE!</v>
      </c>
      <c r="AL397">
        <v>0</v>
      </c>
      <c r="AM397" s="8" t="e">
        <f t="shared" si="325"/>
        <v>#VALUE!</v>
      </c>
      <c r="AN397" s="8" t="e">
        <f t="shared" si="326"/>
        <v>#VALUE!</v>
      </c>
      <c r="AO397" s="9">
        <f t="shared" si="327"/>
        <v>2.2739189884214046E-2</v>
      </c>
      <c r="AP397" s="9"/>
      <c r="AQ397" t="e">
        <f t="shared" si="328"/>
        <v>#VALUE!</v>
      </c>
      <c r="AR397" t="e">
        <f t="shared" si="329"/>
        <v>#VALUE!</v>
      </c>
      <c r="AS397">
        <v>0</v>
      </c>
      <c r="AT397" s="8" t="e">
        <f t="shared" si="330"/>
        <v>#VALUE!</v>
      </c>
      <c r="AU397" s="8" t="e">
        <f t="shared" si="331"/>
        <v>#VALUE!</v>
      </c>
      <c r="AV397" s="9">
        <f t="shared" si="332"/>
        <v>1.5759424160826513E-2</v>
      </c>
      <c r="AX397">
        <f t="shared" si="333"/>
        <v>78.812974192989046</v>
      </c>
      <c r="AY397" t="e">
        <f t="shared" si="334"/>
        <v>#VALUE!</v>
      </c>
      <c r="AZ397" t="e">
        <f t="shared" si="335"/>
        <v>#VALUE!</v>
      </c>
    </row>
    <row r="398" spans="1:52">
      <c r="A398" s="73">
        <v>44739.527777777781</v>
      </c>
      <c r="B398" s="56">
        <v>200</v>
      </c>
      <c r="C398" s="57">
        <v>0.1</v>
      </c>
      <c r="D398" s="56" t="s">
        <v>234</v>
      </c>
      <c r="E398" s="85">
        <v>1</v>
      </c>
      <c r="F398" s="2">
        <v>44740.807083333333</v>
      </c>
      <c r="G398">
        <v>386</v>
      </c>
      <c r="I398" s="3">
        <v>20.7</v>
      </c>
      <c r="J398" s="3">
        <v>30.184000000000001</v>
      </c>
      <c r="K398" s="3">
        <v>719.13853677662655</v>
      </c>
      <c r="L398" s="3">
        <v>4718.4897515783196</v>
      </c>
      <c r="M398" s="3" t="s">
        <v>40</v>
      </c>
      <c r="N398" s="4">
        <f>1000000*(AG398-AE398)/Y398</f>
        <v>3.7355152499910558</v>
      </c>
      <c r="O398" s="4">
        <f>1000000*(AN398-AL398)/Y398</f>
        <v>126.95811000575115</v>
      </c>
      <c r="P398" s="4" t="e">
        <f>1000000*(AU398-AS398)/Y398</f>
        <v>#VALUE!</v>
      </c>
      <c r="Q398">
        <f>(N398*16)</f>
        <v>59.768243999856892</v>
      </c>
      <c r="R398">
        <f>(O398*44)</f>
        <v>5586.1568402530511</v>
      </c>
      <c r="S398">
        <f>1000000*(((AG398-AE398)*0.082057*X398)/(W398-AA398))/Y398</f>
        <v>103.16180625079531</v>
      </c>
      <c r="T398">
        <f>1000000*(((AN398-AL398)*0.082057*X398)/(W398-AA398))/Y398</f>
        <v>3506.1369235239549</v>
      </c>
      <c r="U398">
        <f>O398*((1*0.082057*X398)/(W398-AA398))</f>
        <v>3506.1369235239558</v>
      </c>
      <c r="W398">
        <f t="shared" si="315"/>
        <v>1.0032296101495319</v>
      </c>
      <c r="X398">
        <v>313.14999999999998</v>
      </c>
      <c r="Y398">
        <f t="shared" si="316"/>
        <v>1.9073334166666699E-2</v>
      </c>
      <c r="Z398">
        <v>2E-3</v>
      </c>
      <c r="AA398">
        <f t="shared" si="317"/>
        <v>7.2765497523200454E-2</v>
      </c>
      <c r="AC398">
        <f t="shared" si="318"/>
        <v>7.2146107389391991E-4</v>
      </c>
      <c r="AD398">
        <f t="shared" si="319"/>
        <v>5.61532436982505E-8</v>
      </c>
      <c r="AE398">
        <v>0</v>
      </c>
      <c r="AF398" s="8">
        <f t="shared" si="320"/>
        <v>1.5095486949508399E-8</v>
      </c>
      <c r="AG398" s="8">
        <f t="shared" si="321"/>
        <v>7.1248730647758896E-8</v>
      </c>
      <c r="AH398" s="9">
        <f t="shared" si="322"/>
        <v>1.097002469958351E-3</v>
      </c>
      <c r="AJ398">
        <f t="shared" si="323"/>
        <v>4.7337286339704798E-3</v>
      </c>
      <c r="AK398">
        <f t="shared" si="324"/>
        <v>3.6843875186510032E-7</v>
      </c>
      <c r="AL398">
        <v>0</v>
      </c>
      <c r="AM398" s="8">
        <f t="shared" si="325"/>
        <v>2.0530757054430221E-6</v>
      </c>
      <c r="AN398" s="8">
        <f t="shared" si="326"/>
        <v>2.4215144573081225E-6</v>
      </c>
      <c r="AO398" s="9">
        <f t="shared" si="327"/>
        <v>2.2739189884214046E-2</v>
      </c>
      <c r="AP398" s="9"/>
      <c r="AQ398" t="e">
        <f t="shared" si="328"/>
        <v>#VALUE!</v>
      </c>
      <c r="AR398" t="e">
        <f t="shared" si="329"/>
        <v>#VALUE!</v>
      </c>
      <c r="AS398">
        <v>0</v>
      </c>
      <c r="AT398" s="8" t="e">
        <f t="shared" si="330"/>
        <v>#VALUE!</v>
      </c>
      <c r="AU398" s="8" t="e">
        <f t="shared" si="331"/>
        <v>#VALUE!</v>
      </c>
      <c r="AV398" s="9">
        <f t="shared" si="332"/>
        <v>1.5759424160826513E-2</v>
      </c>
      <c r="AX398">
        <f t="shared" si="333"/>
        <v>78.812974192989046</v>
      </c>
      <c r="AY398">
        <f t="shared" si="334"/>
        <v>15.215219993965079</v>
      </c>
      <c r="AZ398" t="e">
        <f t="shared" si="335"/>
        <v>#VALUE!</v>
      </c>
    </row>
    <row r="399" spans="1:52">
      <c r="A399" s="73">
        <v>44739</v>
      </c>
      <c r="B399" s="56">
        <v>50</v>
      </c>
      <c r="C399" s="57">
        <v>0.1</v>
      </c>
      <c r="D399" s="56" t="s">
        <v>235</v>
      </c>
      <c r="E399" s="85">
        <v>1</v>
      </c>
      <c r="F399" s="2">
        <v>44740.828356481485</v>
      </c>
      <c r="G399">
        <v>412</v>
      </c>
      <c r="I399" s="3">
        <v>20.7</v>
      </c>
      <c r="J399" s="3">
        <v>30.184000000000001</v>
      </c>
      <c r="K399" s="3">
        <v>118.06524921984295</v>
      </c>
      <c r="L399" s="3" t="e">
        <v>#VALUE!</v>
      </c>
      <c r="M399" s="3" t="s">
        <v>40</v>
      </c>
      <c r="N399" s="4">
        <f>1000000*(AG399-AE399)/Y399</f>
        <v>0.61328174809203517</v>
      </c>
      <c r="O399" s="4" t="e">
        <f>1000000*(AN399-AL399)/Y399</f>
        <v>#VALUE!</v>
      </c>
      <c r="P399" s="4" t="e">
        <f>1000000*(AU399-AS399)/Y399</f>
        <v>#VALUE!</v>
      </c>
      <c r="Q399">
        <f>(N399*16)</f>
        <v>9.8125079694725628</v>
      </c>
      <c r="R399" t="e">
        <f>(O399*44)</f>
        <v>#VALUE!</v>
      </c>
      <c r="S399">
        <f>1000000*(((AG399-AE399)*0.082057*X399)/(W399-AA399))/Y399</f>
        <v>16.936687080576391</v>
      </c>
      <c r="T399" t="e">
        <f>1000000*(((AN399-AL399)*0.082057*X399)/(W399-AA399))/Y399</f>
        <v>#VALUE!</v>
      </c>
      <c r="U399" t="e">
        <f>O399*((1*0.082057*X399)/(W399-AA399))</f>
        <v>#VALUE!</v>
      </c>
      <c r="W399">
        <f t="shared" si="315"/>
        <v>1.0032296101495319</v>
      </c>
      <c r="X399">
        <v>313.14999999999998</v>
      </c>
      <c r="Y399">
        <f t="shared" si="316"/>
        <v>1.9073334166666699E-2</v>
      </c>
      <c r="Z399">
        <v>2E-3</v>
      </c>
      <c r="AA399">
        <f t="shared" si="317"/>
        <v>7.2765497523200454E-2</v>
      </c>
      <c r="AC399">
        <f t="shared" si="318"/>
        <v>1.1844655394703037E-4</v>
      </c>
      <c r="AD399">
        <f t="shared" si="319"/>
        <v>9.2190118769783064E-9</v>
      </c>
      <c r="AE399">
        <v>0</v>
      </c>
      <c r="AF399" s="8">
        <f t="shared" si="320"/>
        <v>2.4783158426985893E-9</v>
      </c>
      <c r="AG399" s="8">
        <f t="shared" si="321"/>
        <v>1.1697327719676895E-8</v>
      </c>
      <c r="AH399" s="9">
        <f t="shared" si="322"/>
        <v>1.097002469958351E-3</v>
      </c>
      <c r="AJ399" t="e">
        <f t="shared" si="323"/>
        <v>#VALUE!</v>
      </c>
      <c r="AK399" t="e">
        <f t="shared" si="324"/>
        <v>#VALUE!</v>
      </c>
      <c r="AL399">
        <v>0</v>
      </c>
      <c r="AM399" s="8" t="e">
        <f t="shared" si="325"/>
        <v>#VALUE!</v>
      </c>
      <c r="AN399" s="8" t="e">
        <f t="shared" si="326"/>
        <v>#VALUE!</v>
      </c>
      <c r="AO399" s="9">
        <f t="shared" si="327"/>
        <v>2.2739189884214046E-2</v>
      </c>
      <c r="AP399" s="9"/>
      <c r="AQ399" t="e">
        <f t="shared" si="328"/>
        <v>#VALUE!</v>
      </c>
      <c r="AR399" t="e">
        <f t="shared" si="329"/>
        <v>#VALUE!</v>
      </c>
      <c r="AS399">
        <v>0</v>
      </c>
      <c r="AT399" s="8" t="e">
        <f t="shared" si="330"/>
        <v>#VALUE!</v>
      </c>
      <c r="AU399" s="8" t="e">
        <f t="shared" si="331"/>
        <v>#VALUE!</v>
      </c>
      <c r="AV399" s="9">
        <f t="shared" si="332"/>
        <v>1.5759424160826513E-2</v>
      </c>
      <c r="AX399">
        <f t="shared" si="333"/>
        <v>78.812974192989046</v>
      </c>
      <c r="AY399" t="e">
        <f t="shared" si="334"/>
        <v>#VALUE!</v>
      </c>
      <c r="AZ399" t="e">
        <f t="shared" si="335"/>
        <v>#VALUE!</v>
      </c>
    </row>
    <row r="400" spans="1:52">
      <c r="A400" s="73">
        <v>44739</v>
      </c>
      <c r="B400" s="56">
        <v>50</v>
      </c>
      <c r="C400" s="57">
        <v>0.1</v>
      </c>
      <c r="D400" s="56" t="s">
        <v>235</v>
      </c>
      <c r="E400" s="85">
        <v>2</v>
      </c>
      <c r="F400" s="2">
        <v>44740.849594907406</v>
      </c>
      <c r="G400">
        <v>416</v>
      </c>
      <c r="I400" s="3">
        <v>20.7</v>
      </c>
      <c r="J400" s="3">
        <v>30.184000000000001</v>
      </c>
      <c r="K400" s="3">
        <v>112.66475497400103</v>
      </c>
      <c r="L400" s="3" t="e">
        <v>#VALUE!</v>
      </c>
      <c r="M400" s="3" t="s">
        <v>40</v>
      </c>
      <c r="N400" s="4">
        <f>1000000*(AG400-AE400)/Y400</f>
        <v>0.58522925530913539</v>
      </c>
      <c r="O400" s="4" t="e">
        <f>1000000*(AN400-AL400)/Y400</f>
        <v>#VALUE!</v>
      </c>
      <c r="P400" s="4" t="e">
        <f>1000000*(AU400-AS400)/Y400</f>
        <v>#VALUE!</v>
      </c>
      <c r="Q400">
        <f>(N400*16)</f>
        <v>9.3636680849461662</v>
      </c>
      <c r="R400" t="e">
        <f>(O400*44)</f>
        <v>#VALUE!</v>
      </c>
      <c r="S400">
        <f>1000000*(((AG400-AE400)*0.082057*X400)/(W400-AA400))/Y400</f>
        <v>16.161975794006679</v>
      </c>
      <c r="T400" t="e">
        <f>1000000*(((AN400-AL400)*0.082057*X400)/(W400-AA400))/Y400</f>
        <v>#VALUE!</v>
      </c>
      <c r="U400" t="e">
        <f>O400*((1*0.082057*X400)/(W400-AA400))</f>
        <v>#VALUE!</v>
      </c>
      <c r="W400">
        <f t="shared" si="315"/>
        <v>1.0032296101495319</v>
      </c>
      <c r="X400">
        <v>313.14999999999998</v>
      </c>
      <c r="Y400">
        <f t="shared" si="316"/>
        <v>1.9073334166666699E-2</v>
      </c>
      <c r="Z400">
        <v>2E-3</v>
      </c>
      <c r="AA400">
        <f t="shared" si="317"/>
        <v>7.2765497523200454E-2</v>
      </c>
      <c r="AC400">
        <f t="shared" si="318"/>
        <v>1.1302861821015959E-4</v>
      </c>
      <c r="AD400">
        <f t="shared" si="319"/>
        <v>8.7973194575495925E-9</v>
      </c>
      <c r="AE400">
        <v>0</v>
      </c>
      <c r="AF400" s="8">
        <f t="shared" si="320"/>
        <v>2.3649536930710494E-9</v>
      </c>
      <c r="AG400" s="8">
        <f t="shared" si="321"/>
        <v>1.1162273150620641E-8</v>
      </c>
      <c r="AH400" s="9">
        <f t="shared" si="322"/>
        <v>1.097002469958351E-3</v>
      </c>
      <c r="AJ400" t="e">
        <f t="shared" si="323"/>
        <v>#VALUE!</v>
      </c>
      <c r="AK400" t="e">
        <f t="shared" si="324"/>
        <v>#VALUE!</v>
      </c>
      <c r="AL400">
        <v>0</v>
      </c>
      <c r="AM400" s="8" t="e">
        <f t="shared" si="325"/>
        <v>#VALUE!</v>
      </c>
      <c r="AN400" s="8" t="e">
        <f t="shared" si="326"/>
        <v>#VALUE!</v>
      </c>
      <c r="AO400" s="9">
        <f t="shared" si="327"/>
        <v>2.2739189884214046E-2</v>
      </c>
      <c r="AP400" s="9"/>
      <c r="AQ400" t="e">
        <f t="shared" si="328"/>
        <v>#VALUE!</v>
      </c>
      <c r="AR400" t="e">
        <f t="shared" si="329"/>
        <v>#VALUE!</v>
      </c>
      <c r="AS400">
        <v>0</v>
      </c>
      <c r="AT400" s="8" t="e">
        <f t="shared" si="330"/>
        <v>#VALUE!</v>
      </c>
      <c r="AU400" s="8" t="e">
        <f t="shared" si="331"/>
        <v>#VALUE!</v>
      </c>
      <c r="AV400" s="9">
        <f t="shared" si="332"/>
        <v>1.5759424160826513E-2</v>
      </c>
      <c r="AX400">
        <f t="shared" si="333"/>
        <v>78.81297419298906</v>
      </c>
      <c r="AY400" t="e">
        <f t="shared" si="334"/>
        <v>#VALUE!</v>
      </c>
      <c r="AZ400" t="e">
        <f t="shared" si="335"/>
        <v>#VALUE!</v>
      </c>
    </row>
    <row r="401" spans="1:52">
      <c r="A401" s="73">
        <v>44739.439583333333</v>
      </c>
      <c r="B401" s="56">
        <v>50</v>
      </c>
      <c r="C401" s="57">
        <v>8</v>
      </c>
      <c r="D401" s="56" t="s">
        <v>234</v>
      </c>
      <c r="E401" s="85">
        <v>2</v>
      </c>
      <c r="F401" s="2">
        <v>44740.870833333334</v>
      </c>
      <c r="G401">
        <v>393</v>
      </c>
      <c r="I401" s="3">
        <v>20.7</v>
      </c>
      <c r="J401" s="3">
        <v>30.184000000000001</v>
      </c>
      <c r="K401" s="3">
        <v>-0.73383007999999994</v>
      </c>
      <c r="L401" s="3">
        <v>21856.443619811918</v>
      </c>
      <c r="M401" s="3" t="s">
        <v>40</v>
      </c>
      <c r="N401" s="4">
        <f>1000000*(AG401-AE401)/Y401</f>
        <v>-3.8118294522625717E-3</v>
      </c>
      <c r="O401" s="4">
        <f>1000000*(AN401-AL401)/Y401</f>
        <v>588.08070368074846</v>
      </c>
      <c r="P401" s="4" t="e">
        <f>1000000*(AU401-AS401)/Y401</f>
        <v>#VALUE!</v>
      </c>
      <c r="Q401">
        <f>(N401*16)</f>
        <v>-6.0989271236201147E-2</v>
      </c>
      <c r="R401">
        <f>(O401*44)</f>
        <v>25875.550961952933</v>
      </c>
      <c r="S401">
        <f>1000000*(((AG401-AE401)*0.082057*X401)/(W401-AA401))/Y401</f>
        <v>-0.10526933638306744</v>
      </c>
      <c r="T401">
        <f>1000000*(((AN401-AL401)*0.082057*X401)/(W401-AA401))/Y401</f>
        <v>16240.722779297985</v>
      </c>
      <c r="U401">
        <f>O401*((1*0.082057*X401)/(W401-AA401))</f>
        <v>16240.722779297988</v>
      </c>
      <c r="W401">
        <f t="shared" si="315"/>
        <v>1.0032296101495319</v>
      </c>
      <c r="X401">
        <v>313.14999999999998</v>
      </c>
      <c r="Y401">
        <f t="shared" si="316"/>
        <v>1.9073334166666699E-2</v>
      </c>
      <c r="Z401">
        <v>2E-3</v>
      </c>
      <c r="AA401">
        <f t="shared" si="317"/>
        <v>7.2765497523200454E-2</v>
      </c>
      <c r="AC401">
        <f t="shared" si="318"/>
        <v>-7.3620006507439973E-7</v>
      </c>
      <c r="AD401">
        <f t="shared" si="319"/>
        <v>-5.7300418776119685E-11</v>
      </c>
      <c r="AE401">
        <v>0</v>
      </c>
      <c r="AF401" s="8">
        <f t="shared" si="320"/>
        <v>-1.5403878153226432E-11</v>
      </c>
      <c r="AG401" s="8">
        <f t="shared" si="321"/>
        <v>-7.270429692934612E-11</v>
      </c>
      <c r="AH401" s="9">
        <f t="shared" si="322"/>
        <v>1.097002469958351E-3</v>
      </c>
      <c r="AJ401">
        <f t="shared" si="323"/>
        <v>2.1927031411959133E-2</v>
      </c>
      <c r="AK401">
        <f t="shared" si="324"/>
        <v>1.706639461238591E-6</v>
      </c>
      <c r="AL401">
        <v>0</v>
      </c>
      <c r="AM401" s="8">
        <f t="shared" si="325"/>
        <v>9.5100203170328229E-6</v>
      </c>
      <c r="AN401" s="8">
        <f t="shared" si="326"/>
        <v>1.1216659778271414E-5</v>
      </c>
      <c r="AO401" s="9">
        <f t="shared" si="327"/>
        <v>2.2739189884214046E-2</v>
      </c>
      <c r="AP401" s="9"/>
      <c r="AQ401" t="e">
        <f t="shared" si="328"/>
        <v>#VALUE!</v>
      </c>
      <c r="AR401" t="e">
        <f t="shared" si="329"/>
        <v>#VALUE!</v>
      </c>
      <c r="AS401">
        <v>0</v>
      </c>
      <c r="AT401" s="8" t="e">
        <f t="shared" si="330"/>
        <v>#VALUE!</v>
      </c>
      <c r="AU401" s="8" t="e">
        <f t="shared" si="331"/>
        <v>#VALUE!</v>
      </c>
      <c r="AV401" s="9">
        <f t="shared" si="332"/>
        <v>1.5759424160826513E-2</v>
      </c>
      <c r="AX401">
        <f t="shared" si="333"/>
        <v>78.812974192989046</v>
      </c>
      <c r="AY401">
        <f t="shared" si="334"/>
        <v>15.215219993965079</v>
      </c>
      <c r="AZ401" t="e">
        <f t="shared" si="335"/>
        <v>#VALUE!</v>
      </c>
    </row>
    <row r="402" spans="1:52">
      <c r="A402" s="73">
        <v>44739</v>
      </c>
      <c r="B402" s="56">
        <v>50</v>
      </c>
      <c r="C402" s="57">
        <v>6</v>
      </c>
      <c r="D402" s="56" t="s">
        <v>235</v>
      </c>
      <c r="E402" s="85">
        <v>2</v>
      </c>
      <c r="F402" s="2">
        <v>44740.892094907409</v>
      </c>
      <c r="G402">
        <v>301</v>
      </c>
      <c r="H402" t="s">
        <v>823</v>
      </c>
      <c r="I402" s="3">
        <v>20.7</v>
      </c>
      <c r="J402" s="3">
        <v>30.184000000000001</v>
      </c>
      <c r="K402" s="3">
        <v>29413.758369359177</v>
      </c>
      <c r="L402" s="3">
        <v>14202.672594578</v>
      </c>
      <c r="M402" s="3" t="s">
        <v>40</v>
      </c>
      <c r="N402" s="4">
        <f>1000000*(AG402-AE402)/Y402</f>
        <v>152.78772771764557</v>
      </c>
      <c r="O402" s="4">
        <f>1000000*(AN402-AL402)/Y402</f>
        <v>382.14440733604528</v>
      </c>
      <c r="P402" s="4" t="e">
        <f>1000000*(AU402-AS402)/Y402</f>
        <v>#VALUE!</v>
      </c>
      <c r="Q402">
        <f>(N402*16)</f>
        <v>2444.6036434823291</v>
      </c>
      <c r="R402">
        <f>(O402*44)</f>
        <v>16814.353922785991</v>
      </c>
      <c r="S402">
        <f>1000000*(((AG402-AE402)*0.082057*X402)/(W402-AA402))/Y402</f>
        <v>4219.460210835643</v>
      </c>
      <c r="T402">
        <f>1000000*(((AN402-AL402)*0.082057*X402)/(W402-AA402))/Y402</f>
        <v>10553.485843625054</v>
      </c>
      <c r="U402">
        <f>O402*((1*0.082057*X402)/(W402-AA402))</f>
        <v>10553.485843625054</v>
      </c>
      <c r="W402">
        <f t="shared" si="315"/>
        <v>1.0032296101495319</v>
      </c>
      <c r="X402">
        <v>313.14999999999998</v>
      </c>
      <c r="Y402">
        <f t="shared" si="316"/>
        <v>1.9073334166666699E-2</v>
      </c>
      <c r="Z402">
        <v>2E-3</v>
      </c>
      <c r="AA402">
        <f t="shared" si="317"/>
        <v>7.2765497523200454E-2</v>
      </c>
      <c r="AC402">
        <f t="shared" si="318"/>
        <v>2.9508753341924741E-2</v>
      </c>
      <c r="AD402">
        <f t="shared" si="319"/>
        <v>2.296745143431401E-6</v>
      </c>
      <c r="AE402">
        <v>0</v>
      </c>
      <c r="AF402" s="8">
        <f t="shared" si="320"/>
        <v>6.1742624389293644E-7</v>
      </c>
      <c r="AG402" s="8">
        <f t="shared" si="321"/>
        <v>2.9141713873243374E-6</v>
      </c>
      <c r="AH402" s="9">
        <f t="shared" si="322"/>
        <v>1.097002469958351E-3</v>
      </c>
      <c r="AJ402">
        <f t="shared" si="323"/>
        <v>1.4248541690139928E-2</v>
      </c>
      <c r="AK402">
        <f t="shared" si="324"/>
        <v>1.1090020831654077E-6</v>
      </c>
      <c r="AL402">
        <v>0</v>
      </c>
      <c r="AM402" s="8">
        <f t="shared" si="325"/>
        <v>6.1797658978777811E-6</v>
      </c>
      <c r="AN402" s="8">
        <f t="shared" si="326"/>
        <v>7.2887679810431887E-6</v>
      </c>
      <c r="AO402" s="9">
        <f t="shared" si="327"/>
        <v>2.2739189884214046E-2</v>
      </c>
      <c r="AP402" s="9"/>
      <c r="AQ402" t="e">
        <f t="shared" si="328"/>
        <v>#VALUE!</v>
      </c>
      <c r="AR402" t="e">
        <f t="shared" si="329"/>
        <v>#VALUE!</v>
      </c>
      <c r="AS402">
        <v>0</v>
      </c>
      <c r="AT402" s="8" t="e">
        <f t="shared" si="330"/>
        <v>#VALUE!</v>
      </c>
      <c r="AU402" s="8" t="e">
        <f t="shared" si="331"/>
        <v>#VALUE!</v>
      </c>
      <c r="AV402" s="9">
        <f t="shared" si="332"/>
        <v>1.5759424160826513E-2</v>
      </c>
      <c r="AX402">
        <f t="shared" si="333"/>
        <v>78.812974192989046</v>
      </c>
      <c r="AY402">
        <f t="shared" si="334"/>
        <v>15.215219993965073</v>
      </c>
      <c r="AZ402" t="e">
        <f t="shared" si="335"/>
        <v>#VALUE!</v>
      </c>
    </row>
    <row r="403" spans="1:52">
      <c r="A403" s="73">
        <v>44739</v>
      </c>
      <c r="B403" s="56">
        <v>50</v>
      </c>
      <c r="C403" s="57">
        <v>8</v>
      </c>
      <c r="D403" s="56" t="s">
        <v>235</v>
      </c>
      <c r="E403" s="85">
        <v>2</v>
      </c>
      <c r="F403" s="2">
        <v>44740.91333333333</v>
      </c>
      <c r="G403">
        <v>323</v>
      </c>
      <c r="H403" t="s">
        <v>823</v>
      </c>
      <c r="I403" s="3">
        <v>20.7</v>
      </c>
      <c r="J403" s="3">
        <v>30.184000000000001</v>
      </c>
      <c r="K403" s="3">
        <v>48665.985767866223</v>
      </c>
      <c r="L403" s="3">
        <v>12917.219306686718</v>
      </c>
      <c r="M403" s="3" t="s">
        <v>40</v>
      </c>
      <c r="N403" s="4">
        <f>1000000*(AG403-AE403)/Y403</f>
        <v>252.79208760881488</v>
      </c>
      <c r="O403" s="4">
        <f>1000000*(AN403-AL403)/Y403</f>
        <v>347.55734059996382</v>
      </c>
      <c r="P403" s="4" t="e">
        <f>1000000*(AU403-AS403)/Y403</f>
        <v>#VALUE!</v>
      </c>
      <c r="Q403">
        <f>(N403*16)</f>
        <v>4044.6734017410381</v>
      </c>
      <c r="R403">
        <f>(O403*44)</f>
        <v>15292.522986398408</v>
      </c>
      <c r="S403">
        <f>1000000*(((AG403-AE403)*0.082057*X403)/(W403-AA403))/Y403</f>
        <v>6981.2292597914256</v>
      </c>
      <c r="T403">
        <f>1000000*(((AN403-AL403)*0.082057*X403)/(W403-AA403))/Y403</f>
        <v>9598.312584080868</v>
      </c>
      <c r="U403">
        <f>O403*((1*0.082057*X403)/(W403-AA403))</f>
        <v>9598.3125840808716</v>
      </c>
      <c r="W403">
        <f t="shared" si="315"/>
        <v>1.0032296101495319</v>
      </c>
      <c r="X403">
        <v>313.14999999999998</v>
      </c>
      <c r="Y403">
        <f t="shared" si="316"/>
        <v>1.9073334166666699E-2</v>
      </c>
      <c r="Z403">
        <v>2E-3</v>
      </c>
      <c r="AA403">
        <f t="shared" si="317"/>
        <v>7.2765497523200454E-2</v>
      </c>
      <c r="AC403">
        <f t="shared" si="318"/>
        <v>4.8823157929439101E-2</v>
      </c>
      <c r="AD403">
        <f t="shared" si="319"/>
        <v>3.8000368759092235E-6</v>
      </c>
      <c r="AE403">
        <v>0</v>
      </c>
      <c r="AF403" s="8">
        <f t="shared" si="320"/>
        <v>1.021551085742987E-6</v>
      </c>
      <c r="AG403" s="8">
        <f t="shared" si="321"/>
        <v>4.8215879616522107E-6</v>
      </c>
      <c r="AH403" s="9">
        <f t="shared" si="322"/>
        <v>1.097002469958351E-3</v>
      </c>
      <c r="AJ403">
        <f t="shared" si="323"/>
        <v>1.2958936889263323E-2</v>
      </c>
      <c r="AK403">
        <f t="shared" si="324"/>
        <v>1.0086286946647477E-6</v>
      </c>
      <c r="AL403">
        <v>0</v>
      </c>
      <c r="AM403" s="8">
        <f t="shared" si="325"/>
        <v>5.6204486046763559E-6</v>
      </c>
      <c r="AN403" s="8">
        <f t="shared" si="326"/>
        <v>6.6290772993411041E-6</v>
      </c>
      <c r="AO403" s="9">
        <f t="shared" si="327"/>
        <v>2.2739189884214046E-2</v>
      </c>
      <c r="AP403" s="9"/>
      <c r="AQ403" t="e">
        <f t="shared" si="328"/>
        <v>#VALUE!</v>
      </c>
      <c r="AR403" t="e">
        <f t="shared" si="329"/>
        <v>#VALUE!</v>
      </c>
      <c r="AS403">
        <v>0</v>
      </c>
      <c r="AT403" s="8" t="e">
        <f t="shared" si="330"/>
        <v>#VALUE!</v>
      </c>
      <c r="AU403" s="8" t="e">
        <f t="shared" si="331"/>
        <v>#VALUE!</v>
      </c>
      <c r="AV403" s="9">
        <f t="shared" si="332"/>
        <v>1.5759424160826513E-2</v>
      </c>
      <c r="AX403">
        <f t="shared" si="333"/>
        <v>78.812974192989046</v>
      </c>
      <c r="AY403">
        <f t="shared" si="334"/>
        <v>15.215219993965082</v>
      </c>
      <c r="AZ403" t="e">
        <f t="shared" si="335"/>
        <v>#VALUE!</v>
      </c>
    </row>
    <row r="404" spans="1:52">
      <c r="A404" s="73">
        <v>44739.54583333333</v>
      </c>
      <c r="B404" s="56">
        <v>100</v>
      </c>
      <c r="C404" s="57">
        <v>0.1</v>
      </c>
      <c r="D404" s="56" t="s">
        <v>234</v>
      </c>
      <c r="E404" s="85">
        <v>1</v>
      </c>
      <c r="F404" s="2">
        <v>44740.934571759259</v>
      </c>
      <c r="G404">
        <v>344</v>
      </c>
      <c r="I404" s="3">
        <v>20.7</v>
      </c>
      <c r="J404" s="3">
        <v>30.184000000000001</v>
      </c>
      <c r="K404" s="3">
        <v>16.614774607699999</v>
      </c>
      <c r="L404" s="3">
        <v>851.53514728447999</v>
      </c>
      <c r="M404" s="3" t="s">
        <v>40</v>
      </c>
      <c r="N404" s="4">
        <f>1000000*(AG404-AE404)/Y404</f>
        <v>8.6304294302483722E-2</v>
      </c>
      <c r="O404" s="4">
        <f>1000000*(AN404-AL404)/Y404</f>
        <v>22.911842261932286</v>
      </c>
      <c r="P404" s="4" t="e">
        <f>1000000*(AU404-AS404)/Y404</f>
        <v>#VALUE!</v>
      </c>
      <c r="Q404">
        <f>(N404*16)</f>
        <v>1.3808687088397396</v>
      </c>
      <c r="R404">
        <f>(O404*44)</f>
        <v>1008.1210595250205</v>
      </c>
      <c r="S404">
        <f>1000000*(((AG404-AE404)*0.082057*X404)/(W404-AA404))/Y404</f>
        <v>2.3834213733877174</v>
      </c>
      <c r="T404">
        <f>1000000*(((AN404-AL404)*0.082057*X404)/(W404-AA404))/Y404</f>
        <v>632.74458116049766</v>
      </c>
      <c r="U404">
        <f>O404*((1*0.082057*X404)/(W404-AA404))</f>
        <v>632.74458116049777</v>
      </c>
      <c r="W404">
        <f t="shared" si="315"/>
        <v>1.0032296101495319</v>
      </c>
      <c r="X404">
        <v>313.14999999999998</v>
      </c>
      <c r="Y404">
        <f t="shared" si="316"/>
        <v>1.9073334166666699E-2</v>
      </c>
      <c r="Z404">
        <v>2E-3</v>
      </c>
      <c r="AA404">
        <f t="shared" si="317"/>
        <v>7.2765497523200454E-2</v>
      </c>
      <c r="AC404">
        <f t="shared" si="318"/>
        <v>1.6668433852405211E-5</v>
      </c>
      <c r="AD404">
        <f t="shared" si="319"/>
        <v>1.2973487580286292E-9</v>
      </c>
      <c r="AE404">
        <v>0</v>
      </c>
      <c r="AF404" s="8">
        <f t="shared" si="320"/>
        <v>3.487618872209917E-10</v>
      </c>
      <c r="AG404" s="8">
        <f t="shared" si="321"/>
        <v>1.6461106452496209E-9</v>
      </c>
      <c r="AH404" s="9">
        <f t="shared" si="322"/>
        <v>1.097002469958351E-3</v>
      </c>
      <c r="AJ404">
        <f t="shared" si="323"/>
        <v>8.542852738388331E-4</v>
      </c>
      <c r="AK404">
        <f t="shared" si="324"/>
        <v>6.64913061917351E-8</v>
      </c>
      <c r="AL404">
        <v>0</v>
      </c>
      <c r="AM404" s="8">
        <f t="shared" si="325"/>
        <v>3.7051391764405592E-7</v>
      </c>
      <c r="AN404" s="8">
        <f t="shared" si="326"/>
        <v>4.3700522383579102E-7</v>
      </c>
      <c r="AO404" s="9">
        <f t="shared" si="327"/>
        <v>2.2739189884214046E-2</v>
      </c>
      <c r="AP404" s="9"/>
      <c r="AQ404" t="e">
        <f t="shared" si="328"/>
        <v>#VALUE!</v>
      </c>
      <c r="AR404" t="e">
        <f t="shared" si="329"/>
        <v>#VALUE!</v>
      </c>
      <c r="AS404">
        <v>0</v>
      </c>
      <c r="AT404" s="8" t="e">
        <f t="shared" si="330"/>
        <v>#VALUE!</v>
      </c>
      <c r="AU404" s="8" t="e">
        <f t="shared" si="331"/>
        <v>#VALUE!</v>
      </c>
      <c r="AV404" s="9">
        <f t="shared" si="332"/>
        <v>1.5759424160826513E-2</v>
      </c>
      <c r="AX404">
        <f t="shared" si="333"/>
        <v>78.812974192989046</v>
      </c>
      <c r="AY404">
        <f t="shared" si="334"/>
        <v>15.215219993965075</v>
      </c>
      <c r="AZ404" t="e">
        <f t="shared" si="335"/>
        <v>#VALUE!</v>
      </c>
    </row>
    <row r="405" spans="1:52">
      <c r="A405" s="73">
        <v>44739.54583333333</v>
      </c>
      <c r="B405" s="56">
        <v>100</v>
      </c>
      <c r="C405" s="57">
        <v>0.1</v>
      </c>
      <c r="D405" s="56" t="s">
        <v>234</v>
      </c>
      <c r="E405" s="85">
        <v>2</v>
      </c>
      <c r="F405" s="2">
        <v>44740.955833333333</v>
      </c>
      <c r="G405">
        <v>321</v>
      </c>
      <c r="I405" s="3">
        <v>20.7</v>
      </c>
      <c r="J405" s="3">
        <v>30.184000000000001</v>
      </c>
      <c r="K405" s="3">
        <v>7.7896351748000008</v>
      </c>
      <c r="L405" s="3">
        <v>907.89791485831995</v>
      </c>
      <c r="M405" s="3" t="s">
        <v>40</v>
      </c>
      <c r="N405" s="4">
        <f>1000000*(AG405-AE405)/Y405</f>
        <v>4.0462719628068598E-2</v>
      </c>
      <c r="O405" s="4">
        <f>1000000*(AN405-AL405)/Y405</f>
        <v>24.428367850119599</v>
      </c>
      <c r="P405" s="4" t="e">
        <f>1000000*(AU405-AS405)/Y405</f>
        <v>#VALUE!</v>
      </c>
      <c r="Q405">
        <f>(N405*16)</f>
        <v>0.64740351404909757</v>
      </c>
      <c r="R405">
        <f>(O405*44)</f>
        <v>1074.8481854052625</v>
      </c>
      <c r="S405">
        <f>1000000*(((AG405-AE405)*0.082057*X405)/(W405-AA405))/Y405</f>
        <v>1.1174381479666187</v>
      </c>
      <c r="T405">
        <f>1000000*(((AN405-AL405)*0.082057*X405)/(W405-AA405))/Y405</f>
        <v>674.62568950380535</v>
      </c>
      <c r="U405">
        <f>O405*((1*0.082057*X405)/(W405-AA405))</f>
        <v>674.62568950380535</v>
      </c>
      <c r="W405">
        <f t="shared" si="315"/>
        <v>1.0032296101495319</v>
      </c>
      <c r="X405">
        <v>313.14999999999998</v>
      </c>
      <c r="Y405">
        <f t="shared" si="316"/>
        <v>1.9073334166666699E-2</v>
      </c>
      <c r="Z405">
        <v>2E-3</v>
      </c>
      <c r="AA405">
        <f t="shared" si="317"/>
        <v>7.2765497523200454E-2</v>
      </c>
      <c r="AC405">
        <f t="shared" si="318"/>
        <v>7.8147926596216848E-6</v>
      </c>
      <c r="AD405">
        <f t="shared" si="319"/>
        <v>6.0824620003207328E-10</v>
      </c>
      <c r="AE405">
        <v>0</v>
      </c>
      <c r="AF405" s="8">
        <f t="shared" si="320"/>
        <v>1.6351277272622282E-10</v>
      </c>
      <c r="AG405" s="8">
        <f t="shared" si="321"/>
        <v>7.7175897275829609E-10</v>
      </c>
      <c r="AH405" s="9">
        <f t="shared" si="322"/>
        <v>1.097002469958351E-3</v>
      </c>
      <c r="AJ405">
        <f t="shared" si="323"/>
        <v>9.1083007117888522E-4</v>
      </c>
      <c r="AK405">
        <f t="shared" si="324"/>
        <v>7.0892338901326574E-8</v>
      </c>
      <c r="AL405">
        <v>0</v>
      </c>
      <c r="AM405" s="8">
        <f t="shared" si="325"/>
        <v>3.9503808425026193E-7</v>
      </c>
      <c r="AN405" s="8">
        <f t="shared" si="326"/>
        <v>4.659304231515885E-7</v>
      </c>
      <c r="AO405" s="9">
        <f t="shared" si="327"/>
        <v>2.2739189884214046E-2</v>
      </c>
      <c r="AP405" s="9"/>
      <c r="AQ405" t="e">
        <f t="shared" si="328"/>
        <v>#VALUE!</v>
      </c>
      <c r="AR405" t="e">
        <f t="shared" si="329"/>
        <v>#VALUE!</v>
      </c>
      <c r="AS405">
        <v>0</v>
      </c>
      <c r="AT405" s="8" t="e">
        <f t="shared" si="330"/>
        <v>#VALUE!</v>
      </c>
      <c r="AU405" s="8" t="e">
        <f t="shared" si="331"/>
        <v>#VALUE!</v>
      </c>
      <c r="AV405" s="9">
        <f t="shared" si="332"/>
        <v>1.5759424160826513E-2</v>
      </c>
      <c r="AX405">
        <f t="shared" si="333"/>
        <v>78.81297419298906</v>
      </c>
      <c r="AY405">
        <f t="shared" si="334"/>
        <v>15.215219993965075</v>
      </c>
      <c r="AZ405" t="e">
        <f t="shared" si="335"/>
        <v>#VALUE!</v>
      </c>
    </row>
    <row r="406" spans="1:52">
      <c r="A406" s="73">
        <v>44739.426388888889</v>
      </c>
      <c r="B406" s="56">
        <v>50</v>
      </c>
      <c r="C406" s="57">
        <v>5</v>
      </c>
      <c r="D406" s="56" t="s">
        <v>234</v>
      </c>
      <c r="E406" s="85">
        <v>2</v>
      </c>
      <c r="F406" s="2">
        <v>44740.977060185185</v>
      </c>
      <c r="G406">
        <v>213</v>
      </c>
      <c r="I406" s="3">
        <v>20.7</v>
      </c>
      <c r="J406" s="3">
        <v>30.184000000000001</v>
      </c>
      <c r="K406" s="3">
        <v>305.55776522297185</v>
      </c>
      <c r="L406" s="3">
        <v>15870.326015248718</v>
      </c>
      <c r="M406" s="3" t="s">
        <v>40</v>
      </c>
      <c r="N406" s="4">
        <f>1000000*(AG406-AE406)/Y406</f>
        <v>1.5871986180294717</v>
      </c>
      <c r="O406" s="4">
        <f>1000000*(AN406-AL406)/Y406</f>
        <v>427.01514725068847</v>
      </c>
      <c r="P406" s="4" t="e">
        <f>1000000*(AU406-AS406)/Y406</f>
        <v>#VALUE!</v>
      </c>
      <c r="Q406">
        <f>(N406*16)</f>
        <v>25.395177888471547</v>
      </c>
      <c r="R406">
        <f>(O406*44)</f>
        <v>18788.666479030293</v>
      </c>
      <c r="S406">
        <f>1000000*(((AG406-AE406)*0.082057*X406)/(W406-AA406))/Y406</f>
        <v>43.832849113674079</v>
      </c>
      <c r="T406">
        <f>1000000*(((AN406-AL406)*0.082057*X406)/(W406-AA406))/Y406</f>
        <v>11792.65802406665</v>
      </c>
      <c r="U406">
        <f>O406*((1*0.082057*X406)/(W406-AA406))</f>
        <v>11792.658024066652</v>
      </c>
      <c r="W406">
        <f t="shared" si="315"/>
        <v>1.0032296101495319</v>
      </c>
      <c r="X406">
        <v>313.14999999999998</v>
      </c>
      <c r="Y406">
        <f t="shared" si="316"/>
        <v>1.9073334166666699E-2</v>
      </c>
      <c r="Z406">
        <v>2E-3</v>
      </c>
      <c r="AA406">
        <f t="shared" si="317"/>
        <v>7.2765497523200454E-2</v>
      </c>
      <c r="AC406">
        <f t="shared" si="318"/>
        <v>3.065445976828043E-4</v>
      </c>
      <c r="AD406">
        <f t="shared" si="319"/>
        <v>2.3859185368323348E-8</v>
      </c>
      <c r="AE406">
        <v>0</v>
      </c>
      <c r="AF406" s="8">
        <f t="shared" si="320"/>
        <v>6.4139842622243401E-9</v>
      </c>
      <c r="AG406" s="8">
        <f t="shared" si="321"/>
        <v>3.0273169630547691E-8</v>
      </c>
      <c r="AH406" s="9">
        <f t="shared" si="322"/>
        <v>1.097002469958351E-3</v>
      </c>
      <c r="AJ406">
        <f t="shared" si="323"/>
        <v>1.5921580981223947E-2</v>
      </c>
      <c r="AK406">
        <f t="shared" si="324"/>
        <v>1.2392192028804523E-6</v>
      </c>
      <c r="AL406">
        <v>0</v>
      </c>
      <c r="AM406" s="8">
        <f t="shared" si="325"/>
        <v>6.9053833948603158E-6</v>
      </c>
      <c r="AN406" s="8">
        <f t="shared" si="326"/>
        <v>8.1446025977407683E-6</v>
      </c>
      <c r="AO406" s="9">
        <f t="shared" si="327"/>
        <v>2.2739189884214046E-2</v>
      </c>
      <c r="AP406" s="9"/>
      <c r="AQ406" t="e">
        <f t="shared" si="328"/>
        <v>#VALUE!</v>
      </c>
      <c r="AR406" t="e">
        <f t="shared" si="329"/>
        <v>#VALUE!</v>
      </c>
      <c r="AS406">
        <v>0</v>
      </c>
      <c r="AT406" s="8" t="e">
        <f t="shared" si="330"/>
        <v>#VALUE!</v>
      </c>
      <c r="AU406" s="8" t="e">
        <f t="shared" si="331"/>
        <v>#VALUE!</v>
      </c>
      <c r="AV406" s="9">
        <f t="shared" si="332"/>
        <v>1.5759424160826513E-2</v>
      </c>
      <c r="AX406">
        <f t="shared" si="333"/>
        <v>78.812974192989046</v>
      </c>
      <c r="AY406">
        <f t="shared" si="334"/>
        <v>15.215219993965077</v>
      </c>
      <c r="AZ406" t="e">
        <f t="shared" si="335"/>
        <v>#VALUE!</v>
      </c>
    </row>
    <row r="407" spans="1:52">
      <c r="A407" s="73">
        <v>44739.420138888891</v>
      </c>
      <c r="B407" s="56">
        <v>50</v>
      </c>
      <c r="C407" s="57">
        <v>3.8</v>
      </c>
      <c r="D407" s="56" t="s">
        <v>234</v>
      </c>
      <c r="E407" s="85">
        <v>1</v>
      </c>
      <c r="F407" s="2">
        <v>44740.998368055552</v>
      </c>
      <c r="G407">
        <v>391</v>
      </c>
      <c r="I407" s="3">
        <v>20.7</v>
      </c>
      <c r="J407" s="3">
        <v>30.184000000000001</v>
      </c>
      <c r="K407" s="3">
        <v>463.13723499699989</v>
      </c>
      <c r="L407" s="3">
        <v>11801.699331527119</v>
      </c>
      <c r="M407" s="3" t="s">
        <v>40</v>
      </c>
      <c r="N407" s="4">
        <f>1000000*(AG407-AE407)/Y407</f>
        <v>2.4057342440923333</v>
      </c>
      <c r="O407" s="4">
        <f>1000000*(AN407-AL407)/Y407</f>
        <v>317.54258690201368</v>
      </c>
      <c r="P407" s="4" t="e">
        <f>1000000*(AU407-AS407)/Y407</f>
        <v>#VALUE!</v>
      </c>
      <c r="Q407">
        <f>(N407*16)</f>
        <v>38.491747905477332</v>
      </c>
      <c r="R407">
        <f>(O407*44)</f>
        <v>13971.873823688602</v>
      </c>
      <c r="S407">
        <f>1000000*(((AG407-AE407)*0.082057*X407)/(W407-AA407))/Y407</f>
        <v>66.437927132154272</v>
      </c>
      <c r="T407">
        <f>1000000*(((AN407-AL407)*0.082057*X407)/(W407-AA407))/Y407</f>
        <v>8769.4105455573517</v>
      </c>
      <c r="U407">
        <f>O407*((1*0.082057*X407)/(W407-AA407))</f>
        <v>8769.4105455573535</v>
      </c>
      <c r="W407">
        <f t="shared" si="315"/>
        <v>1.0032296101495319</v>
      </c>
      <c r="X407">
        <v>313.14999999999998</v>
      </c>
      <c r="Y407">
        <f t="shared" si="316"/>
        <v>1.9073334166666699E-2</v>
      </c>
      <c r="Z407">
        <v>2E-3</v>
      </c>
      <c r="AA407">
        <f t="shared" si="317"/>
        <v>7.2765497523200454E-2</v>
      </c>
      <c r="AC407">
        <f t="shared" si="318"/>
        <v>4.6463298771177238E-4</v>
      </c>
      <c r="AD407">
        <f t="shared" si="319"/>
        <v>3.6163627302034627E-8</v>
      </c>
      <c r="AE407">
        <v>0</v>
      </c>
      <c r="AF407" s="8">
        <f t="shared" si="320"/>
        <v>9.7217458517317574E-9</v>
      </c>
      <c r="AG407" s="8">
        <f t="shared" si="321"/>
        <v>4.5885373153766384E-8</v>
      </c>
      <c r="AH407" s="9">
        <f t="shared" si="322"/>
        <v>1.097002469958351E-3</v>
      </c>
      <c r="AJ407">
        <f t="shared" si="323"/>
        <v>1.1839814219469943E-2</v>
      </c>
      <c r="AK407">
        <f t="shared" si="324"/>
        <v>9.2152438608997294E-7</v>
      </c>
      <c r="AL407">
        <v>0</v>
      </c>
      <c r="AM407" s="8">
        <f t="shared" si="325"/>
        <v>5.1350714860399337E-6</v>
      </c>
      <c r="AN407" s="8">
        <f t="shared" si="326"/>
        <v>6.0565958721299069E-6</v>
      </c>
      <c r="AO407" s="9">
        <f t="shared" si="327"/>
        <v>2.2739189884214046E-2</v>
      </c>
      <c r="AP407" s="9"/>
      <c r="AQ407" t="e">
        <f t="shared" si="328"/>
        <v>#VALUE!</v>
      </c>
      <c r="AR407" t="e">
        <f t="shared" si="329"/>
        <v>#VALUE!</v>
      </c>
      <c r="AS407">
        <v>0</v>
      </c>
      <c r="AT407" s="8" t="e">
        <f t="shared" si="330"/>
        <v>#VALUE!</v>
      </c>
      <c r="AU407" s="8" t="e">
        <f t="shared" si="331"/>
        <v>#VALUE!</v>
      </c>
      <c r="AV407" s="9">
        <f t="shared" si="332"/>
        <v>1.5759424160826513E-2</v>
      </c>
      <c r="AX407">
        <f t="shared" si="333"/>
        <v>78.812974192989046</v>
      </c>
      <c r="AY407">
        <f t="shared" si="334"/>
        <v>15.21521999396508</v>
      </c>
      <c r="AZ407" t="e">
        <f t="shared" si="335"/>
        <v>#VALUE!</v>
      </c>
    </row>
    <row r="408" spans="1:52">
      <c r="A408" s="73">
        <v>44739.527777777781</v>
      </c>
      <c r="B408" s="56">
        <v>200</v>
      </c>
      <c r="C408" s="57">
        <v>0.1</v>
      </c>
      <c r="D408" s="56" t="s">
        <v>234</v>
      </c>
      <c r="E408" s="85">
        <v>2</v>
      </c>
      <c r="F408" s="2">
        <v>44741.01966435185</v>
      </c>
      <c r="G408">
        <v>368</v>
      </c>
      <c r="I408" s="3">
        <v>20.7</v>
      </c>
      <c r="J408" s="3">
        <v>30.184000000000001</v>
      </c>
      <c r="K408" s="3">
        <v>479.50849602413217</v>
      </c>
      <c r="L408" s="3">
        <v>4300.7965584980002</v>
      </c>
      <c r="M408" s="3" t="s">
        <v>40</v>
      </c>
      <c r="N408" s="4">
        <f>1000000*(AG408-AE408)/Y408</f>
        <v>2.4907736239906075</v>
      </c>
      <c r="O408" s="4">
        <f>1000000*(AN408-AL408)/Y408</f>
        <v>115.71944230746769</v>
      </c>
      <c r="P408" s="4" t="e">
        <f>1000000*(AU408-AS408)/Y408</f>
        <v>#VALUE!</v>
      </c>
      <c r="Q408">
        <f>(N408*16)</f>
        <v>39.852377983849721</v>
      </c>
      <c r="R408">
        <f>(O408*44)</f>
        <v>5091.6554615285786</v>
      </c>
      <c r="S408">
        <f>1000000*(((AG408-AE408)*0.082057*X408)/(W408-AA408))/Y408</f>
        <v>68.786416014049379</v>
      </c>
      <c r="T408">
        <f>1000000*(((AN408-AL408)*0.082057*X408)/(W408-AA408))/Y408</f>
        <v>3195.7644094216066</v>
      </c>
      <c r="U408">
        <f>O408*((1*0.082057*X408)/(W408-AA408))</f>
        <v>3195.7644094216062</v>
      </c>
      <c r="W408">
        <f t="shared" si="315"/>
        <v>1.0032296101495319</v>
      </c>
      <c r="X408">
        <v>313.14999999999998</v>
      </c>
      <c r="Y408">
        <f t="shared" si="316"/>
        <v>1.9073334166666699E-2</v>
      </c>
      <c r="Z408">
        <v>2E-3</v>
      </c>
      <c r="AA408">
        <f t="shared" si="317"/>
        <v>7.2765497523200454E-2</v>
      </c>
      <c r="AC408">
        <f t="shared" si="318"/>
        <v>4.8105712152967848E-4</v>
      </c>
      <c r="AD408">
        <f t="shared" si="319"/>
        <v>3.7441961535414439E-8</v>
      </c>
      <c r="AE408">
        <v>0</v>
      </c>
      <c r="AF408" s="8">
        <f t="shared" si="320"/>
        <v>1.0065396128477853E-8</v>
      </c>
      <c r="AG408" s="8">
        <f t="shared" si="321"/>
        <v>4.7507357663892289E-8</v>
      </c>
      <c r="AH408" s="9">
        <f t="shared" si="322"/>
        <v>1.097002469958351E-3</v>
      </c>
      <c r="AJ408">
        <f t="shared" si="323"/>
        <v>4.3146864547143979E-3</v>
      </c>
      <c r="AK408">
        <f t="shared" si="324"/>
        <v>3.3582357904002767E-7</v>
      </c>
      <c r="AL408">
        <v>0</v>
      </c>
      <c r="AM408" s="8">
        <f t="shared" si="325"/>
        <v>1.871332013670612E-6</v>
      </c>
      <c r="AN408" s="8">
        <f t="shared" si="326"/>
        <v>2.2071555927106395E-6</v>
      </c>
      <c r="AO408" s="9">
        <f t="shared" si="327"/>
        <v>2.2739189884214046E-2</v>
      </c>
      <c r="AP408" s="9"/>
      <c r="AQ408" t="e">
        <f t="shared" si="328"/>
        <v>#VALUE!</v>
      </c>
      <c r="AR408" t="e">
        <f t="shared" si="329"/>
        <v>#VALUE!</v>
      </c>
      <c r="AS408">
        <v>0</v>
      </c>
      <c r="AT408" s="8" t="e">
        <f t="shared" si="330"/>
        <v>#VALUE!</v>
      </c>
      <c r="AU408" s="8" t="e">
        <f t="shared" si="331"/>
        <v>#VALUE!</v>
      </c>
      <c r="AV408" s="9">
        <f t="shared" si="332"/>
        <v>1.5759424160826513E-2</v>
      </c>
      <c r="AX408">
        <f t="shared" si="333"/>
        <v>78.81297419298906</v>
      </c>
      <c r="AY408">
        <f t="shared" si="334"/>
        <v>15.215219993965071</v>
      </c>
      <c r="AZ408" t="e">
        <f t="shared" si="335"/>
        <v>#VALUE!</v>
      </c>
    </row>
    <row r="409" spans="1:52">
      <c r="A409" s="73">
        <v>44739.420138888891</v>
      </c>
      <c r="B409" s="56">
        <v>50</v>
      </c>
      <c r="C409" s="57">
        <v>3.8</v>
      </c>
      <c r="D409" s="56" t="s">
        <v>234</v>
      </c>
      <c r="E409" s="85">
        <v>2</v>
      </c>
      <c r="F409" s="2">
        <v>44741.040891203702</v>
      </c>
      <c r="G409">
        <v>314</v>
      </c>
      <c r="I409" s="3">
        <v>20.7</v>
      </c>
      <c r="J409" s="3">
        <v>30.184000000000001</v>
      </c>
      <c r="K409" s="3">
        <v>573.23478570588065</v>
      </c>
      <c r="L409" s="3">
        <v>11500.924945943119</v>
      </c>
      <c r="M409" s="3" t="s">
        <v>40</v>
      </c>
      <c r="N409" s="4">
        <f>1000000*(AG409-AE409)/Y409</f>
        <v>2.97762833490704</v>
      </c>
      <c r="O409" s="4">
        <f>1000000*(AN409-AL409)/Y409</f>
        <v>309.44979672076715</v>
      </c>
      <c r="P409" s="4" t="e">
        <f>1000000*(AU409-AS409)/Y409</f>
        <v>#VALUE!</v>
      </c>
      <c r="Q409">
        <f>(N409*16)</f>
        <v>47.642053358512641</v>
      </c>
      <c r="R409">
        <f>(O409*44)</f>
        <v>13615.791055713755</v>
      </c>
      <c r="S409">
        <f>1000000*(((AG409-AE409)*0.082057*X409)/(W409-AA409))/Y409</f>
        <v>82.231632536714685</v>
      </c>
      <c r="T409">
        <f>1000000*(((AN409-AL409)*0.082057*X409)/(W409-AA409))/Y409</f>
        <v>8545.9161152486831</v>
      </c>
      <c r="U409">
        <f>O409*((1*0.082057*X409)/(W409-AA409))</f>
        <v>8545.9161152486849</v>
      </c>
      <c r="W409">
        <f t="shared" si="315"/>
        <v>1.0032296101495319</v>
      </c>
      <c r="X409">
        <v>313.14999999999998</v>
      </c>
      <c r="Y409">
        <f t="shared" si="316"/>
        <v>1.9073334166666699E-2</v>
      </c>
      <c r="Z409">
        <v>2E-3</v>
      </c>
      <c r="AA409">
        <f t="shared" si="317"/>
        <v>7.2765497523200454E-2</v>
      </c>
      <c r="AC409">
        <f t="shared" si="318"/>
        <v>5.7508611058786107E-4</v>
      </c>
      <c r="AD409">
        <f t="shared" si="319"/>
        <v>4.4760489073964087E-8</v>
      </c>
      <c r="AE409">
        <v>0</v>
      </c>
      <c r="AF409" s="8">
        <f t="shared" si="320"/>
        <v>1.2032811181853231E-8</v>
      </c>
      <c r="AG409" s="8">
        <f t="shared" si="321"/>
        <v>5.6793300255817318E-8</v>
      </c>
      <c r="AH409" s="9">
        <f t="shared" si="322"/>
        <v>1.097002469958351E-3</v>
      </c>
      <c r="AJ409">
        <f t="shared" si="323"/>
        <v>1.1538068449877543E-2</v>
      </c>
      <c r="AK409">
        <f t="shared" si="324"/>
        <v>8.9803870633820642E-7</v>
      </c>
      <c r="AL409">
        <v>0</v>
      </c>
      <c r="AM409" s="8">
        <f t="shared" si="325"/>
        <v>5.0042006743240655E-6</v>
      </c>
      <c r="AN409" s="8">
        <f t="shared" si="326"/>
        <v>5.9022393806622723E-6</v>
      </c>
      <c r="AO409" s="9">
        <f t="shared" si="327"/>
        <v>2.2739189884214046E-2</v>
      </c>
      <c r="AP409" s="9"/>
      <c r="AQ409" t="e">
        <f t="shared" si="328"/>
        <v>#VALUE!</v>
      </c>
      <c r="AR409" t="e">
        <f t="shared" si="329"/>
        <v>#VALUE!</v>
      </c>
      <c r="AS409">
        <v>0</v>
      </c>
      <c r="AT409" s="8" t="e">
        <f t="shared" si="330"/>
        <v>#VALUE!</v>
      </c>
      <c r="AU409" s="8" t="e">
        <f t="shared" si="331"/>
        <v>#VALUE!</v>
      </c>
      <c r="AV409" s="9">
        <f t="shared" si="332"/>
        <v>1.5759424160826513E-2</v>
      </c>
      <c r="AX409">
        <f t="shared" si="333"/>
        <v>78.812974192989046</v>
      </c>
      <c r="AY409">
        <f t="shared" si="334"/>
        <v>15.215219993965082</v>
      </c>
      <c r="AZ409" t="e">
        <f t="shared" si="335"/>
        <v>#VALUE!</v>
      </c>
    </row>
    <row r="410" spans="1:52">
      <c r="A410" s="71">
        <v>44739.404861111114</v>
      </c>
      <c r="B410" s="56">
        <v>50</v>
      </c>
      <c r="C410" s="57">
        <v>0.1</v>
      </c>
      <c r="D410" s="56" t="s">
        <v>234</v>
      </c>
      <c r="E410" s="85">
        <v>2</v>
      </c>
      <c r="F410" s="2">
        <v>44741.062175925923</v>
      </c>
      <c r="G410">
        <v>204</v>
      </c>
      <c r="I410" s="3">
        <v>20.7</v>
      </c>
      <c r="J410" s="3">
        <v>30.184000000000001</v>
      </c>
      <c r="K410" s="3">
        <v>113.89093900967143</v>
      </c>
      <c r="L410" s="3" t="e">
        <v>#VALUE!</v>
      </c>
      <c r="M410" s="3" t="s">
        <v>40</v>
      </c>
      <c r="N410" s="4">
        <f>1000000*(AG410-AE410)/Y410</f>
        <v>0.59159858323456282</v>
      </c>
      <c r="O410" s="4" t="e">
        <f>1000000*(AN410-AL410)/Y410</f>
        <v>#VALUE!</v>
      </c>
      <c r="P410" s="4" t="e">
        <f>1000000*(AU410-AS410)/Y410</f>
        <v>#VALUE!</v>
      </c>
      <c r="Q410">
        <f>(N410*16)</f>
        <v>9.4655773317530052</v>
      </c>
      <c r="R410" t="e">
        <f>(O410*44)</f>
        <v>#VALUE!</v>
      </c>
      <c r="S410">
        <f>1000000*(((AG410-AE410)*0.082057*X410)/(W410-AA410))/Y410</f>
        <v>16.337874252296281</v>
      </c>
      <c r="T410" t="e">
        <f>1000000*(((AN410-AL410)*0.082057*X410)/(W410-AA410))/Y410</f>
        <v>#VALUE!</v>
      </c>
      <c r="U410" t="e">
        <f>O410*((1*0.082057*X410)/(W410-AA410))</f>
        <v>#VALUE!</v>
      </c>
      <c r="W410">
        <f t="shared" si="315"/>
        <v>1.0032296101495319</v>
      </c>
      <c r="X410">
        <v>313.14999999999998</v>
      </c>
      <c r="Y410">
        <f t="shared" si="316"/>
        <v>1.9073334166666699E-2</v>
      </c>
      <c r="Z410">
        <v>2E-3</v>
      </c>
      <c r="AA410">
        <f t="shared" si="317"/>
        <v>7.2765497523200454E-2</v>
      </c>
      <c r="AC410">
        <f t="shared" si="318"/>
        <v>1.1425876234223678E-4</v>
      </c>
      <c r="AD410">
        <f t="shared" si="319"/>
        <v>8.8930648632714535E-9</v>
      </c>
      <c r="AE410">
        <v>0</v>
      </c>
      <c r="AF410" s="8">
        <f t="shared" si="320"/>
        <v>2.3906926072879461E-9</v>
      </c>
      <c r="AG410" s="8">
        <f t="shared" si="321"/>
        <v>1.1283757470559399E-8</v>
      </c>
      <c r="AH410" s="9">
        <f t="shared" si="322"/>
        <v>1.097002469958351E-3</v>
      </c>
      <c r="AJ410" t="e">
        <f t="shared" si="323"/>
        <v>#VALUE!</v>
      </c>
      <c r="AK410" t="e">
        <f t="shared" si="324"/>
        <v>#VALUE!</v>
      </c>
      <c r="AL410">
        <v>0</v>
      </c>
      <c r="AM410" s="8" t="e">
        <f t="shared" si="325"/>
        <v>#VALUE!</v>
      </c>
      <c r="AN410" s="8" t="e">
        <f t="shared" si="326"/>
        <v>#VALUE!</v>
      </c>
      <c r="AO410" s="9">
        <f t="shared" si="327"/>
        <v>2.2739189884214046E-2</v>
      </c>
      <c r="AP410" s="9"/>
      <c r="AQ410" t="e">
        <f t="shared" si="328"/>
        <v>#VALUE!</v>
      </c>
      <c r="AR410" t="e">
        <f t="shared" si="329"/>
        <v>#VALUE!</v>
      </c>
      <c r="AS410">
        <v>0</v>
      </c>
      <c r="AT410" s="8" t="e">
        <f t="shared" si="330"/>
        <v>#VALUE!</v>
      </c>
      <c r="AU410" s="8" t="e">
        <f t="shared" si="331"/>
        <v>#VALUE!</v>
      </c>
      <c r="AV410" s="9">
        <f t="shared" si="332"/>
        <v>1.5759424160826513E-2</v>
      </c>
      <c r="AX410">
        <f t="shared" si="333"/>
        <v>78.812974192989046</v>
      </c>
      <c r="AY410" t="e">
        <f t="shared" si="334"/>
        <v>#VALUE!</v>
      </c>
      <c r="AZ410" t="e">
        <f t="shared" si="335"/>
        <v>#VALUE!</v>
      </c>
    </row>
    <row r="411" spans="1:52">
      <c r="A411" s="73">
        <v>44739.413888888892</v>
      </c>
      <c r="B411" s="56">
        <v>50</v>
      </c>
      <c r="C411" s="57">
        <v>1.6</v>
      </c>
      <c r="D411" s="56" t="s">
        <v>234</v>
      </c>
      <c r="E411" s="85">
        <v>2</v>
      </c>
      <c r="F411" s="2">
        <v>44741.083391203705</v>
      </c>
      <c r="G411">
        <v>405</v>
      </c>
      <c r="I411" s="3">
        <v>20.7</v>
      </c>
      <c r="J411" s="3">
        <v>30.184000000000001</v>
      </c>
      <c r="K411" s="3">
        <v>162.24543423347782</v>
      </c>
      <c r="L411" s="3" t="e">
        <v>#VALUE!</v>
      </c>
      <c r="M411" s="3" t="s">
        <v>40</v>
      </c>
      <c r="N411" s="4">
        <f>1000000*(AG411-AE411)/Y411</f>
        <v>0.84277265481717645</v>
      </c>
      <c r="O411" s="4" t="e">
        <f>1000000*(AN411-AL411)/Y411</f>
        <v>#VALUE!</v>
      </c>
      <c r="P411" s="4" t="e">
        <f>1000000*(AU411-AS411)/Y411</f>
        <v>#VALUE!</v>
      </c>
      <c r="Q411">
        <f>(N411*16)</f>
        <v>13.484362477074823</v>
      </c>
      <c r="R411" t="e">
        <f>(O411*44)</f>
        <v>#VALUE!</v>
      </c>
      <c r="S411">
        <f>1000000*(((AG411-AE411)*0.082057*X411)/(W411-AA411))/Y411</f>
        <v>23.27441959443912</v>
      </c>
      <c r="T411" t="e">
        <f>1000000*(((AN411-AL411)*0.082057*X411)/(W411-AA411))/Y411</f>
        <v>#VALUE!</v>
      </c>
      <c r="U411" t="e">
        <f>O411*((1*0.082057*X411)/(W411-AA411))</f>
        <v>#VALUE!</v>
      </c>
      <c r="W411">
        <f t="shared" si="315"/>
        <v>1.0032296101495319</v>
      </c>
      <c r="X411">
        <v>313.14999999999998</v>
      </c>
      <c r="Y411">
        <f t="shared" si="316"/>
        <v>1.9073334166666699E-2</v>
      </c>
      <c r="Z411">
        <v>2E-3</v>
      </c>
      <c r="AA411">
        <f t="shared" si="317"/>
        <v>7.2765497523200454E-2</v>
      </c>
      <c r="AC411">
        <f t="shared" si="318"/>
        <v>1.627694237345935E-4</v>
      </c>
      <c r="AD411">
        <f t="shared" si="319"/>
        <v>1.2668779298460574E-8</v>
      </c>
      <c r="AE411">
        <v>0</v>
      </c>
      <c r="AF411" s="8">
        <f t="shared" si="320"/>
        <v>3.4057051733962791E-9</v>
      </c>
      <c r="AG411" s="8">
        <f t="shared" si="321"/>
        <v>1.6074484471856853E-8</v>
      </c>
      <c r="AH411" s="9">
        <f t="shared" si="322"/>
        <v>1.097002469958351E-3</v>
      </c>
      <c r="AJ411" t="e">
        <f t="shared" si="323"/>
        <v>#VALUE!</v>
      </c>
      <c r="AK411" t="e">
        <f t="shared" si="324"/>
        <v>#VALUE!</v>
      </c>
      <c r="AL411">
        <v>0</v>
      </c>
      <c r="AM411" s="8" t="e">
        <f t="shared" si="325"/>
        <v>#VALUE!</v>
      </c>
      <c r="AN411" s="8" t="e">
        <f t="shared" si="326"/>
        <v>#VALUE!</v>
      </c>
      <c r="AO411" s="9">
        <f t="shared" si="327"/>
        <v>2.2739189884214046E-2</v>
      </c>
      <c r="AP411" s="9"/>
      <c r="AQ411" t="e">
        <f t="shared" si="328"/>
        <v>#VALUE!</v>
      </c>
      <c r="AR411" t="e">
        <f t="shared" si="329"/>
        <v>#VALUE!</v>
      </c>
      <c r="AS411">
        <v>0</v>
      </c>
      <c r="AT411" s="8" t="e">
        <f t="shared" si="330"/>
        <v>#VALUE!</v>
      </c>
      <c r="AU411" s="8" t="e">
        <f t="shared" si="331"/>
        <v>#VALUE!</v>
      </c>
      <c r="AV411" s="9">
        <f t="shared" si="332"/>
        <v>1.5759424160826513E-2</v>
      </c>
      <c r="AX411">
        <f t="shared" si="333"/>
        <v>78.812974192989046</v>
      </c>
      <c r="AY411" t="e">
        <f t="shared" si="334"/>
        <v>#VALUE!</v>
      </c>
      <c r="AZ411" t="e">
        <f t="shared" si="335"/>
        <v>#VALUE!</v>
      </c>
    </row>
    <row r="412" spans="1:52">
      <c r="A412" s="73">
        <v>44739</v>
      </c>
      <c r="B412" s="56">
        <v>50</v>
      </c>
      <c r="C412" s="57">
        <v>3</v>
      </c>
      <c r="D412" s="56" t="s">
        <v>235</v>
      </c>
      <c r="E412" s="85">
        <v>1</v>
      </c>
      <c r="F412" s="2">
        <v>44741.104594907411</v>
      </c>
      <c r="G412">
        <v>183</v>
      </c>
      <c r="H412" t="s">
        <v>823</v>
      </c>
      <c r="I412" s="3">
        <v>20.7</v>
      </c>
      <c r="J412" s="3">
        <v>30.184000000000001</v>
      </c>
      <c r="K412" s="3">
        <v>39.141757448863935</v>
      </c>
      <c r="L412" s="3">
        <v>1390.0259883047199</v>
      </c>
      <c r="M412" s="3" t="s">
        <v>40</v>
      </c>
      <c r="N412" s="4">
        <f>1000000*(AG412-AE412)/Y412</f>
        <v>0.20331914420419706</v>
      </c>
      <c r="O412" s="4">
        <f>1000000*(AN412-AL412)/Y412</f>
        <v>37.400753551496692</v>
      </c>
      <c r="P412" s="4" t="e">
        <f>1000000*(AU412-AS412)/Y412</f>
        <v>#VALUE!</v>
      </c>
      <c r="Q412">
        <f>(N412*16)</f>
        <v>3.2531063072671529</v>
      </c>
      <c r="R412">
        <f>(O412*44)</f>
        <v>1645.6331562658545</v>
      </c>
      <c r="S412">
        <f>1000000*(((AG412-AE412)*0.082057*X412)/(W412-AA412))/Y412</f>
        <v>5.6149603890711219</v>
      </c>
      <c r="T412">
        <f>1000000*(((AN412-AL412)*0.082057*X412)/(W412-AA412))/Y412</f>
        <v>1032.8774033307682</v>
      </c>
      <c r="U412">
        <f>O412*((1*0.082057*X412)/(W412-AA412))</f>
        <v>1032.8774033307682</v>
      </c>
      <c r="W412">
        <f t="shared" ref="W412:W471" si="336">((0.001316*((J412*25.4)-(2.5*2053/100)))*(273.15+40))/(273.15+I412)</f>
        <v>1.0032296101495319</v>
      </c>
      <c r="X412">
        <v>313.14999999999998</v>
      </c>
      <c r="Y412">
        <f t="shared" ref="Y412:Y471" si="337">(21.0733341666667/1000)-Z412</f>
        <v>1.9073334166666699E-2</v>
      </c>
      <c r="Z412">
        <v>2E-3</v>
      </c>
      <c r="AA412">
        <f t="shared" ref="AA412:AA471" si="338">(0.001316*10^(8.07131-(1730.63/(233.46+(X412-273.15)))))</f>
        <v>7.2765497523200454E-2</v>
      </c>
      <c r="AC412">
        <f t="shared" ref="AC412:AC471" si="339">W412*(K412/10^6)</f>
        <v>3.9268170065991303E-5</v>
      </c>
      <c r="AD412">
        <f t="shared" ref="AD412:AD471" si="340">(AC412*Z412)/(0.082057*X412)</f>
        <v>3.0563466319794438E-9</v>
      </c>
      <c r="AE412">
        <v>0</v>
      </c>
      <c r="AF412" s="8">
        <f t="shared" ref="AF412:AF471" si="341">AC412*AH412*Y412</f>
        <v>8.2162734790790148E-10</v>
      </c>
      <c r="AG412" s="8">
        <f t="shared" ref="AG412:AG471" si="342">AD412+AF412</f>
        <v>3.877973979887345E-9</v>
      </c>
      <c r="AH412" s="9">
        <f t="shared" ref="AH412:AH471" si="343">101.325*(0.000014*EXP(1600*((1/X412)-(1/298.15))))</f>
        <v>1.097002469958351E-3</v>
      </c>
      <c r="AJ412">
        <f t="shared" ref="AJ412:AJ471" si="344">W412*(L412/10^6)</f>
        <v>1.394515230344662E-3</v>
      </c>
      <c r="AK412">
        <f t="shared" ref="AK412:AK471" si="345">(AJ412*Z412)/(0.082057*X412)</f>
        <v>1.0853884763016271E-7</v>
      </c>
      <c r="AL412">
        <v>0</v>
      </c>
      <c r="AM412" s="8">
        <f t="shared" ref="AM412:AM471" si="346">AJ412*AO412*Y412</f>
        <v>6.0481822294267996E-7</v>
      </c>
      <c r="AN412" s="8">
        <f t="shared" ref="AN412:AN471" si="347">AK412+AM412</f>
        <v>7.1335707057284271E-7</v>
      </c>
      <c r="AO412" s="9">
        <f t="shared" ref="AO412:AO471" si="348">101.325*(0.00033*EXP(2400*((1/X412)-(1/298.15))))</f>
        <v>2.2739189884214046E-2</v>
      </c>
      <c r="AP412" s="9"/>
      <c r="AQ412" t="e">
        <f t="shared" ref="AQ412:AQ471" si="349">W412*(M412/10^6)</f>
        <v>#VALUE!</v>
      </c>
      <c r="AR412" t="e">
        <f t="shared" ref="AR412:AR471" si="350">(AQ412*Z412)/(0.082057*X412)</f>
        <v>#VALUE!</v>
      </c>
      <c r="AS412">
        <v>0</v>
      </c>
      <c r="AT412" s="8" t="e">
        <f t="shared" ref="AT412:AT471" si="351">AQ412*AV412*Y412</f>
        <v>#VALUE!</v>
      </c>
      <c r="AU412" s="8" t="e">
        <f t="shared" ref="AU412:AU471" si="352">AR412+AT412</f>
        <v>#VALUE!</v>
      </c>
      <c r="AV412" s="9">
        <f t="shared" ref="AV412:AV471" si="353">101.325*((2.4*10^-4)*EXP(2700*((1/X412)-(1/298.15))))</f>
        <v>1.5759424160826513E-2</v>
      </c>
      <c r="AX412">
        <f t="shared" ref="AX412:AX471" si="354">100*(AG412-AF412)/AG412</f>
        <v>78.812974192989046</v>
      </c>
      <c r="AY412">
        <f t="shared" ref="AY412:AY471" si="355">100*(AN412-AM412)/AN412</f>
        <v>15.21521999396508</v>
      </c>
      <c r="AZ412" t="e">
        <f t="shared" ref="AZ412:AZ471" si="356">100*(AU412-AT412)/AU412</f>
        <v>#VALUE!</v>
      </c>
    </row>
    <row r="413" spans="1:52">
      <c r="A413" s="73">
        <v>44739</v>
      </c>
      <c r="B413" s="56">
        <v>50</v>
      </c>
      <c r="C413" s="57">
        <v>3</v>
      </c>
      <c r="D413" s="56" t="s">
        <v>235</v>
      </c>
      <c r="E413" s="85">
        <v>2</v>
      </c>
      <c r="F413" s="2">
        <v>44741.125810185185</v>
      </c>
      <c r="G413">
        <v>205</v>
      </c>
      <c r="H413" t="s">
        <v>823</v>
      </c>
      <c r="I413" s="3">
        <v>20.7</v>
      </c>
      <c r="J413" s="3">
        <v>30.184000000000001</v>
      </c>
      <c r="K413" s="3">
        <v>36.456462473138238</v>
      </c>
      <c r="L413" s="3">
        <v>1247.4392010627198</v>
      </c>
      <c r="M413" s="3" t="s">
        <v>40</v>
      </c>
      <c r="N413" s="4">
        <f>1000000*(AG413-AE413)/Y413</f>
        <v>0.1893705657042753</v>
      </c>
      <c r="O413" s="4">
        <f>1000000*(AN413-AL413)/Y413</f>
        <v>33.564240181094377</v>
      </c>
      <c r="P413" s="4" t="e">
        <f>1000000*(AU413-AS413)/Y413</f>
        <v>#VALUE!</v>
      </c>
      <c r="Q413">
        <f>(N413*16)</f>
        <v>3.0299290512684047</v>
      </c>
      <c r="R413">
        <f>(O413*44)</f>
        <v>1476.8265679681526</v>
      </c>
      <c r="S413">
        <f>1000000*(((AG413-AE413)*0.082057*X413)/(W413-AA413))/Y413</f>
        <v>5.2297496600595403</v>
      </c>
      <c r="T413">
        <f>1000000*(((AN413-AL413)*0.082057*X413)/(W413-AA413))/Y413</f>
        <v>926.92638385708858</v>
      </c>
      <c r="U413">
        <f>O413*((1*0.082057*X413)/(W413-AA413))</f>
        <v>926.92638385708869</v>
      </c>
      <c r="W413">
        <f t="shared" si="336"/>
        <v>1.0032296101495319</v>
      </c>
      <c r="X413">
        <v>313.14999999999998</v>
      </c>
      <c r="Y413">
        <f t="shared" si="337"/>
        <v>1.9073334166666699E-2</v>
      </c>
      <c r="Z413">
        <v>2E-3</v>
      </c>
      <c r="AA413">
        <f t="shared" si="338"/>
        <v>7.2765497523200454E-2</v>
      </c>
      <c r="AC413">
        <f t="shared" si="339"/>
        <v>3.6574202634357521E-5</v>
      </c>
      <c r="AD413">
        <f t="shared" si="340"/>
        <v>2.8466679463544391E-9</v>
      </c>
      <c r="AE413">
        <v>0</v>
      </c>
      <c r="AF413" s="8">
        <f t="shared" si="341"/>
        <v>7.6526013465391547E-10</v>
      </c>
      <c r="AG413" s="8">
        <f t="shared" si="342"/>
        <v>3.6119280810083548E-9</v>
      </c>
      <c r="AH413" s="9">
        <f t="shared" si="343"/>
        <v>1.097002469958351E-3</v>
      </c>
      <c r="AJ413">
        <f t="shared" si="344"/>
        <v>1.2514679433673959E-3</v>
      </c>
      <c r="AK413">
        <f t="shared" si="345"/>
        <v>9.7405094948740747E-8</v>
      </c>
      <c r="AL413">
        <v>0</v>
      </c>
      <c r="AM413" s="8">
        <f t="shared" si="346"/>
        <v>5.4277687407553393E-7</v>
      </c>
      <c r="AN413" s="8">
        <f t="shared" si="347"/>
        <v>6.4018196902427464E-7</v>
      </c>
      <c r="AO413" s="9">
        <f t="shared" si="348"/>
        <v>2.2739189884214046E-2</v>
      </c>
      <c r="AP413" s="9"/>
      <c r="AQ413" t="e">
        <f t="shared" si="349"/>
        <v>#VALUE!</v>
      </c>
      <c r="AR413" t="e">
        <f t="shared" si="350"/>
        <v>#VALUE!</v>
      </c>
      <c r="AS413">
        <v>0</v>
      </c>
      <c r="AT413" s="8" t="e">
        <f t="shared" si="351"/>
        <v>#VALUE!</v>
      </c>
      <c r="AU413" s="8" t="e">
        <f t="shared" si="352"/>
        <v>#VALUE!</v>
      </c>
      <c r="AV413" s="9">
        <f t="shared" si="353"/>
        <v>1.5759424160826513E-2</v>
      </c>
      <c r="AX413">
        <f t="shared" si="354"/>
        <v>78.81297419298906</v>
      </c>
      <c r="AY413">
        <f t="shared" si="355"/>
        <v>15.21521999396507</v>
      </c>
      <c r="AZ413" t="e">
        <f t="shared" si="356"/>
        <v>#VALUE!</v>
      </c>
    </row>
    <row r="414" spans="1:52">
      <c r="A414" s="71">
        <v>44747.481249999997</v>
      </c>
      <c r="B414" s="56">
        <v>50</v>
      </c>
      <c r="C414" s="57">
        <v>5</v>
      </c>
      <c r="D414" s="56" t="s">
        <v>234</v>
      </c>
      <c r="E414" s="85">
        <v>1</v>
      </c>
      <c r="F414" s="2">
        <v>44748.518541666665</v>
      </c>
      <c r="G414">
        <v>376</v>
      </c>
      <c r="I414" s="3">
        <v>21.2</v>
      </c>
      <c r="J414" s="3">
        <v>29.962</v>
      </c>
      <c r="K414" s="3">
        <v>129.43670704824072</v>
      </c>
      <c r="L414" s="3">
        <v>16174.952310446079</v>
      </c>
      <c r="M414" s="3" t="s">
        <v>40</v>
      </c>
      <c r="N414" s="4">
        <f>1000000*(AG414-AE414)/Y414</f>
        <v>0.66591704734162782</v>
      </c>
      <c r="O414" s="4">
        <f>1000000*(AN414-AL414)/Y414</f>
        <v>431.04753603278749</v>
      </c>
      <c r="P414" s="4" t="e">
        <f>1000000*(AU414-AS414)/Y414</f>
        <v>#VALUE!</v>
      </c>
      <c r="Q414">
        <f>(N414*16)</f>
        <v>10.654672757466045</v>
      </c>
      <c r="R414">
        <f>(O414*44)</f>
        <v>18966.091585442649</v>
      </c>
      <c r="S414">
        <f>1000000*(((AG414-AE414)*0.082057*X414)/(W414-AA414))/Y414</f>
        <v>18.581982664945475</v>
      </c>
      <c r="T414">
        <f>1000000*(((AN414-AL414)*0.082057*X414)/(W414-AA414))/Y414</f>
        <v>12028.101509495646</v>
      </c>
      <c r="U414">
        <f>O414*((1*0.082057*X414)/(W414-AA414))</f>
        <v>12028.101509495646</v>
      </c>
      <c r="W414">
        <f t="shared" si="336"/>
        <v>0.99363085107158133</v>
      </c>
      <c r="X414">
        <v>313.14999999999998</v>
      </c>
      <c r="Y414">
        <f t="shared" si="337"/>
        <v>1.9073334166666699E-2</v>
      </c>
      <c r="Z414">
        <v>2E-3</v>
      </c>
      <c r="AA414">
        <f t="shared" si="338"/>
        <v>7.2765497523200454E-2</v>
      </c>
      <c r="AC414">
        <f t="shared" si="339"/>
        <v>1.2861230538424638E-4</v>
      </c>
      <c r="AD414">
        <f t="shared" si="340"/>
        <v>1.0010239482299898E-8</v>
      </c>
      <c r="AE414">
        <v>0</v>
      </c>
      <c r="AF414" s="8">
        <f t="shared" si="341"/>
        <v>2.6910188889269767E-9</v>
      </c>
      <c r="AG414" s="8">
        <f t="shared" si="342"/>
        <v>1.2701258371226875E-8</v>
      </c>
      <c r="AH414" s="9">
        <f t="shared" si="343"/>
        <v>1.097002469958351E-3</v>
      </c>
      <c r="AJ414">
        <f t="shared" si="344"/>
        <v>1.6071931630270778E-2</v>
      </c>
      <c r="AK414">
        <f t="shared" si="345"/>
        <v>1.2509213957521335E-6</v>
      </c>
      <c r="AL414">
        <v>0</v>
      </c>
      <c r="AM414" s="8">
        <f t="shared" si="346"/>
        <v>6.9705923007195276E-6</v>
      </c>
      <c r="AN414" s="8">
        <f t="shared" si="347"/>
        <v>8.2215136964716615E-6</v>
      </c>
      <c r="AO414" s="9">
        <f t="shared" si="348"/>
        <v>2.2739189884214046E-2</v>
      </c>
      <c r="AP414" s="9"/>
      <c r="AQ414" t="e">
        <f t="shared" si="349"/>
        <v>#VALUE!</v>
      </c>
      <c r="AR414" t="e">
        <f t="shared" si="350"/>
        <v>#VALUE!</v>
      </c>
      <c r="AS414">
        <v>0</v>
      </c>
      <c r="AT414" s="8" t="e">
        <f t="shared" si="351"/>
        <v>#VALUE!</v>
      </c>
      <c r="AU414" s="8" t="e">
        <f t="shared" si="352"/>
        <v>#VALUE!</v>
      </c>
      <c r="AV414" s="9">
        <f t="shared" si="353"/>
        <v>1.5759424160826513E-2</v>
      </c>
      <c r="AX414">
        <f t="shared" si="354"/>
        <v>78.812974192989046</v>
      </c>
      <c r="AY414">
        <f t="shared" si="355"/>
        <v>15.21521999396508</v>
      </c>
      <c r="AZ414" t="e">
        <f t="shared" si="356"/>
        <v>#VALUE!</v>
      </c>
    </row>
    <row r="415" spans="1:52">
      <c r="A415" s="71">
        <v>44747.424305555556</v>
      </c>
      <c r="B415" s="56">
        <v>100</v>
      </c>
      <c r="C415" s="57">
        <v>0.1</v>
      </c>
      <c r="D415" s="56" t="s">
        <v>234</v>
      </c>
      <c r="E415" s="85">
        <v>1</v>
      </c>
      <c r="F415" s="2">
        <v>44748.53979166667</v>
      </c>
      <c r="G415">
        <v>354</v>
      </c>
      <c r="I415" s="3">
        <v>21.2</v>
      </c>
      <c r="J415" s="3">
        <v>29.962</v>
      </c>
      <c r="K415" s="3">
        <v>368.81890109443509</v>
      </c>
      <c r="L415" s="3">
        <v>2247.09611812808</v>
      </c>
      <c r="M415" s="3" t="s">
        <v>40</v>
      </c>
      <c r="N415" s="4">
        <f>1000000*(AG415-AE415)/Y415</f>
        <v>1.8974740567917456</v>
      </c>
      <c r="O415" s="4">
        <f>1000000*(AN415-AL415)/Y415</f>
        <v>59.883035594634023</v>
      </c>
      <c r="P415" s="4" t="e">
        <f>1000000*(AU415-AS415)/Y415</f>
        <v>#VALUE!</v>
      </c>
      <c r="Q415">
        <f>(N415*16)</f>
        <v>30.35958490866793</v>
      </c>
      <c r="R415">
        <f>(O415*44)</f>
        <v>2634.8535661638971</v>
      </c>
      <c r="S415">
        <f>1000000*(((AG415-AE415)*0.082057*X415)/(W415-AA415))/Y415</f>
        <v>52.947781065589012</v>
      </c>
      <c r="T415">
        <f>1000000*(((AN415-AL415)*0.082057*X415)/(W415-AA415))/Y415</f>
        <v>1670.9972117186892</v>
      </c>
      <c r="U415">
        <f>O415*((1*0.082057*X415)/(W415-AA415))</f>
        <v>1670.997211718689</v>
      </c>
      <c r="W415">
        <f t="shared" si="336"/>
        <v>0.99363085107158133</v>
      </c>
      <c r="X415">
        <v>313.14999999999998</v>
      </c>
      <c r="Y415">
        <f t="shared" si="337"/>
        <v>1.9073334166666699E-2</v>
      </c>
      <c r="Z415">
        <v>2E-3</v>
      </c>
      <c r="AA415">
        <f t="shared" si="338"/>
        <v>7.2765497523200454E-2</v>
      </c>
      <c r="AC415">
        <f t="shared" si="339"/>
        <v>3.6646983858574893E-4</v>
      </c>
      <c r="AD415">
        <f t="shared" si="340"/>
        <v>2.8523327035645223E-8</v>
      </c>
      <c r="AE415">
        <v>0</v>
      </c>
      <c r="AF415" s="8">
        <f t="shared" si="341"/>
        <v>7.6678297221244475E-9</v>
      </c>
      <c r="AG415" s="8">
        <f t="shared" si="342"/>
        <v>3.619115675776967E-8</v>
      </c>
      <c r="AH415" s="9">
        <f t="shared" si="343"/>
        <v>1.097002469958351E-3</v>
      </c>
      <c r="AJ415">
        <f t="shared" si="344"/>
        <v>2.2327840282952505E-3</v>
      </c>
      <c r="AK415">
        <f t="shared" si="345"/>
        <v>1.7378354869476934E-7</v>
      </c>
      <c r="AL415">
        <v>0</v>
      </c>
      <c r="AM415" s="8">
        <f t="shared" si="346"/>
        <v>9.6838560011608182E-7</v>
      </c>
      <c r="AN415" s="8">
        <f t="shared" si="347"/>
        <v>1.1421691488108512E-6</v>
      </c>
      <c r="AO415" s="9">
        <f t="shared" si="348"/>
        <v>2.2739189884214046E-2</v>
      </c>
      <c r="AP415" s="9"/>
      <c r="AQ415" t="e">
        <f t="shared" si="349"/>
        <v>#VALUE!</v>
      </c>
      <c r="AR415" t="e">
        <f t="shared" si="350"/>
        <v>#VALUE!</v>
      </c>
      <c r="AS415">
        <v>0</v>
      </c>
      <c r="AT415" s="8" t="e">
        <f t="shared" si="351"/>
        <v>#VALUE!</v>
      </c>
      <c r="AU415" s="8" t="e">
        <f t="shared" si="352"/>
        <v>#VALUE!</v>
      </c>
      <c r="AV415" s="9">
        <f t="shared" si="353"/>
        <v>1.5759424160826513E-2</v>
      </c>
      <c r="AX415">
        <f t="shared" si="354"/>
        <v>78.81297419298906</v>
      </c>
      <c r="AY415">
        <f t="shared" si="355"/>
        <v>15.215219993965082</v>
      </c>
      <c r="AZ415" t="e">
        <f t="shared" si="356"/>
        <v>#VALUE!</v>
      </c>
    </row>
    <row r="416" spans="1:52">
      <c r="A416" s="73">
        <v>44747.447222222225</v>
      </c>
      <c r="B416" s="56">
        <v>40</v>
      </c>
      <c r="C416" s="57">
        <v>3</v>
      </c>
      <c r="D416" s="56" t="s">
        <v>235</v>
      </c>
      <c r="E416" s="85">
        <v>1</v>
      </c>
      <c r="F416" s="2">
        <v>44748.561041666668</v>
      </c>
      <c r="G416">
        <v>258</v>
      </c>
      <c r="I416" s="3">
        <v>21.2</v>
      </c>
      <c r="J416" s="3">
        <v>29.962</v>
      </c>
      <c r="K416" s="3">
        <v>3483.1705206156803</v>
      </c>
      <c r="L416" s="3">
        <v>5261.0526156291198</v>
      </c>
      <c r="M416" s="3" t="s">
        <v>40</v>
      </c>
      <c r="N416" s="4">
        <f>1000000*(AG416-AE416)/Y416</f>
        <v>17.919975572395561</v>
      </c>
      <c r="O416" s="4">
        <f>1000000*(AN416-AL416)/Y416</f>
        <v>140.20219184456087</v>
      </c>
      <c r="P416" s="4" t="e">
        <f>1000000*(AU416-AS416)/Y416</f>
        <v>#VALUE!</v>
      </c>
      <c r="Q416">
        <f>(N416*16)</f>
        <v>286.71960915832898</v>
      </c>
      <c r="R416">
        <f>(O416*44)</f>
        <v>6168.8964411606785</v>
      </c>
      <c r="S416">
        <f>1000000*(((AG416-AE416)*0.082057*X416)/(W416-AA416))/Y416</f>
        <v>500.0452785700669</v>
      </c>
      <c r="T416">
        <f>1000000*(((AN416-AL416)*0.082057*X416)/(W416-AA416))/Y416</f>
        <v>3912.2510962036617</v>
      </c>
      <c r="U416">
        <f>O416*((1*0.082057*X416)/(W416-AA416))</f>
        <v>3912.2510962036631</v>
      </c>
      <c r="W416">
        <f t="shared" si="336"/>
        <v>0.99363085107158133</v>
      </c>
      <c r="X416">
        <v>313.14999999999998</v>
      </c>
      <c r="Y416">
        <f t="shared" si="337"/>
        <v>1.9073334166666699E-2</v>
      </c>
      <c r="Z416">
        <v>2E-3</v>
      </c>
      <c r="AA416">
        <f t="shared" si="338"/>
        <v>7.2765497523200454E-2</v>
      </c>
      <c r="AC416">
        <f t="shared" si="339"/>
        <v>3.4609856888268013E-3</v>
      </c>
      <c r="AD416">
        <f t="shared" si="340"/>
        <v>2.6937776666440681E-7</v>
      </c>
      <c r="AE416">
        <v>0</v>
      </c>
      <c r="AF416" s="8">
        <f t="shared" si="341"/>
        <v>7.2415915686398073E-8</v>
      </c>
      <c r="AG416" s="8">
        <f t="shared" si="342"/>
        <v>3.417936823508049E-7</v>
      </c>
      <c r="AH416" s="9">
        <f t="shared" si="343"/>
        <v>1.097002469958351E-3</v>
      </c>
      <c r="AJ416">
        <f t="shared" si="344"/>
        <v>5.2275441879999314E-3</v>
      </c>
      <c r="AK416">
        <f t="shared" si="345"/>
        <v>4.0687373630263851E-7</v>
      </c>
      <c r="AL416">
        <v>0</v>
      </c>
      <c r="AM416" s="8">
        <f t="shared" si="346"/>
        <v>2.2672495196477835E-6</v>
      </c>
      <c r="AN416" s="8">
        <f t="shared" si="347"/>
        <v>2.6741232559504219E-6</v>
      </c>
      <c r="AO416" s="9">
        <f t="shared" si="348"/>
        <v>2.2739189884214046E-2</v>
      </c>
      <c r="AP416" s="9"/>
      <c r="AQ416" t="e">
        <f t="shared" si="349"/>
        <v>#VALUE!</v>
      </c>
      <c r="AR416" t="e">
        <f t="shared" si="350"/>
        <v>#VALUE!</v>
      </c>
      <c r="AS416">
        <v>0</v>
      </c>
      <c r="AT416" s="8" t="e">
        <f t="shared" si="351"/>
        <v>#VALUE!</v>
      </c>
      <c r="AU416" s="8" t="e">
        <f t="shared" si="352"/>
        <v>#VALUE!</v>
      </c>
      <c r="AV416" s="9">
        <f t="shared" si="353"/>
        <v>1.5759424160826513E-2</v>
      </c>
      <c r="AX416">
        <f t="shared" si="354"/>
        <v>78.812974192989046</v>
      </c>
      <c r="AY416">
        <f t="shared" si="355"/>
        <v>15.215219993965073</v>
      </c>
      <c r="AZ416" t="e">
        <f t="shared" si="356"/>
        <v>#VALUE!</v>
      </c>
    </row>
    <row r="417" spans="1:52">
      <c r="A417" s="73">
        <v>44747.513888888891</v>
      </c>
      <c r="B417" s="56">
        <v>50</v>
      </c>
      <c r="C417" s="57">
        <v>6</v>
      </c>
      <c r="D417" s="56" t="s">
        <v>235</v>
      </c>
      <c r="E417" s="85">
        <v>1</v>
      </c>
      <c r="F417" s="2">
        <v>44748.582291666666</v>
      </c>
      <c r="G417">
        <v>282</v>
      </c>
      <c r="I417" s="3">
        <v>21.2</v>
      </c>
      <c r="J417" s="3">
        <v>29.962</v>
      </c>
      <c r="K417" s="3">
        <v>36694.562304178886</v>
      </c>
      <c r="L417" s="3">
        <v>10277.324237389119</v>
      </c>
      <c r="M417" s="3" t="s">
        <v>40</v>
      </c>
      <c r="N417" s="4">
        <f>1000000*(AG417-AE417)/Y417</f>
        <v>188.78365450061349</v>
      </c>
      <c r="O417" s="4">
        <f>1000000*(AN417-AL417)/Y417</f>
        <v>273.88119634056926</v>
      </c>
      <c r="P417" s="4" t="e">
        <f>1000000*(AU417-AS417)/Y417</f>
        <v>#VALUE!</v>
      </c>
      <c r="Q417">
        <f>(N417*16)</f>
        <v>3020.5384720098159</v>
      </c>
      <c r="R417">
        <f>(O417*44)</f>
        <v>12050.772638985047</v>
      </c>
      <c r="S417">
        <f>1000000*(((AG417-AE417)*0.082057*X417)/(W417-AA417))/Y417</f>
        <v>5267.8852559180687</v>
      </c>
      <c r="T417">
        <f>1000000*(((AN417-AL417)*0.082057*X417)/(W417-AA417))/Y417</f>
        <v>7642.4768865304368</v>
      </c>
      <c r="U417">
        <f>O417*((1*0.082057*X417)/(W417-AA417))</f>
        <v>7642.4768865304386</v>
      </c>
      <c r="W417">
        <f t="shared" si="336"/>
        <v>0.99363085107158133</v>
      </c>
      <c r="X417">
        <v>313.14999999999998</v>
      </c>
      <c r="Y417">
        <f t="shared" si="337"/>
        <v>1.9073334166666699E-2</v>
      </c>
      <c r="Z417">
        <v>2E-3</v>
      </c>
      <c r="AA417">
        <f t="shared" si="338"/>
        <v>7.2765497523200454E-2</v>
      </c>
      <c r="AC417">
        <f t="shared" si="339"/>
        <v>3.6460849172000431E-2</v>
      </c>
      <c r="AD417">
        <f t="shared" si="340"/>
        <v>2.8378453434086921E-6</v>
      </c>
      <c r="AE417">
        <v>0</v>
      </c>
      <c r="AF417" s="8">
        <f t="shared" si="341"/>
        <v>7.628883840860607E-7</v>
      </c>
      <c r="AG417" s="8">
        <f t="shared" si="342"/>
        <v>3.6007337274947529E-6</v>
      </c>
      <c r="AH417" s="9">
        <f t="shared" si="343"/>
        <v>1.097002469958351E-3</v>
      </c>
      <c r="AJ417">
        <f t="shared" si="344"/>
        <v>1.0211866428735542E-2</v>
      </c>
      <c r="AK417">
        <f t="shared" si="345"/>
        <v>7.9481685836744687E-7</v>
      </c>
      <c r="AL417">
        <v>0</v>
      </c>
      <c r="AM417" s="8">
        <f t="shared" si="346"/>
        <v>4.4290107214026834E-6</v>
      </c>
      <c r="AN417" s="8">
        <f t="shared" si="347"/>
        <v>5.22382757977013E-6</v>
      </c>
      <c r="AO417" s="9">
        <f t="shared" si="348"/>
        <v>2.2739189884214046E-2</v>
      </c>
      <c r="AP417" s="9"/>
      <c r="AQ417" t="e">
        <f t="shared" si="349"/>
        <v>#VALUE!</v>
      </c>
      <c r="AR417" t="e">
        <f t="shared" si="350"/>
        <v>#VALUE!</v>
      </c>
      <c r="AS417">
        <v>0</v>
      </c>
      <c r="AT417" s="8" t="e">
        <f t="shared" si="351"/>
        <v>#VALUE!</v>
      </c>
      <c r="AU417" s="8" t="e">
        <f t="shared" si="352"/>
        <v>#VALUE!</v>
      </c>
      <c r="AV417" s="9">
        <f t="shared" si="353"/>
        <v>1.5759424160826513E-2</v>
      </c>
      <c r="AX417">
        <f t="shared" si="354"/>
        <v>78.812974192989046</v>
      </c>
      <c r="AY417">
        <f t="shared" si="355"/>
        <v>15.215219993965073</v>
      </c>
      <c r="AZ417" t="e">
        <f t="shared" si="356"/>
        <v>#VALUE!</v>
      </c>
    </row>
    <row r="418" spans="1:52">
      <c r="A418" s="73">
        <v>44747.520833333336</v>
      </c>
      <c r="B418" s="56">
        <v>50</v>
      </c>
      <c r="C418" s="57">
        <v>8</v>
      </c>
      <c r="D418" s="56" t="s">
        <v>235</v>
      </c>
      <c r="E418" s="85">
        <v>1</v>
      </c>
      <c r="F418" s="2">
        <v>44748.603576388887</v>
      </c>
      <c r="G418">
        <v>357</v>
      </c>
      <c r="I418" s="3">
        <v>21.2</v>
      </c>
      <c r="J418" s="3">
        <v>29.962</v>
      </c>
      <c r="K418" s="3">
        <v>65143.811596707521</v>
      </c>
      <c r="L418" s="3">
        <v>14962.249619329279</v>
      </c>
      <c r="M418" s="3" t="s">
        <v>40</v>
      </c>
      <c r="N418" s="4">
        <f>1000000*(AG418-AE418)/Y418</f>
        <v>335.14739103252225</v>
      </c>
      <c r="O418" s="4">
        <f>1000000*(AN418-AL418)/Y418</f>
        <v>398.73012965572906</v>
      </c>
      <c r="P418" s="4" t="e">
        <f>1000000*(AU418-AS418)/Y418</f>
        <v>#VALUE!</v>
      </c>
      <c r="Q418">
        <f>(N418*16)</f>
        <v>5362.358256520356</v>
      </c>
      <c r="R418">
        <f>(O418*44)</f>
        <v>17544.125704852078</v>
      </c>
      <c r="S418">
        <f>1000000*(((AG418-AE418)*0.082057*X418)/(W418-AA418))/Y418</f>
        <v>9352.0702544398191</v>
      </c>
      <c r="T418">
        <f>1000000*(((AN418-AL418)*0.082057*X418)/(W418-AA418))/Y418</f>
        <v>11126.30527605815</v>
      </c>
      <c r="U418">
        <f>O418*((1*0.082057*X418)/(W418-AA418))</f>
        <v>11126.30527605815</v>
      </c>
      <c r="W418">
        <f t="shared" si="336"/>
        <v>0.99363085107158133</v>
      </c>
      <c r="X418">
        <v>313.14999999999998</v>
      </c>
      <c r="Y418">
        <f t="shared" si="337"/>
        <v>1.9073334166666699E-2</v>
      </c>
      <c r="Z418">
        <v>2E-3</v>
      </c>
      <c r="AA418">
        <f t="shared" si="338"/>
        <v>7.2765497523200454E-2</v>
      </c>
      <c r="AC418">
        <f t="shared" si="339"/>
        <v>6.4728900958883243E-2</v>
      </c>
      <c r="AD418">
        <f t="shared" si="340"/>
        <v>5.0380233686710652E-6</v>
      </c>
      <c r="AE418">
        <v>0</v>
      </c>
      <c r="AF418" s="8">
        <f t="shared" si="341"/>
        <v>1.3543548155787454E-6</v>
      </c>
      <c r="AG418" s="8">
        <f t="shared" si="342"/>
        <v>6.3923781842498108E-6</v>
      </c>
      <c r="AH418" s="9">
        <f t="shared" si="343"/>
        <v>1.097002469958351E-3</v>
      </c>
      <c r="AJ418">
        <f t="shared" si="344"/>
        <v>1.4866952823199596E-2</v>
      </c>
      <c r="AK418">
        <f t="shared" si="345"/>
        <v>1.1571346745372282E-6</v>
      </c>
      <c r="AL418">
        <v>0</v>
      </c>
      <c r="AM418" s="8">
        <f t="shared" si="346"/>
        <v>6.4479783307048321E-6</v>
      </c>
      <c r="AN418" s="8">
        <f t="shared" si="347"/>
        <v>7.6051130052420599E-6</v>
      </c>
      <c r="AO418" s="9">
        <f t="shared" si="348"/>
        <v>2.2739189884214046E-2</v>
      </c>
      <c r="AP418" s="9"/>
      <c r="AQ418" t="e">
        <f t="shared" si="349"/>
        <v>#VALUE!</v>
      </c>
      <c r="AR418" t="e">
        <f t="shared" si="350"/>
        <v>#VALUE!</v>
      </c>
      <c r="AS418">
        <v>0</v>
      </c>
      <c r="AT418" s="8" t="e">
        <f t="shared" si="351"/>
        <v>#VALUE!</v>
      </c>
      <c r="AU418" s="8" t="e">
        <f t="shared" si="352"/>
        <v>#VALUE!</v>
      </c>
      <c r="AV418" s="9">
        <f t="shared" si="353"/>
        <v>1.5759424160826513E-2</v>
      </c>
      <c r="AX418">
        <f t="shared" si="354"/>
        <v>78.812974192989046</v>
      </c>
      <c r="AY418">
        <f t="shared" si="355"/>
        <v>15.215219993965071</v>
      </c>
      <c r="AZ418" t="e">
        <f t="shared" si="356"/>
        <v>#VALUE!</v>
      </c>
    </row>
    <row r="419" spans="1:52">
      <c r="A419" s="71">
        <v>44747.503472222219</v>
      </c>
      <c r="B419" s="56">
        <v>50</v>
      </c>
      <c r="C419" s="57">
        <v>8</v>
      </c>
      <c r="D419" s="56" t="s">
        <v>234</v>
      </c>
      <c r="E419" s="85">
        <v>1</v>
      </c>
      <c r="F419" s="2">
        <v>44748.624849537038</v>
      </c>
      <c r="G419">
        <v>381</v>
      </c>
      <c r="I419" s="3">
        <v>21.2</v>
      </c>
      <c r="J419" s="3">
        <v>29.962</v>
      </c>
      <c r="K419" s="3">
        <v>1.7247753472000003</v>
      </c>
      <c r="L419" s="3">
        <v>17169.504230954317</v>
      </c>
      <c r="M419" s="3" t="s">
        <v>40</v>
      </c>
      <c r="N419" s="4">
        <f>1000000*(AG419-AE419)/Y419</f>
        <v>8.8735053040787781E-3</v>
      </c>
      <c r="O419" s="4">
        <f>1000000*(AN419-AL419)/Y419</f>
        <v>457.55142590916699</v>
      </c>
      <c r="P419" s="4" t="e">
        <f>1000000*(AU419-AS419)/Y419</f>
        <v>#VALUE!</v>
      </c>
      <c r="Q419">
        <f>(N419*16)</f>
        <v>0.14197608486526045</v>
      </c>
      <c r="R419">
        <f>(O419*44)</f>
        <v>20132.262740003349</v>
      </c>
      <c r="S419">
        <f>1000000*(((AG419-AE419)*0.082057*X419)/(W419-AA419))/Y419</f>
        <v>0.24760940179551122</v>
      </c>
      <c r="T419">
        <f>1000000*(((AN419-AL419)*0.082057*X419)/(W419-AA419))/Y419</f>
        <v>12767.675341105109</v>
      </c>
      <c r="U419">
        <f>O419*((1*0.082057*X419)/(W419-AA419))</f>
        <v>12767.675341105109</v>
      </c>
      <c r="W419">
        <f t="shared" si="336"/>
        <v>0.99363085107158133</v>
      </c>
      <c r="X419">
        <v>313.14999999999998</v>
      </c>
      <c r="Y419">
        <f t="shared" si="337"/>
        <v>1.9073334166666699E-2</v>
      </c>
      <c r="Z419">
        <v>2E-3</v>
      </c>
      <c r="AA419">
        <f t="shared" si="338"/>
        <v>7.2765497523200454E-2</v>
      </c>
      <c r="AC419">
        <f t="shared" si="339"/>
        <v>1.7137899961456184E-6</v>
      </c>
      <c r="AD419">
        <f t="shared" si="340"/>
        <v>1.3338885600824335E-10</v>
      </c>
      <c r="AE419">
        <v>0</v>
      </c>
      <c r="AF419" s="8">
        <f t="shared" si="341"/>
        <v>3.5858475886140597E-11</v>
      </c>
      <c r="AG419" s="8">
        <f t="shared" si="342"/>
        <v>1.6924733189438395E-10</v>
      </c>
      <c r="AH419" s="9">
        <f t="shared" si="343"/>
        <v>1.097002469958351E-3</v>
      </c>
      <c r="AJ419">
        <f t="shared" si="344"/>
        <v>1.7060149101480255E-2</v>
      </c>
      <c r="AK419">
        <f t="shared" si="345"/>
        <v>1.3278370028384472E-6</v>
      </c>
      <c r="AL419">
        <v>0</v>
      </c>
      <c r="AM419" s="8">
        <f t="shared" si="346"/>
        <v>7.3991942419619347E-6</v>
      </c>
      <c r="AN419" s="8">
        <f t="shared" si="347"/>
        <v>8.7270312448003816E-6</v>
      </c>
      <c r="AO419" s="9">
        <f t="shared" si="348"/>
        <v>2.2739189884214046E-2</v>
      </c>
      <c r="AP419" s="9"/>
      <c r="AQ419" t="e">
        <f t="shared" si="349"/>
        <v>#VALUE!</v>
      </c>
      <c r="AR419" t="e">
        <f t="shared" si="350"/>
        <v>#VALUE!</v>
      </c>
      <c r="AS419">
        <v>0</v>
      </c>
      <c r="AT419" s="8" t="e">
        <f t="shared" si="351"/>
        <v>#VALUE!</v>
      </c>
      <c r="AU419" s="8" t="e">
        <f t="shared" si="352"/>
        <v>#VALUE!</v>
      </c>
      <c r="AV419" s="9">
        <f t="shared" si="353"/>
        <v>1.5759424160826513E-2</v>
      </c>
      <c r="AX419">
        <f t="shared" si="354"/>
        <v>78.812974192989046</v>
      </c>
      <c r="AY419">
        <f t="shared" si="355"/>
        <v>15.215219993965077</v>
      </c>
      <c r="AZ419" t="e">
        <f t="shared" si="356"/>
        <v>#VALUE!</v>
      </c>
    </row>
    <row r="420" spans="1:52">
      <c r="A420" s="73">
        <v>44747.506944444445</v>
      </c>
      <c r="B420" s="56">
        <v>50</v>
      </c>
      <c r="C420" s="57">
        <v>3</v>
      </c>
      <c r="D420" s="56" t="s">
        <v>235</v>
      </c>
      <c r="E420" s="85">
        <v>1</v>
      </c>
      <c r="F420" s="2">
        <v>44748.646134259259</v>
      </c>
      <c r="G420">
        <v>27</v>
      </c>
      <c r="I420" s="3">
        <v>21.2</v>
      </c>
      <c r="J420" s="3">
        <v>29.962</v>
      </c>
      <c r="K420" s="3">
        <v>699.04359554003111</v>
      </c>
      <c r="L420" s="3">
        <v>4090.0199778880005</v>
      </c>
      <c r="M420" s="3" t="s">
        <v>40</v>
      </c>
      <c r="N420" s="4">
        <f>1000000*(AG420-AE420)/Y420</f>
        <v>3.5963912998157479</v>
      </c>
      <c r="O420" s="4">
        <f>1000000*(AN420-AL420)/Y420</f>
        <v>108.99525389357258</v>
      </c>
      <c r="P420" s="4" t="e">
        <f>1000000*(AU420-AS420)/Y420</f>
        <v>#VALUE!</v>
      </c>
      <c r="Q420">
        <f>(N420*16)</f>
        <v>57.542260797051966</v>
      </c>
      <c r="R420">
        <f>(O420*44)</f>
        <v>4795.7911713171934</v>
      </c>
      <c r="S420">
        <f>1000000*(((AG420-AE420)*0.082057*X420)/(W420-AA420))/Y420</f>
        <v>100.35496321398855</v>
      </c>
      <c r="T420">
        <f>1000000*(((AN420-AL420)*0.082057*X420)/(W420-AA420))/Y420</f>
        <v>3041.4417628997198</v>
      </c>
      <c r="U420">
        <f>O420*((1*0.082057*X420)/(W420-AA420))</f>
        <v>3041.4417628997198</v>
      </c>
      <c r="W420">
        <f t="shared" si="336"/>
        <v>0.99363085107158133</v>
      </c>
      <c r="X420">
        <v>313.14999999999998</v>
      </c>
      <c r="Y420">
        <f t="shared" si="337"/>
        <v>1.9073334166666699E-2</v>
      </c>
      <c r="Z420">
        <v>2E-3</v>
      </c>
      <c r="AA420">
        <f t="shared" si="338"/>
        <v>7.2765497523200454E-2</v>
      </c>
      <c r="AC420">
        <f t="shared" si="339"/>
        <v>6.9459128277257938E-4</v>
      </c>
      <c r="AD420">
        <f t="shared" si="340"/>
        <v>5.4061896037850492E-8</v>
      </c>
      <c r="AE420">
        <v>0</v>
      </c>
      <c r="AF420" s="8">
        <f t="shared" si="341"/>
        <v>1.4533277017628065E-8</v>
      </c>
      <c r="AG420" s="8">
        <f t="shared" si="342"/>
        <v>6.8595173055478559E-8</v>
      </c>
      <c r="AH420" s="9">
        <f t="shared" si="343"/>
        <v>1.097002469958351E-3</v>
      </c>
      <c r="AJ420">
        <f t="shared" si="344"/>
        <v>4.0639700315286244E-3</v>
      </c>
      <c r="AK420">
        <f t="shared" si="345"/>
        <v>3.1630964971003792E-7</v>
      </c>
      <c r="AL420">
        <v>0</v>
      </c>
      <c r="AM420" s="8">
        <f t="shared" si="346"/>
        <v>1.7625932503827515E-6</v>
      </c>
      <c r="AN420" s="8">
        <f t="shared" si="347"/>
        <v>2.0789029000927895E-6</v>
      </c>
      <c r="AO420" s="9">
        <f t="shared" si="348"/>
        <v>2.2739189884214046E-2</v>
      </c>
      <c r="AP420" s="9"/>
      <c r="AQ420" t="e">
        <f t="shared" si="349"/>
        <v>#VALUE!</v>
      </c>
      <c r="AR420" t="e">
        <f t="shared" si="350"/>
        <v>#VALUE!</v>
      </c>
      <c r="AS420">
        <v>0</v>
      </c>
      <c r="AT420" s="8" t="e">
        <f t="shared" si="351"/>
        <v>#VALUE!</v>
      </c>
      <c r="AU420" s="8" t="e">
        <f t="shared" si="352"/>
        <v>#VALUE!</v>
      </c>
      <c r="AV420" s="9">
        <f t="shared" si="353"/>
        <v>1.5759424160826513E-2</v>
      </c>
      <c r="AX420">
        <f t="shared" si="354"/>
        <v>78.812974192989046</v>
      </c>
      <c r="AY420">
        <f t="shared" si="355"/>
        <v>15.215219993965082</v>
      </c>
      <c r="AZ420" t="e">
        <f t="shared" si="356"/>
        <v>#VALUE!</v>
      </c>
    </row>
    <row r="421" spans="1:52">
      <c r="A421" s="71">
        <v>44747.472222222219</v>
      </c>
      <c r="B421" s="56">
        <v>50</v>
      </c>
      <c r="C421" s="57">
        <v>3.8</v>
      </c>
      <c r="D421" s="56" t="s">
        <v>234</v>
      </c>
      <c r="E421" s="85">
        <v>1</v>
      </c>
      <c r="F421" s="2">
        <v>44748.66746527778</v>
      </c>
      <c r="G421">
        <v>390</v>
      </c>
      <c r="I421" s="3">
        <v>21.2</v>
      </c>
      <c r="J421" s="3">
        <v>29.962</v>
      </c>
      <c r="K421" s="3">
        <v>1810.4084156412798</v>
      </c>
      <c r="L421" s="3">
        <v>8610.8195102595182</v>
      </c>
      <c r="M421" s="3" t="s">
        <v>40</v>
      </c>
      <c r="N421" s="4">
        <f>1000000*(AG421-AE421)/Y421</f>
        <v>9.3140644112412279</v>
      </c>
      <c r="O421" s="4">
        <f>1000000*(AN421-AL421)/Y421</f>
        <v>229.47038494347544</v>
      </c>
      <c r="P421" s="4" t="e">
        <f>1000000*(AU421-AS421)/Y421</f>
        <v>#VALUE!</v>
      </c>
      <c r="Q421">
        <f>(N421*16)</f>
        <v>149.02503057985965</v>
      </c>
      <c r="R421">
        <f>(O421*44)</f>
        <v>10096.696937512919</v>
      </c>
      <c r="S421">
        <f>1000000*(((AG421-AE421)*0.082057*X421)/(W421-AA421))/Y421</f>
        <v>259.90291751921467</v>
      </c>
      <c r="T421">
        <f>1000000*(((AN421-AL421)*0.082057*X421)/(W421-AA421))/Y421</f>
        <v>6403.2220411839171</v>
      </c>
      <c r="U421">
        <f>O421*((1*0.082057*X421)/(W421-AA421))</f>
        <v>6403.222041183918</v>
      </c>
      <c r="W421">
        <f t="shared" si="336"/>
        <v>0.99363085107158133</v>
      </c>
      <c r="X421">
        <v>313.14999999999998</v>
      </c>
      <c r="Y421">
        <f t="shared" si="337"/>
        <v>1.9073334166666699E-2</v>
      </c>
      <c r="Z421">
        <v>2E-3</v>
      </c>
      <c r="AA421">
        <f t="shared" si="338"/>
        <v>7.2765497523200454E-2</v>
      </c>
      <c r="AC421">
        <f t="shared" si="339"/>
        <v>1.798877654820798E-3</v>
      </c>
      <c r="AD421">
        <f t="shared" si="340"/>
        <v>1.4001145590474647E-7</v>
      </c>
      <c r="AE421">
        <v>0</v>
      </c>
      <c r="AF421" s="8">
        <f t="shared" si="341"/>
        <v>3.7638807060715175E-8</v>
      </c>
      <c r="AG421" s="8">
        <f t="shared" si="342"/>
        <v>1.7765026296546166E-7</v>
      </c>
      <c r="AH421" s="9">
        <f t="shared" si="343"/>
        <v>1.097002469958351E-3</v>
      </c>
      <c r="AJ421">
        <f t="shared" si="344"/>
        <v>8.5559759184029409E-3</v>
      </c>
      <c r="AK421">
        <f t="shared" si="345"/>
        <v>6.6593447409344961E-7</v>
      </c>
      <c r="AL421">
        <v>0</v>
      </c>
      <c r="AM421" s="8">
        <f t="shared" si="346"/>
        <v>3.7108308592870996E-6</v>
      </c>
      <c r="AN421" s="8">
        <f t="shared" si="347"/>
        <v>4.3767653333805496E-6</v>
      </c>
      <c r="AO421" s="9">
        <f t="shared" si="348"/>
        <v>2.2739189884214046E-2</v>
      </c>
      <c r="AP421" s="9"/>
      <c r="AQ421" t="e">
        <f t="shared" si="349"/>
        <v>#VALUE!</v>
      </c>
      <c r="AR421" t="e">
        <f t="shared" si="350"/>
        <v>#VALUE!</v>
      </c>
      <c r="AS421">
        <v>0</v>
      </c>
      <c r="AT421" s="8" t="e">
        <f t="shared" si="351"/>
        <v>#VALUE!</v>
      </c>
      <c r="AU421" s="8" t="e">
        <f t="shared" si="352"/>
        <v>#VALUE!</v>
      </c>
      <c r="AV421" s="9">
        <f t="shared" si="353"/>
        <v>1.5759424160826513E-2</v>
      </c>
      <c r="AX421">
        <f t="shared" si="354"/>
        <v>78.812974192989046</v>
      </c>
      <c r="AY421">
        <f t="shared" si="355"/>
        <v>15.215219993965084</v>
      </c>
      <c r="AZ421" t="e">
        <f t="shared" si="356"/>
        <v>#VALUE!</v>
      </c>
    </row>
    <row r="422" spans="1:52">
      <c r="A422" s="71">
        <v>44747.452777777777</v>
      </c>
      <c r="B422" s="56">
        <v>50</v>
      </c>
      <c r="C422" s="57">
        <v>0.1</v>
      </c>
      <c r="D422" s="56" t="s">
        <v>234</v>
      </c>
      <c r="E422" s="85">
        <v>1</v>
      </c>
      <c r="F422" s="2">
        <v>44748.688750000001</v>
      </c>
      <c r="G422">
        <v>159</v>
      </c>
      <c r="I422" s="3">
        <v>21.2</v>
      </c>
      <c r="J422" s="3">
        <v>29.962</v>
      </c>
      <c r="K422" s="3">
        <v>158.86643711656248</v>
      </c>
      <c r="L422" s="3" t="e">
        <v>#VALUE!</v>
      </c>
      <c r="M422" s="3" t="s">
        <v>40</v>
      </c>
      <c r="N422" s="4">
        <f>1000000*(AG422-AE422)/Y422</f>
        <v>0.81732509377666185</v>
      </c>
      <c r="O422" s="4" t="e">
        <f>1000000*(AN422-AL422)/Y422</f>
        <v>#VALUE!</v>
      </c>
      <c r="P422" s="4" t="e">
        <f>1000000*(AU422-AS422)/Y422</f>
        <v>#VALUE!</v>
      </c>
      <c r="Q422">
        <f>(N422*16)</f>
        <v>13.07720150042659</v>
      </c>
      <c r="R422" t="e">
        <f>(O422*44)</f>
        <v>#VALUE!</v>
      </c>
      <c r="S422">
        <f>1000000*(((AG422-AE422)*0.082057*X422)/(W422-AA422))/Y422</f>
        <v>22.806925854822552</v>
      </c>
      <c r="T422" t="e">
        <f>1000000*(((AN422-AL422)*0.082057*X422)/(W422-AA422))/Y422</f>
        <v>#VALUE!</v>
      </c>
      <c r="U422" t="e">
        <f>O422*((1*0.082057*X422)/(W422-AA422))</f>
        <v>#VALUE!</v>
      </c>
      <c r="W422">
        <f t="shared" si="336"/>
        <v>0.99363085107158133</v>
      </c>
      <c r="X422">
        <v>313.14999999999998</v>
      </c>
      <c r="Y422">
        <f t="shared" si="337"/>
        <v>1.9073334166666699E-2</v>
      </c>
      <c r="Z422">
        <v>2E-3</v>
      </c>
      <c r="AA422">
        <f t="shared" si="338"/>
        <v>7.2765497523200454E-2</v>
      </c>
      <c r="AC422">
        <f t="shared" si="339"/>
        <v>1.5785459311883982E-4</v>
      </c>
      <c r="AD422">
        <f t="shared" si="340"/>
        <v>1.2286244895304931E-8</v>
      </c>
      <c r="AE422">
        <v>0</v>
      </c>
      <c r="AF422" s="8">
        <f t="shared" si="341"/>
        <v>3.3028697410995359E-9</v>
      </c>
      <c r="AG422" s="8">
        <f t="shared" si="342"/>
        <v>1.5589114636404469E-8</v>
      </c>
      <c r="AH422" s="9">
        <f t="shared" si="343"/>
        <v>1.097002469958351E-3</v>
      </c>
      <c r="AJ422" t="e">
        <f t="shared" si="344"/>
        <v>#VALUE!</v>
      </c>
      <c r="AK422" t="e">
        <f t="shared" si="345"/>
        <v>#VALUE!</v>
      </c>
      <c r="AL422">
        <v>0</v>
      </c>
      <c r="AM422" s="8" t="e">
        <f t="shared" si="346"/>
        <v>#VALUE!</v>
      </c>
      <c r="AN422" s="8" t="e">
        <f t="shared" si="347"/>
        <v>#VALUE!</v>
      </c>
      <c r="AO422" s="9">
        <f t="shared" si="348"/>
        <v>2.2739189884214046E-2</v>
      </c>
      <c r="AP422" s="9"/>
      <c r="AQ422" t="e">
        <f t="shared" si="349"/>
        <v>#VALUE!</v>
      </c>
      <c r="AR422" t="e">
        <f t="shared" si="350"/>
        <v>#VALUE!</v>
      </c>
      <c r="AS422">
        <v>0</v>
      </c>
      <c r="AT422" s="8" t="e">
        <f t="shared" si="351"/>
        <v>#VALUE!</v>
      </c>
      <c r="AU422" s="8" t="e">
        <f t="shared" si="352"/>
        <v>#VALUE!</v>
      </c>
      <c r="AV422" s="9">
        <f t="shared" si="353"/>
        <v>1.5759424160826513E-2</v>
      </c>
      <c r="AX422">
        <f t="shared" si="354"/>
        <v>78.81297419298906</v>
      </c>
      <c r="AY422" t="e">
        <f t="shared" si="355"/>
        <v>#VALUE!</v>
      </c>
      <c r="AZ422" t="e">
        <f t="shared" si="356"/>
        <v>#VALUE!</v>
      </c>
    </row>
    <row r="423" spans="1:52">
      <c r="A423" s="71">
        <v>44747.465277777781</v>
      </c>
      <c r="B423" s="56">
        <v>50</v>
      </c>
      <c r="C423" s="57">
        <v>1.6</v>
      </c>
      <c r="D423" s="56" t="s">
        <v>234</v>
      </c>
      <c r="E423" s="85">
        <v>1</v>
      </c>
      <c r="F423" s="2">
        <v>44748.710069444445</v>
      </c>
      <c r="G423">
        <v>348</v>
      </c>
      <c r="I423" s="3">
        <v>21.2</v>
      </c>
      <c r="J423" s="3">
        <v>29.962</v>
      </c>
      <c r="K423" s="3">
        <v>94.46570151650954</v>
      </c>
      <c r="L423" s="3">
        <v>2305.4256678963197</v>
      </c>
      <c r="M423" s="3" t="s">
        <v>40</v>
      </c>
      <c r="N423" s="4">
        <f>1000000*(AG423-AE423)/Y423</f>
        <v>0.48600062890571327</v>
      </c>
      <c r="O423" s="4">
        <f>1000000*(AN423-AL423)/Y423</f>
        <v>61.437464208884968</v>
      </c>
      <c r="P423" s="4" t="e">
        <f>1000000*(AU423-AS423)/Y423</f>
        <v>#VALUE!</v>
      </c>
      <c r="Q423">
        <f>(N423*16)</f>
        <v>7.7760100624914124</v>
      </c>
      <c r="R423">
        <f>(O423*44)</f>
        <v>2703.2484251909386</v>
      </c>
      <c r="S423">
        <f>1000000*(((AG423-AE423)*0.082057*X423)/(W423-AA423))/Y423</f>
        <v>13.561531871770161</v>
      </c>
      <c r="T423">
        <f>1000000*(((AN423-AL423)*0.082057*X423)/(W423-AA423))/Y423</f>
        <v>1714.3725325326161</v>
      </c>
      <c r="U423">
        <f>O423*((1*0.082057*X423)/(W423-AA423))</f>
        <v>1714.3725325326163</v>
      </c>
      <c r="W423">
        <f t="shared" si="336"/>
        <v>0.99363085107158133</v>
      </c>
      <c r="X423">
        <v>313.14999999999998</v>
      </c>
      <c r="Y423">
        <f t="shared" si="337"/>
        <v>1.9073334166666699E-2</v>
      </c>
      <c r="Z423">
        <v>2E-3</v>
      </c>
      <c r="AA423">
        <f t="shared" si="338"/>
        <v>7.2765497523200454E-2</v>
      </c>
      <c r="AC423">
        <f t="shared" si="339"/>
        <v>9.3864035394923342E-5</v>
      </c>
      <c r="AD423">
        <f t="shared" si="340"/>
        <v>7.3056887540509618E-9</v>
      </c>
      <c r="AE423">
        <v>0</v>
      </c>
      <c r="AF423" s="8">
        <f t="shared" si="341"/>
        <v>1.9639636462778823E-9</v>
      </c>
      <c r="AG423" s="8">
        <f t="shared" si="342"/>
        <v>9.2696524003288437E-9</v>
      </c>
      <c r="AH423" s="9">
        <f t="shared" si="343"/>
        <v>1.097002469958351E-3</v>
      </c>
      <c r="AJ423">
        <f t="shared" si="344"/>
        <v>2.2907420684740889E-3</v>
      </c>
      <c r="AK423">
        <f t="shared" si="345"/>
        <v>1.7829457787181107E-7</v>
      </c>
      <c r="AL423">
        <v>0</v>
      </c>
      <c r="AM423" s="8">
        <f t="shared" si="346"/>
        <v>9.9352270733687706E-7</v>
      </c>
      <c r="AN423" s="8">
        <f t="shared" si="347"/>
        <v>1.171817285208688E-6</v>
      </c>
      <c r="AO423" s="9">
        <f t="shared" si="348"/>
        <v>2.2739189884214046E-2</v>
      </c>
      <c r="AP423" s="9"/>
      <c r="AQ423" t="e">
        <f t="shared" si="349"/>
        <v>#VALUE!</v>
      </c>
      <c r="AR423" t="e">
        <f t="shared" si="350"/>
        <v>#VALUE!</v>
      </c>
      <c r="AS423">
        <v>0</v>
      </c>
      <c r="AT423" s="8" t="e">
        <f t="shared" si="351"/>
        <v>#VALUE!</v>
      </c>
      <c r="AU423" s="8" t="e">
        <f t="shared" si="352"/>
        <v>#VALUE!</v>
      </c>
      <c r="AV423" s="9">
        <f t="shared" si="353"/>
        <v>1.5759424160826513E-2</v>
      </c>
      <c r="AX423">
        <f t="shared" si="354"/>
        <v>78.812974192989046</v>
      </c>
      <c r="AY423">
        <f t="shared" si="355"/>
        <v>15.215219993965068</v>
      </c>
      <c r="AZ423" t="e">
        <f t="shared" si="356"/>
        <v>#VALUE!</v>
      </c>
    </row>
    <row r="424" spans="1:52">
      <c r="A424" s="71">
        <v>44747.513888888891</v>
      </c>
      <c r="B424" s="56">
        <v>50</v>
      </c>
      <c r="C424" s="57">
        <v>9</v>
      </c>
      <c r="D424" s="56" t="s">
        <v>234</v>
      </c>
      <c r="E424" s="85">
        <v>1</v>
      </c>
      <c r="F424" s="2">
        <v>44748.731377314813</v>
      </c>
      <c r="G424">
        <v>22</v>
      </c>
      <c r="I424" s="3">
        <v>21.2</v>
      </c>
      <c r="J424" s="3">
        <v>29.962</v>
      </c>
      <c r="K424" s="3">
        <v>-0.59507147469999988</v>
      </c>
      <c r="L424" s="3">
        <v>19562.424009349117</v>
      </c>
      <c r="M424" s="3" t="s">
        <v>40</v>
      </c>
      <c r="N424" s="4">
        <f>1000000*(AG424-AE424)/Y424</f>
        <v>-3.0614827001258925E-3</v>
      </c>
      <c r="O424" s="4">
        <f>1000000*(AN424-AL424)/Y424</f>
        <v>521.32052733242529</v>
      </c>
      <c r="P424" s="4" t="e">
        <f>1000000*(AU424-AS424)/Y424</f>
        <v>#VALUE!</v>
      </c>
      <c r="Q424">
        <f>(N424*16)</f>
        <v>-4.898372320201428E-2</v>
      </c>
      <c r="R424">
        <f>(O424*44)</f>
        <v>22938.103202626713</v>
      </c>
      <c r="S424">
        <f>1000000*(((AG424-AE424)*0.082057*X424)/(W424-AA424))/Y424</f>
        <v>-8.5428686185270414E-2</v>
      </c>
      <c r="T424">
        <f>1000000*(((AN424-AL424)*0.082057*X424)/(W424-AA424))/Y424</f>
        <v>14547.1106956084</v>
      </c>
      <c r="U424">
        <f>O424*((1*0.082057*X424)/(W424-AA424))</f>
        <v>14547.110695608402</v>
      </c>
      <c r="W424">
        <f t="shared" si="336"/>
        <v>0.99363085107158133</v>
      </c>
      <c r="X424">
        <v>313.14999999999998</v>
      </c>
      <c r="Y424">
        <f t="shared" si="337"/>
        <v>1.9073334166666699E-2</v>
      </c>
      <c r="Z424">
        <v>2E-3</v>
      </c>
      <c r="AA424">
        <f t="shared" si="338"/>
        <v>7.2765497523200454E-2</v>
      </c>
      <c r="AC424">
        <f t="shared" si="339"/>
        <v>-5.9128137585458186E-7</v>
      </c>
      <c r="AD424">
        <f t="shared" si="340"/>
        <v>-4.6021009856286572E-11</v>
      </c>
      <c r="AE424">
        <v>0</v>
      </c>
      <c r="AF424" s="8">
        <f t="shared" si="341"/>
        <v>-1.2371672728683625E-11</v>
      </c>
      <c r="AG424" s="8">
        <f t="shared" si="342"/>
        <v>-5.8392682584970202E-11</v>
      </c>
      <c r="AH424" s="9">
        <f t="shared" si="343"/>
        <v>1.097002469958351E-3</v>
      </c>
      <c r="AJ424">
        <f t="shared" si="344"/>
        <v>1.9437828017432698E-2</v>
      </c>
      <c r="AK424">
        <f t="shared" si="345"/>
        <v>1.5128981079138138E-6</v>
      </c>
      <c r="AL424">
        <v>0</v>
      </c>
      <c r="AM424" s="8">
        <f t="shared" si="346"/>
        <v>8.4304225178404346E-6</v>
      </c>
      <c r="AN424" s="8">
        <f t="shared" si="347"/>
        <v>9.943320625754248E-6</v>
      </c>
      <c r="AO424" s="9">
        <f t="shared" si="348"/>
        <v>2.2739189884214046E-2</v>
      </c>
      <c r="AP424" s="9"/>
      <c r="AQ424" t="e">
        <f t="shared" si="349"/>
        <v>#VALUE!</v>
      </c>
      <c r="AR424" t="e">
        <f t="shared" si="350"/>
        <v>#VALUE!</v>
      </c>
      <c r="AS424">
        <v>0</v>
      </c>
      <c r="AT424" s="8" t="e">
        <f t="shared" si="351"/>
        <v>#VALUE!</v>
      </c>
      <c r="AU424" s="8" t="e">
        <f t="shared" si="352"/>
        <v>#VALUE!</v>
      </c>
      <c r="AV424" s="9">
        <f t="shared" si="353"/>
        <v>1.5759424160826513E-2</v>
      </c>
      <c r="AX424">
        <f t="shared" si="354"/>
        <v>78.81297419298906</v>
      </c>
      <c r="AY424">
        <f t="shared" si="355"/>
        <v>15.215219993965073</v>
      </c>
      <c r="AZ424" t="e">
        <f t="shared" si="356"/>
        <v>#VALUE!</v>
      </c>
    </row>
    <row r="425" spans="1:52">
      <c r="A425" s="71">
        <v>44747.491666666669</v>
      </c>
      <c r="B425" s="56">
        <v>50</v>
      </c>
      <c r="C425" s="57">
        <v>6.2</v>
      </c>
      <c r="D425" s="56" t="s">
        <v>234</v>
      </c>
      <c r="E425" s="85">
        <v>1</v>
      </c>
      <c r="F425" s="2">
        <v>44748.75267361111</v>
      </c>
      <c r="G425">
        <v>257</v>
      </c>
      <c r="I425" s="3">
        <v>21.2</v>
      </c>
      <c r="J425" s="3">
        <v>29.962</v>
      </c>
      <c r="K425" s="3">
        <v>5.1688287437000007</v>
      </c>
      <c r="L425" s="3">
        <v>18088.838818846718</v>
      </c>
      <c r="M425" s="3" t="s">
        <v>40</v>
      </c>
      <c r="N425" s="4">
        <f>1000000*(AG425-AE425)/Y425</f>
        <v>2.6592233792971973E-2</v>
      </c>
      <c r="O425" s="4">
        <f>1000000*(AN425-AL425)/Y425</f>
        <v>482.05084335998788</v>
      </c>
      <c r="P425" s="4" t="e">
        <f>1000000*(AU425-AS425)/Y425</f>
        <v>#VALUE!</v>
      </c>
      <c r="Q425">
        <f>(N425*16)</f>
        <v>0.42547574068755156</v>
      </c>
      <c r="R425">
        <f>(O425*44)</f>
        <v>21210.237107839468</v>
      </c>
      <c r="S425">
        <f>1000000*(((AG425-AE425)*0.082057*X425)/(W425-AA425))/Y425</f>
        <v>0.74203901121888727</v>
      </c>
      <c r="T425">
        <f>1000000*(((AN425-AL425)*0.082057*X425)/(W425-AA425))/Y425</f>
        <v>13451.315671668484</v>
      </c>
      <c r="U425">
        <f>O425*((1*0.082057*X425)/(W425-AA425))</f>
        <v>13451.315671668483</v>
      </c>
      <c r="W425">
        <f t="shared" si="336"/>
        <v>0.99363085107158133</v>
      </c>
      <c r="X425">
        <v>313.14999999999998</v>
      </c>
      <c r="Y425">
        <f t="shared" si="337"/>
        <v>1.9073334166666699E-2</v>
      </c>
      <c r="Z425">
        <v>2E-3</v>
      </c>
      <c r="AA425">
        <f t="shared" si="338"/>
        <v>7.2765497523200454E-2</v>
      </c>
      <c r="AC425">
        <f t="shared" si="339"/>
        <v>5.1359077036458846E-6</v>
      </c>
      <c r="AD425">
        <f t="shared" si="340"/>
        <v>3.997414237998848E-10</v>
      </c>
      <c r="AE425">
        <v>0</v>
      </c>
      <c r="AF425" s="8">
        <f t="shared" si="341"/>
        <v>1.0746113757159624E-10</v>
      </c>
      <c r="AG425" s="8">
        <f t="shared" si="342"/>
        <v>5.0720256137148106E-10</v>
      </c>
      <c r="AH425" s="9">
        <f t="shared" si="343"/>
        <v>1.097002469958351E-3</v>
      </c>
      <c r="AJ425">
        <f t="shared" si="344"/>
        <v>1.7973628310467324E-2</v>
      </c>
      <c r="AK425">
        <f t="shared" si="345"/>
        <v>1.398935531215985E-6</v>
      </c>
      <c r="AL425">
        <v>0</v>
      </c>
      <c r="AM425" s="8">
        <f t="shared" si="346"/>
        <v>7.7953812895125694E-6</v>
      </c>
      <c r="AN425" s="8">
        <f t="shared" si="347"/>
        <v>9.194316820728554E-6</v>
      </c>
      <c r="AO425" s="9">
        <f t="shared" si="348"/>
        <v>2.2739189884214046E-2</v>
      </c>
      <c r="AP425" s="9"/>
      <c r="AQ425" t="e">
        <f t="shared" si="349"/>
        <v>#VALUE!</v>
      </c>
      <c r="AR425" t="e">
        <f t="shared" si="350"/>
        <v>#VALUE!</v>
      </c>
      <c r="AS425">
        <v>0</v>
      </c>
      <c r="AT425" s="8" t="e">
        <f t="shared" si="351"/>
        <v>#VALUE!</v>
      </c>
      <c r="AU425" s="8" t="e">
        <f t="shared" si="352"/>
        <v>#VALUE!</v>
      </c>
      <c r="AV425" s="9">
        <f t="shared" si="353"/>
        <v>1.5759424160826513E-2</v>
      </c>
      <c r="AX425">
        <f t="shared" si="354"/>
        <v>78.81297419298906</v>
      </c>
      <c r="AY425">
        <f t="shared" si="355"/>
        <v>15.215219993965073</v>
      </c>
      <c r="AZ425" t="e">
        <f t="shared" si="356"/>
        <v>#VALUE!</v>
      </c>
    </row>
    <row r="426" spans="1:52">
      <c r="A426" s="71">
        <v>44747.465277777781</v>
      </c>
      <c r="B426" s="56">
        <v>50</v>
      </c>
      <c r="C426" s="57">
        <v>1.6</v>
      </c>
      <c r="D426" s="56" t="s">
        <v>234</v>
      </c>
      <c r="E426" s="85">
        <v>2</v>
      </c>
      <c r="F426" s="2">
        <v>44749.395150462966</v>
      </c>
      <c r="G426">
        <v>300</v>
      </c>
      <c r="I426" s="3">
        <v>21.2</v>
      </c>
      <c r="J426" s="3">
        <v>29.962</v>
      </c>
      <c r="K426" s="3">
        <v>80.487370697186947</v>
      </c>
      <c r="L426" s="3">
        <v>3260.58240156488</v>
      </c>
      <c r="M426" s="3" t="s">
        <v>40</v>
      </c>
      <c r="N426" s="4">
        <f>1000000*(AG426-AE426)/Y426</f>
        <v>0.41408587614165726</v>
      </c>
      <c r="O426" s="4">
        <f>1000000*(AN426-AL426)/Y426</f>
        <v>86.891508750769859</v>
      </c>
      <c r="P426" s="4" t="e">
        <f>1000000*(AU426-AS426)/Y426</f>
        <v>#VALUE!</v>
      </c>
      <c r="Q426">
        <f>(N426*16)</f>
        <v>6.6253740182665162</v>
      </c>
      <c r="R426">
        <f>(O426*44)</f>
        <v>3823.2263850338736</v>
      </c>
      <c r="S426">
        <f>1000000*(((AG426-AE426)*0.082057*X426)/(W426-AA426))/Y426</f>
        <v>11.554797407544958</v>
      </c>
      <c r="T426">
        <f>1000000*(((AN426-AL426)*0.082057*X426)/(W426-AA426))/Y426</f>
        <v>2424.6511120016953</v>
      </c>
      <c r="U426">
        <f>O426*((1*0.082057*X426)/(W426-AA426))</f>
        <v>2424.6511120016953</v>
      </c>
      <c r="W426">
        <f t="shared" si="336"/>
        <v>0.99363085107158133</v>
      </c>
      <c r="X426">
        <v>313.14999999999998</v>
      </c>
      <c r="Y426">
        <f t="shared" si="337"/>
        <v>1.9073334166666699E-2</v>
      </c>
      <c r="Z426">
        <v>2E-3</v>
      </c>
      <c r="AA426">
        <f t="shared" si="338"/>
        <v>7.2765497523200454E-2</v>
      </c>
      <c r="AC426">
        <f t="shared" si="339"/>
        <v>7.9974734646359727E-5</v>
      </c>
      <c r="AD426">
        <f t="shared" si="340"/>
        <v>6.2246473535455993E-9</v>
      </c>
      <c r="AE426">
        <v>0</v>
      </c>
      <c r="AF426" s="8">
        <f t="shared" si="341"/>
        <v>1.673350935801187E-9</v>
      </c>
      <c r="AG426" s="8">
        <f t="shared" si="342"/>
        <v>7.8979982893467857E-9</v>
      </c>
      <c r="AH426" s="9">
        <f t="shared" si="343"/>
        <v>1.097002469958351E-3</v>
      </c>
      <c r="AJ426">
        <f t="shared" si="344"/>
        <v>3.2398152666559322E-3</v>
      </c>
      <c r="AK426">
        <f t="shared" si="345"/>
        <v>2.5216348156379188E-7</v>
      </c>
      <c r="AL426">
        <v>0</v>
      </c>
      <c r="AM426" s="8">
        <f t="shared" si="346"/>
        <v>1.4051473010854852E-6</v>
      </c>
      <c r="AN426" s="8">
        <f t="shared" si="347"/>
        <v>1.6573107826492772E-6</v>
      </c>
      <c r="AO426" s="9">
        <f t="shared" si="348"/>
        <v>2.2739189884214046E-2</v>
      </c>
      <c r="AP426" s="9"/>
      <c r="AQ426" t="e">
        <f t="shared" si="349"/>
        <v>#VALUE!</v>
      </c>
      <c r="AR426" t="e">
        <f t="shared" si="350"/>
        <v>#VALUE!</v>
      </c>
      <c r="AS426">
        <v>0</v>
      </c>
      <c r="AT426" s="8" t="e">
        <f t="shared" si="351"/>
        <v>#VALUE!</v>
      </c>
      <c r="AU426" s="8" t="e">
        <f t="shared" si="352"/>
        <v>#VALUE!</v>
      </c>
      <c r="AV426" s="9">
        <f t="shared" si="353"/>
        <v>1.5759424160826513E-2</v>
      </c>
      <c r="AX426">
        <f t="shared" si="354"/>
        <v>78.812974192989046</v>
      </c>
      <c r="AY426">
        <f t="shared" si="355"/>
        <v>15.21521999396508</v>
      </c>
      <c r="AZ426" t="e">
        <f t="shared" si="356"/>
        <v>#VALUE!</v>
      </c>
    </row>
    <row r="427" spans="1:52">
      <c r="A427" s="71">
        <v>44747.44027777778</v>
      </c>
      <c r="B427" s="56">
        <v>40</v>
      </c>
      <c r="C427" s="57">
        <v>0.11</v>
      </c>
      <c r="D427" s="56" t="s">
        <v>235</v>
      </c>
      <c r="E427" s="85">
        <v>1</v>
      </c>
      <c r="F427" s="2">
        <v>44749.416365740741</v>
      </c>
      <c r="G427">
        <v>128</v>
      </c>
      <c r="I427" s="3">
        <v>21.2</v>
      </c>
      <c r="J427" s="3">
        <v>29.962</v>
      </c>
      <c r="K427" s="3">
        <v>140.37413628730016</v>
      </c>
      <c r="L427" s="3" t="e">
        <v>#VALUE!</v>
      </c>
      <c r="M427" s="3" t="s">
        <v>40</v>
      </c>
      <c r="N427" s="4">
        <f>1000000*(AG427-AE427)/Y427</f>
        <v>0.72218717928857168</v>
      </c>
      <c r="O427" s="4" t="e">
        <f>1000000*(AN427-AL427)/Y427</f>
        <v>#VALUE!</v>
      </c>
      <c r="P427" s="4" t="e">
        <f>1000000*(AU427-AS427)/Y427</f>
        <v>#VALUE!</v>
      </c>
      <c r="Q427">
        <f>(N427*16)</f>
        <v>11.554994868617147</v>
      </c>
      <c r="R427" t="e">
        <f>(O427*44)</f>
        <v>#VALUE!</v>
      </c>
      <c r="S427">
        <f>1000000*(((AG427-AE427)*0.082057*X427)/(W427-AA427))/Y427</f>
        <v>20.152164147108206</v>
      </c>
      <c r="T427" t="e">
        <f>1000000*(((AN427-AL427)*0.082057*X427)/(W427-AA427))/Y427</f>
        <v>#VALUE!</v>
      </c>
      <c r="U427" t="e">
        <f>O427*((1*0.082057*X427)/(W427-AA427))</f>
        <v>#VALUE!</v>
      </c>
      <c r="W427">
        <f t="shared" si="336"/>
        <v>0.99363085107158133</v>
      </c>
      <c r="X427">
        <v>313.14999999999998</v>
      </c>
      <c r="Y427">
        <f t="shared" si="337"/>
        <v>1.9073334166666699E-2</v>
      </c>
      <c r="Z427">
        <v>2E-3</v>
      </c>
      <c r="AA427">
        <f t="shared" si="338"/>
        <v>7.2765497523200454E-2</v>
      </c>
      <c r="AC427">
        <f t="shared" si="339"/>
        <v>1.3948007250758819E-4</v>
      </c>
      <c r="AD427">
        <f t="shared" si="340"/>
        <v>1.0856106844816226E-8</v>
      </c>
      <c r="AE427">
        <v>0</v>
      </c>
      <c r="AF427" s="8">
        <f t="shared" si="341"/>
        <v>2.9184105566371386E-9</v>
      </c>
      <c r="AG427" s="8">
        <f t="shared" si="342"/>
        <v>1.3774517401453364E-8</v>
      </c>
      <c r="AH427" s="9">
        <f t="shared" si="343"/>
        <v>1.097002469958351E-3</v>
      </c>
      <c r="AJ427" t="e">
        <f t="shared" si="344"/>
        <v>#VALUE!</v>
      </c>
      <c r="AK427" t="e">
        <f t="shared" si="345"/>
        <v>#VALUE!</v>
      </c>
      <c r="AL427">
        <v>0</v>
      </c>
      <c r="AM427" s="8" t="e">
        <f t="shared" si="346"/>
        <v>#VALUE!</v>
      </c>
      <c r="AN427" s="8" t="e">
        <f t="shared" si="347"/>
        <v>#VALUE!</v>
      </c>
      <c r="AO427" s="9">
        <f t="shared" si="348"/>
        <v>2.2739189884214046E-2</v>
      </c>
      <c r="AP427" s="9"/>
      <c r="AQ427" t="e">
        <f t="shared" si="349"/>
        <v>#VALUE!</v>
      </c>
      <c r="AR427" t="e">
        <f t="shared" si="350"/>
        <v>#VALUE!</v>
      </c>
      <c r="AS427">
        <v>0</v>
      </c>
      <c r="AT427" s="8" t="e">
        <f t="shared" si="351"/>
        <v>#VALUE!</v>
      </c>
      <c r="AU427" s="8" t="e">
        <f t="shared" si="352"/>
        <v>#VALUE!</v>
      </c>
      <c r="AV427" s="9">
        <f t="shared" si="353"/>
        <v>1.5759424160826513E-2</v>
      </c>
      <c r="AX427">
        <f t="shared" si="354"/>
        <v>78.812974192989046</v>
      </c>
      <c r="AY427" t="e">
        <f t="shared" si="355"/>
        <v>#VALUE!</v>
      </c>
      <c r="AZ427" t="e">
        <f t="shared" si="356"/>
        <v>#VALUE!</v>
      </c>
    </row>
    <row r="428" spans="1:52">
      <c r="A428" s="73">
        <v>44747.499305555553</v>
      </c>
      <c r="B428" s="56">
        <v>50</v>
      </c>
      <c r="C428" s="57">
        <v>0.1</v>
      </c>
      <c r="D428" s="56" t="s">
        <v>235</v>
      </c>
      <c r="E428" s="85">
        <v>1</v>
      </c>
      <c r="F428" s="2">
        <v>44749.437615740739</v>
      </c>
      <c r="G428">
        <v>165</v>
      </c>
      <c r="I428" s="3">
        <v>21.2</v>
      </c>
      <c r="J428" s="3">
        <v>29.962</v>
      </c>
      <c r="K428" s="3">
        <v>204.78820649487864</v>
      </c>
      <c r="L428" s="3" t="e">
        <v>#VALUE!</v>
      </c>
      <c r="M428" s="3" t="s">
        <v>40</v>
      </c>
      <c r="N428" s="4">
        <f>1000000*(AG428-AE428)/Y428</f>
        <v>1.0535802471290594</v>
      </c>
      <c r="O428" s="4" t="e">
        <f>1000000*(AN428-AL428)/Y428</f>
        <v>#VALUE!</v>
      </c>
      <c r="P428" s="4" t="e">
        <f>1000000*(AU428-AS428)/Y428</f>
        <v>#VALUE!</v>
      </c>
      <c r="Q428">
        <f>(N428*16)</f>
        <v>16.85728395406495</v>
      </c>
      <c r="R428" t="e">
        <f>(O428*44)</f>
        <v>#VALUE!</v>
      </c>
      <c r="S428">
        <f>1000000*(((AG428-AE428)*0.082057*X428)/(W428-AA428))/Y428</f>
        <v>29.399472451465073</v>
      </c>
      <c r="T428" t="e">
        <f>1000000*(((AN428-AL428)*0.082057*X428)/(W428-AA428))/Y428</f>
        <v>#VALUE!</v>
      </c>
      <c r="U428" t="e">
        <f>O428*((1*0.082057*X428)/(W428-AA428))</f>
        <v>#VALUE!</v>
      </c>
      <c r="W428">
        <f t="shared" si="336"/>
        <v>0.99363085107158133</v>
      </c>
      <c r="X428">
        <v>313.14999999999998</v>
      </c>
      <c r="Y428">
        <f t="shared" si="337"/>
        <v>1.9073334166666699E-2</v>
      </c>
      <c r="Z428">
        <v>2E-3</v>
      </c>
      <c r="AA428">
        <f t="shared" si="338"/>
        <v>7.2765497523200454E-2</v>
      </c>
      <c r="AC428">
        <f t="shared" si="339"/>
        <v>2.0348387990892899E-4</v>
      </c>
      <c r="AD428">
        <f t="shared" si="340"/>
        <v>1.5837694243877793E-8</v>
      </c>
      <c r="AE428">
        <v>0</v>
      </c>
      <c r="AF428" s="8">
        <f t="shared" si="341"/>
        <v>4.2575938810140398E-9</v>
      </c>
      <c r="AG428" s="8">
        <f t="shared" si="342"/>
        <v>2.0095288124891833E-8</v>
      </c>
      <c r="AH428" s="9">
        <f t="shared" si="343"/>
        <v>1.097002469958351E-3</v>
      </c>
      <c r="AJ428" t="e">
        <f t="shared" si="344"/>
        <v>#VALUE!</v>
      </c>
      <c r="AK428" t="e">
        <f t="shared" si="345"/>
        <v>#VALUE!</v>
      </c>
      <c r="AL428">
        <v>0</v>
      </c>
      <c r="AM428" s="8" t="e">
        <f t="shared" si="346"/>
        <v>#VALUE!</v>
      </c>
      <c r="AN428" s="8" t="e">
        <f t="shared" si="347"/>
        <v>#VALUE!</v>
      </c>
      <c r="AO428" s="9">
        <f t="shared" si="348"/>
        <v>2.2739189884214046E-2</v>
      </c>
      <c r="AP428" s="9"/>
      <c r="AQ428" t="e">
        <f t="shared" si="349"/>
        <v>#VALUE!</v>
      </c>
      <c r="AR428" t="e">
        <f t="shared" si="350"/>
        <v>#VALUE!</v>
      </c>
      <c r="AS428">
        <v>0</v>
      </c>
      <c r="AT428" s="8" t="e">
        <f t="shared" si="351"/>
        <v>#VALUE!</v>
      </c>
      <c r="AU428" s="8" t="e">
        <f t="shared" si="352"/>
        <v>#VALUE!</v>
      </c>
      <c r="AV428" s="9">
        <f t="shared" si="353"/>
        <v>1.5759424160826513E-2</v>
      </c>
      <c r="AX428">
        <f t="shared" si="354"/>
        <v>78.812974192989046</v>
      </c>
      <c r="AY428" t="e">
        <f t="shared" si="355"/>
        <v>#VALUE!</v>
      </c>
      <c r="AZ428" t="e">
        <f t="shared" si="356"/>
        <v>#VALUE!</v>
      </c>
    </row>
    <row r="429" spans="1:52">
      <c r="A429" s="73">
        <v>44747.447222222225</v>
      </c>
      <c r="B429" s="56">
        <v>40</v>
      </c>
      <c r="C429" s="57">
        <v>3</v>
      </c>
      <c r="D429" s="56" t="s">
        <v>235</v>
      </c>
      <c r="E429" s="85">
        <v>2</v>
      </c>
      <c r="F429" s="2">
        <v>44749.45884259259</v>
      </c>
      <c r="G429">
        <v>307</v>
      </c>
      <c r="I429" s="3">
        <v>21.2</v>
      </c>
      <c r="J429" s="3">
        <v>29.962</v>
      </c>
      <c r="K429" s="3">
        <v>2835.7417003431801</v>
      </c>
      <c r="L429" s="3">
        <v>6206.8603948956797</v>
      </c>
      <c r="M429" s="3" t="s">
        <v>40</v>
      </c>
      <c r="N429" s="4">
        <f>1000000*(AG429-AE429)/Y429</f>
        <v>14.589128410167818</v>
      </c>
      <c r="O429" s="4">
        <f>1000000*(AN429-AL429)/Y429</f>
        <v>165.40709538855467</v>
      </c>
      <c r="P429" s="4" t="e">
        <f>1000000*(AU429-AS429)/Y429</f>
        <v>#VALUE!</v>
      </c>
      <c r="Q429">
        <f>(N429*16)</f>
        <v>233.4260545626851</v>
      </c>
      <c r="R429">
        <f>(O429*44)</f>
        <v>7277.9121970964052</v>
      </c>
      <c r="S429">
        <f>1000000*(((AG429-AE429)*0.082057*X429)/(W429-AA429))/Y429</f>
        <v>407.10015203338855</v>
      </c>
      <c r="T429">
        <f>1000000*(((AN429-AL429)*0.082057*X429)/(W429-AA429))/Y429</f>
        <v>4615.577557954145</v>
      </c>
      <c r="U429">
        <f>O429*((1*0.082057*X429)/(W429-AA429))</f>
        <v>4615.577557954145</v>
      </c>
      <c r="W429">
        <f t="shared" si="336"/>
        <v>0.99363085107158133</v>
      </c>
      <c r="X429">
        <v>313.14999999999998</v>
      </c>
      <c r="Y429">
        <f t="shared" si="337"/>
        <v>1.9073334166666699E-2</v>
      </c>
      <c r="Z429">
        <v>2E-3</v>
      </c>
      <c r="AA429">
        <f t="shared" si="338"/>
        <v>7.2765497523200454E-2</v>
      </c>
      <c r="AC429">
        <f t="shared" si="339"/>
        <v>2.8176804391311676E-3</v>
      </c>
      <c r="AD429">
        <f t="shared" si="340"/>
        <v>2.1930759965795478E-7</v>
      </c>
      <c r="AE429">
        <v>0</v>
      </c>
      <c r="AF429" s="8">
        <f t="shared" si="341"/>
        <v>5.8955721709586865E-8</v>
      </c>
      <c r="AG429" s="8">
        <f t="shared" si="342"/>
        <v>2.7826332136754166E-7</v>
      </c>
      <c r="AH429" s="9">
        <f t="shared" si="343"/>
        <v>1.097002469958351E-3</v>
      </c>
      <c r="AJ429">
        <f t="shared" si="344"/>
        <v>6.167327976662685E-3</v>
      </c>
      <c r="AK429">
        <f t="shared" si="345"/>
        <v>4.8001962042306721E-7</v>
      </c>
      <c r="AL429">
        <v>0</v>
      </c>
      <c r="AM429" s="8">
        <f t="shared" si="346"/>
        <v>2.6748451834605499E-6</v>
      </c>
      <c r="AN429" s="8">
        <f t="shared" si="347"/>
        <v>3.1548648038836171E-6</v>
      </c>
      <c r="AO429" s="9">
        <f t="shared" si="348"/>
        <v>2.2739189884214046E-2</v>
      </c>
      <c r="AP429" s="9"/>
      <c r="AQ429" t="e">
        <f t="shared" si="349"/>
        <v>#VALUE!</v>
      </c>
      <c r="AR429" t="e">
        <f t="shared" si="350"/>
        <v>#VALUE!</v>
      </c>
      <c r="AS429">
        <v>0</v>
      </c>
      <c r="AT429" s="8" t="e">
        <f t="shared" si="351"/>
        <v>#VALUE!</v>
      </c>
      <c r="AU429" s="8" t="e">
        <f t="shared" si="352"/>
        <v>#VALUE!</v>
      </c>
      <c r="AV429" s="9">
        <f t="shared" si="353"/>
        <v>1.5759424160826513E-2</v>
      </c>
      <c r="AX429">
        <f t="shared" si="354"/>
        <v>78.81297419298906</v>
      </c>
      <c r="AY429">
        <f t="shared" si="355"/>
        <v>15.215219993965077</v>
      </c>
      <c r="AZ429" t="e">
        <f t="shared" si="356"/>
        <v>#VALUE!</v>
      </c>
    </row>
    <row r="430" spans="1:52">
      <c r="A430" s="71">
        <v>44747.481249999997</v>
      </c>
      <c r="B430" s="56">
        <v>50</v>
      </c>
      <c r="C430" s="57">
        <v>5</v>
      </c>
      <c r="D430" s="56" t="s">
        <v>234</v>
      </c>
      <c r="E430" s="85">
        <v>2</v>
      </c>
      <c r="F430" s="2">
        <v>44749.480081018519</v>
      </c>
      <c r="G430">
        <v>377</v>
      </c>
      <c r="I430" s="3">
        <v>21.2</v>
      </c>
      <c r="J430" s="3">
        <v>29.962</v>
      </c>
      <c r="K430" s="3">
        <v>7.4689484117000013</v>
      </c>
      <c r="L430" s="3">
        <v>18002.714944194879</v>
      </c>
      <c r="M430" s="3" t="s">
        <v>40</v>
      </c>
      <c r="N430" s="4">
        <f>1000000*(AG430-AE430)/Y430</f>
        <v>3.842573089573826E-2</v>
      </c>
      <c r="O430" s="4">
        <f>1000000*(AN430-AL430)/Y430</f>
        <v>479.75572166505106</v>
      </c>
      <c r="P430" s="4" t="e">
        <f>1000000*(AU430-AS430)/Y430</f>
        <v>#VALUE!</v>
      </c>
      <c r="Q430">
        <f>(N430*16)</f>
        <v>0.61481169433181215</v>
      </c>
      <c r="R430">
        <f>(O430*44)</f>
        <v>21109.251753262248</v>
      </c>
      <c r="S430">
        <f>1000000*(((AG430-AE430)*0.082057*X430)/(W430-AA430))/Y430</f>
        <v>1.0722450615176387</v>
      </c>
      <c r="T430">
        <f>1000000*(((AN430-AL430)*0.082057*X430)/(W430-AA430))/Y430</f>
        <v>13387.271791549316</v>
      </c>
      <c r="U430">
        <f>O430*((1*0.082057*X430)/(W430-AA430))</f>
        <v>13387.271791549318</v>
      </c>
      <c r="W430">
        <f t="shared" si="336"/>
        <v>0.99363085107158133</v>
      </c>
      <c r="X430">
        <v>313.14999999999998</v>
      </c>
      <c r="Y430">
        <f t="shared" si="337"/>
        <v>1.9073334166666699E-2</v>
      </c>
      <c r="Z430">
        <v>2E-3</v>
      </c>
      <c r="AA430">
        <f t="shared" si="338"/>
        <v>7.2765497523200454E-2</v>
      </c>
      <c r="AC430">
        <f t="shared" si="339"/>
        <v>7.4213775669272079E-6</v>
      </c>
      <c r="AD430">
        <f t="shared" si="340"/>
        <v>5.7762565185002269E-10</v>
      </c>
      <c r="AE430">
        <v>0</v>
      </c>
      <c r="AF430" s="8">
        <f t="shared" si="341"/>
        <v>1.5528115412280206E-10</v>
      </c>
      <c r="AG430" s="8">
        <f t="shared" si="342"/>
        <v>7.3290680597282472E-10</v>
      </c>
      <c r="AH430" s="9">
        <f t="shared" si="343"/>
        <v>1.097002469958351E-3</v>
      </c>
      <c r="AJ430">
        <f t="shared" si="344"/>
        <v>1.7888052971599431E-2</v>
      </c>
      <c r="AK430">
        <f t="shared" si="345"/>
        <v>1.3922749738666142E-6</v>
      </c>
      <c r="AL430">
        <v>0</v>
      </c>
      <c r="AM430" s="8">
        <f t="shared" si="346"/>
        <v>7.7582662238212432E-6</v>
      </c>
      <c r="AN430" s="8">
        <f t="shared" si="347"/>
        <v>9.1505411976878578E-6</v>
      </c>
      <c r="AO430" s="9">
        <f t="shared" si="348"/>
        <v>2.2739189884214046E-2</v>
      </c>
      <c r="AP430" s="9"/>
      <c r="AQ430" t="e">
        <f t="shared" si="349"/>
        <v>#VALUE!</v>
      </c>
      <c r="AR430" t="e">
        <f t="shared" si="350"/>
        <v>#VALUE!</v>
      </c>
      <c r="AS430">
        <v>0</v>
      </c>
      <c r="AT430" s="8" t="e">
        <f t="shared" si="351"/>
        <v>#VALUE!</v>
      </c>
      <c r="AU430" s="8" t="e">
        <f t="shared" si="352"/>
        <v>#VALUE!</v>
      </c>
      <c r="AV430" s="9">
        <f t="shared" si="353"/>
        <v>1.5759424160826513E-2</v>
      </c>
      <c r="AX430">
        <f t="shared" si="354"/>
        <v>78.812974192989046</v>
      </c>
      <c r="AY430">
        <f t="shared" si="355"/>
        <v>15.21521999396508</v>
      </c>
      <c r="AZ430" t="e">
        <f t="shared" si="356"/>
        <v>#VALUE!</v>
      </c>
    </row>
    <row r="431" spans="1:52">
      <c r="A431" s="71">
        <v>44747.472222222219</v>
      </c>
      <c r="B431" s="56">
        <v>50</v>
      </c>
      <c r="C431" s="57">
        <v>3.8</v>
      </c>
      <c r="D431" s="56" t="s">
        <v>234</v>
      </c>
      <c r="E431" s="85">
        <v>2</v>
      </c>
      <c r="F431" s="2">
        <v>44749.501307870371</v>
      </c>
      <c r="G431">
        <v>231</v>
      </c>
      <c r="I431" s="3">
        <v>21.2</v>
      </c>
      <c r="J431" s="3">
        <v>29.962</v>
      </c>
      <c r="K431" s="3">
        <v>1115.3311047659993</v>
      </c>
      <c r="L431" s="3">
        <v>9900.2265399648804</v>
      </c>
      <c r="M431" s="3" t="s">
        <v>40</v>
      </c>
      <c r="N431" s="4">
        <f>1000000*(AG431-AE431)/Y431</f>
        <v>5.7380785793418001</v>
      </c>
      <c r="O431" s="4">
        <f>1000000*(AN431-AL431)/Y431</f>
        <v>263.83189108151265</v>
      </c>
      <c r="P431" s="4" t="e">
        <f>1000000*(AU431-AS431)/Y431</f>
        <v>#VALUE!</v>
      </c>
      <c r="Q431">
        <f>(N431*16)</f>
        <v>91.809257269468802</v>
      </c>
      <c r="R431">
        <f>(O431*44)</f>
        <v>11608.603207586557</v>
      </c>
      <c r="S431">
        <f>1000000*(((AG431-AE431)*0.082057*X431)/(W431-AA431))/Y431</f>
        <v>160.11735563322159</v>
      </c>
      <c r="T431">
        <f>1000000*(((AN431-AL431)*0.082057*X431)/(W431-AA431))/Y431</f>
        <v>7362.0575507227813</v>
      </c>
      <c r="U431">
        <f>O431*((1*0.082057*X431)/(W431-AA431))</f>
        <v>7362.0575507227813</v>
      </c>
      <c r="W431">
        <f t="shared" si="336"/>
        <v>0.99363085107158133</v>
      </c>
      <c r="X431">
        <v>313.14999999999998</v>
      </c>
      <c r="Y431">
        <f t="shared" si="337"/>
        <v>1.9073334166666699E-2</v>
      </c>
      <c r="Z431">
        <v>2E-3</v>
      </c>
      <c r="AA431">
        <f t="shared" si="338"/>
        <v>7.2765497523200454E-2</v>
      </c>
      <c r="AC431">
        <f t="shared" si="339"/>
        <v>1.1082273948552468E-3</v>
      </c>
      <c r="AD431">
        <f t="shared" si="340"/>
        <v>8.6256300205510513E-8</v>
      </c>
      <c r="AE431">
        <v>0</v>
      </c>
      <c r="AF431" s="8">
        <f t="shared" si="341"/>
        <v>2.3187990012867766E-8</v>
      </c>
      <c r="AG431" s="8">
        <f t="shared" si="342"/>
        <v>1.0944429021837828E-7</v>
      </c>
      <c r="AH431" s="9">
        <f t="shared" si="343"/>
        <v>1.097002469958351E-3</v>
      </c>
      <c r="AJ431">
        <f t="shared" si="344"/>
        <v>9.8371705227067608E-3</v>
      </c>
      <c r="AK431">
        <f t="shared" si="345"/>
        <v>7.656532745161239E-7</v>
      </c>
      <c r="AL431">
        <v>0</v>
      </c>
      <c r="AM431" s="8">
        <f t="shared" si="346"/>
        <v>4.2665005479051785E-6</v>
      </c>
      <c r="AN431" s="8">
        <f t="shared" si="347"/>
        <v>5.0321538224213026E-6</v>
      </c>
      <c r="AO431" s="9">
        <f t="shared" si="348"/>
        <v>2.2739189884214046E-2</v>
      </c>
      <c r="AP431" s="9"/>
      <c r="AQ431" t="e">
        <f t="shared" si="349"/>
        <v>#VALUE!</v>
      </c>
      <c r="AR431" t="e">
        <f t="shared" si="350"/>
        <v>#VALUE!</v>
      </c>
      <c r="AS431">
        <v>0</v>
      </c>
      <c r="AT431" s="8" t="e">
        <f t="shared" si="351"/>
        <v>#VALUE!</v>
      </c>
      <c r="AU431" s="8" t="e">
        <f t="shared" si="352"/>
        <v>#VALUE!</v>
      </c>
      <c r="AV431" s="9">
        <f t="shared" si="353"/>
        <v>1.5759424160826513E-2</v>
      </c>
      <c r="AX431">
        <f t="shared" si="354"/>
        <v>78.81297419298906</v>
      </c>
      <c r="AY431">
        <f t="shared" si="355"/>
        <v>15.21521999396508</v>
      </c>
      <c r="AZ431" t="e">
        <f t="shared" si="356"/>
        <v>#VALUE!</v>
      </c>
    </row>
    <row r="432" spans="1:52">
      <c r="A432" s="71">
        <v>44747.452777777777</v>
      </c>
      <c r="B432" s="56">
        <v>50</v>
      </c>
      <c r="C432" s="57">
        <v>0.1</v>
      </c>
      <c r="D432" s="56" t="s">
        <v>234</v>
      </c>
      <c r="E432" s="85">
        <v>2</v>
      </c>
      <c r="F432" s="2">
        <v>44749.522546296299</v>
      </c>
      <c r="G432">
        <v>369</v>
      </c>
      <c r="I432" s="3">
        <v>21.2</v>
      </c>
      <c r="J432" s="3">
        <v>29.962</v>
      </c>
      <c r="K432" s="3">
        <v>229.76630764372135</v>
      </c>
      <c r="L432" s="3" t="e">
        <v>#VALUE!</v>
      </c>
      <c r="M432" s="3" t="s">
        <v>40</v>
      </c>
      <c r="N432" s="4">
        <f>1000000*(AG432-AE432)/Y432</f>
        <v>1.1820858599846049</v>
      </c>
      <c r="O432" s="4" t="e">
        <f>1000000*(AN432-AL432)/Y432</f>
        <v>#VALUE!</v>
      </c>
      <c r="P432" s="4" t="e">
        <f>1000000*(AU432-AS432)/Y432</f>
        <v>#VALUE!</v>
      </c>
      <c r="Q432">
        <f>(N432*16)</f>
        <v>18.913373759753679</v>
      </c>
      <c r="R432" t="e">
        <f>(O432*44)</f>
        <v>#VALUE!</v>
      </c>
      <c r="S432">
        <f>1000000*(((AG432-AE432)*0.082057*X432)/(W432-AA432))/Y432</f>
        <v>32.985338108400136</v>
      </c>
      <c r="T432" t="e">
        <f>1000000*(((AN432-AL432)*0.082057*X432)/(W432-AA432))/Y432</f>
        <v>#VALUE!</v>
      </c>
      <c r="U432" t="e">
        <f>O432*((1*0.082057*X432)/(W432-AA432))</f>
        <v>#VALUE!</v>
      </c>
      <c r="W432">
        <f t="shared" si="336"/>
        <v>0.99363085107158133</v>
      </c>
      <c r="X432">
        <v>313.14999999999998</v>
      </c>
      <c r="Y432">
        <f t="shared" si="337"/>
        <v>1.9073334166666699E-2</v>
      </c>
      <c r="Z432">
        <v>2E-3</v>
      </c>
      <c r="AA432">
        <f t="shared" si="338"/>
        <v>7.2765497523200454E-2</v>
      </c>
      <c r="AC432">
        <f t="shared" si="339"/>
        <v>2.2830289181160563E-4</v>
      </c>
      <c r="AD432">
        <f t="shared" si="340"/>
        <v>1.7769424276378064E-8</v>
      </c>
      <c r="AE432">
        <v>0</v>
      </c>
      <c r="AF432" s="8">
        <f t="shared" si="341"/>
        <v>4.7768943447998875E-9</v>
      </c>
      <c r="AG432" s="8">
        <f t="shared" si="342"/>
        <v>2.2546318621177952E-8</v>
      </c>
      <c r="AH432" s="9">
        <f t="shared" si="343"/>
        <v>1.097002469958351E-3</v>
      </c>
      <c r="AJ432" t="e">
        <f t="shared" si="344"/>
        <v>#VALUE!</v>
      </c>
      <c r="AK432" t="e">
        <f t="shared" si="345"/>
        <v>#VALUE!</v>
      </c>
      <c r="AL432">
        <v>0</v>
      </c>
      <c r="AM432" s="8" t="e">
        <f t="shared" si="346"/>
        <v>#VALUE!</v>
      </c>
      <c r="AN432" s="8" t="e">
        <f t="shared" si="347"/>
        <v>#VALUE!</v>
      </c>
      <c r="AO432" s="9">
        <f t="shared" si="348"/>
        <v>2.2739189884214046E-2</v>
      </c>
      <c r="AP432" s="9"/>
      <c r="AQ432" t="e">
        <f t="shared" si="349"/>
        <v>#VALUE!</v>
      </c>
      <c r="AR432" t="e">
        <f t="shared" si="350"/>
        <v>#VALUE!</v>
      </c>
      <c r="AS432">
        <v>0</v>
      </c>
      <c r="AT432" s="8" t="e">
        <f t="shared" si="351"/>
        <v>#VALUE!</v>
      </c>
      <c r="AU432" s="8" t="e">
        <f t="shared" si="352"/>
        <v>#VALUE!</v>
      </c>
      <c r="AV432" s="9">
        <f t="shared" si="353"/>
        <v>1.5759424160826513E-2</v>
      </c>
      <c r="AX432">
        <f t="shared" si="354"/>
        <v>78.812974192989046</v>
      </c>
      <c r="AY432" t="e">
        <f t="shared" si="355"/>
        <v>#VALUE!</v>
      </c>
      <c r="AZ432" t="e">
        <f t="shared" si="356"/>
        <v>#VALUE!</v>
      </c>
    </row>
    <row r="433" spans="1:52">
      <c r="A433" s="73">
        <v>44747.513888888891</v>
      </c>
      <c r="B433" s="56">
        <v>50</v>
      </c>
      <c r="C433" s="57">
        <v>6</v>
      </c>
      <c r="D433" s="56" t="s">
        <v>235</v>
      </c>
      <c r="E433" s="85">
        <v>2</v>
      </c>
      <c r="F433" s="2">
        <v>44749.54378472222</v>
      </c>
      <c r="G433">
        <v>367</v>
      </c>
      <c r="I433" s="3">
        <v>21.2</v>
      </c>
      <c r="J433" s="3">
        <v>29.962</v>
      </c>
      <c r="K433" s="3">
        <v>46206.694701373119</v>
      </c>
      <c r="L433" s="3">
        <v>16794.185774877518</v>
      </c>
      <c r="M433" s="3" t="s">
        <v>40</v>
      </c>
      <c r="N433" s="4">
        <f>1000000*(AG433-AE433)/Y433</f>
        <v>237.72101751233976</v>
      </c>
      <c r="O433" s="4">
        <f>1000000*(AN433-AL433)/Y433</f>
        <v>447.54953578828844</v>
      </c>
      <c r="P433" s="4" t="e">
        <f>1000000*(AU433-AS433)/Y433</f>
        <v>#VALUE!</v>
      </c>
      <c r="Q433">
        <f>(N433*16)</f>
        <v>3803.5362801974361</v>
      </c>
      <c r="R433">
        <f>(O433*44)</f>
        <v>19692.179574684691</v>
      </c>
      <c r="S433">
        <f>1000000*(((AG433-AE433)*0.082057*X433)/(W433-AA433))/Y433</f>
        <v>6633.4505838853011</v>
      </c>
      <c r="T433">
        <f>1000000*(((AN433-AL433)*0.082057*X433)/(W433-AA433))/Y433</f>
        <v>12488.579093930184</v>
      </c>
      <c r="U433">
        <f>O433*((1*0.082057*X433)/(W433-AA433))</f>
        <v>12488.579093930186</v>
      </c>
      <c r="W433">
        <f t="shared" si="336"/>
        <v>0.99363085107158133</v>
      </c>
      <c r="X433">
        <v>313.14999999999998</v>
      </c>
      <c r="Y433">
        <f t="shared" si="337"/>
        <v>1.9073334166666699E-2</v>
      </c>
      <c r="Z433">
        <v>2E-3</v>
      </c>
      <c r="AA433">
        <f t="shared" si="338"/>
        <v>7.2765497523200454E-2</v>
      </c>
      <c r="AC433">
        <f t="shared" si="339"/>
        <v>4.59123973813301E-2</v>
      </c>
      <c r="AD433">
        <f t="shared" si="340"/>
        <v>3.573484602585534E-6</v>
      </c>
      <c r="AE433">
        <v>0</v>
      </c>
      <c r="AF433" s="8">
        <f t="shared" si="341"/>
        <v>9.6064780286734854E-7</v>
      </c>
      <c r="AG433" s="8">
        <f t="shared" si="342"/>
        <v>4.5341324054528823E-6</v>
      </c>
      <c r="AH433" s="9">
        <f t="shared" si="343"/>
        <v>1.097002469958351E-3</v>
      </c>
      <c r="AJ433">
        <f t="shared" si="344"/>
        <v>1.6687221104545794E-2</v>
      </c>
      <c r="AK433">
        <f t="shared" si="345"/>
        <v>1.2988110200771926E-6</v>
      </c>
      <c r="AL433">
        <v>0</v>
      </c>
      <c r="AM433" s="8">
        <f t="shared" si="346"/>
        <v>7.2374508321493896E-6</v>
      </c>
      <c r="AN433" s="8">
        <f t="shared" si="347"/>
        <v>8.5362618522265822E-6</v>
      </c>
      <c r="AO433" s="9">
        <f t="shared" si="348"/>
        <v>2.2739189884214046E-2</v>
      </c>
      <c r="AP433" s="9"/>
      <c r="AQ433" t="e">
        <f t="shared" si="349"/>
        <v>#VALUE!</v>
      </c>
      <c r="AR433" t="e">
        <f t="shared" si="350"/>
        <v>#VALUE!</v>
      </c>
      <c r="AS433">
        <v>0</v>
      </c>
      <c r="AT433" s="8" t="e">
        <f t="shared" si="351"/>
        <v>#VALUE!</v>
      </c>
      <c r="AU433" s="8" t="e">
        <f t="shared" si="352"/>
        <v>#VALUE!</v>
      </c>
      <c r="AV433" s="9">
        <f t="shared" si="353"/>
        <v>1.5759424160826513E-2</v>
      </c>
      <c r="AX433">
        <f t="shared" si="354"/>
        <v>78.81297419298906</v>
      </c>
      <c r="AY433">
        <f t="shared" si="355"/>
        <v>15.215219993965077</v>
      </c>
      <c r="AZ433" t="e">
        <f t="shared" si="356"/>
        <v>#VALUE!</v>
      </c>
    </row>
    <row r="434" spans="1:52">
      <c r="A434" s="71">
        <v>44747.513888888891</v>
      </c>
      <c r="B434" s="56">
        <v>50</v>
      </c>
      <c r="C434" s="57">
        <v>9</v>
      </c>
      <c r="D434" s="56" t="s">
        <v>234</v>
      </c>
      <c r="E434" s="85">
        <v>2</v>
      </c>
      <c r="F434" s="2">
        <v>44749.565023148149</v>
      </c>
      <c r="G434">
        <v>408</v>
      </c>
      <c r="I434" s="3">
        <v>21.2</v>
      </c>
      <c r="J434" s="3">
        <v>29.962</v>
      </c>
      <c r="K434" s="3">
        <v>0.15231716319999999</v>
      </c>
      <c r="L434" s="3">
        <v>20333.476841568077</v>
      </c>
      <c r="M434" s="3" t="s">
        <v>40</v>
      </c>
      <c r="N434" s="4">
        <f>1000000*(AG434-AE434)/Y434</f>
        <v>7.8363084082318246E-4</v>
      </c>
      <c r="O434" s="4">
        <f>1000000*(AN434-AL434)/Y434</f>
        <v>541.8683729829155</v>
      </c>
      <c r="P434" s="4" t="e">
        <f>1000000*(AU434-AS434)/Y434</f>
        <v>#VALUE!</v>
      </c>
      <c r="Q434">
        <f>(N434*16)</f>
        <v>1.2538093453170919E-2</v>
      </c>
      <c r="R434">
        <f>(O434*44)</f>
        <v>23842.208411248281</v>
      </c>
      <c r="S434">
        <f>1000000*(((AG434-AE434)*0.082057*X434)/(W434-AA434))/Y434</f>
        <v>2.1866709611989776E-2</v>
      </c>
      <c r="T434">
        <f>1000000*(((AN434-AL434)*0.082057*X434)/(W434-AA434))/Y434</f>
        <v>15120.484981795589</v>
      </c>
      <c r="U434">
        <f>O434*((1*0.082057*X434)/(W434-AA434))</f>
        <v>15120.484981795587</v>
      </c>
      <c r="W434">
        <f t="shared" si="336"/>
        <v>0.99363085107158133</v>
      </c>
      <c r="X434">
        <v>313.14999999999998</v>
      </c>
      <c r="Y434">
        <f t="shared" si="337"/>
        <v>1.9073334166666699E-2</v>
      </c>
      <c r="Z434">
        <v>2E-3</v>
      </c>
      <c r="AA434">
        <f t="shared" si="338"/>
        <v>7.2765497523200454E-2</v>
      </c>
      <c r="AC434">
        <f t="shared" si="339"/>
        <v>1.5134703250322494E-7</v>
      </c>
      <c r="AD434">
        <f t="shared" si="340"/>
        <v>1.1779744059220338E-11</v>
      </c>
      <c r="AE434">
        <v>0</v>
      </c>
      <c r="AF434" s="8">
        <f t="shared" si="341"/>
        <v>3.1667088311062227E-12</v>
      </c>
      <c r="AG434" s="8">
        <f t="shared" si="342"/>
        <v>1.4946452890326561E-11</v>
      </c>
      <c r="AH434" s="9">
        <f t="shared" si="343"/>
        <v>1.097002469958351E-3</v>
      </c>
      <c r="AJ434">
        <f t="shared" si="344"/>
        <v>2.020396989933158E-2</v>
      </c>
      <c r="AK434">
        <f t="shared" si="345"/>
        <v>1.5725289783217019E-6</v>
      </c>
      <c r="AL434">
        <v>0</v>
      </c>
      <c r="AM434" s="8">
        <f t="shared" si="346"/>
        <v>8.7627075739294359E-6</v>
      </c>
      <c r="AN434" s="8">
        <f t="shared" si="347"/>
        <v>1.0335236552251137E-5</v>
      </c>
      <c r="AO434" s="9">
        <f t="shared" si="348"/>
        <v>2.2739189884214046E-2</v>
      </c>
      <c r="AP434" s="9"/>
      <c r="AQ434" t="e">
        <f t="shared" si="349"/>
        <v>#VALUE!</v>
      </c>
      <c r="AR434" t="e">
        <f t="shared" si="350"/>
        <v>#VALUE!</v>
      </c>
      <c r="AS434">
        <v>0</v>
      </c>
      <c r="AT434" s="8" t="e">
        <f t="shared" si="351"/>
        <v>#VALUE!</v>
      </c>
      <c r="AU434" s="8" t="e">
        <f t="shared" si="352"/>
        <v>#VALUE!</v>
      </c>
      <c r="AV434" s="9">
        <f t="shared" si="353"/>
        <v>1.5759424160826513E-2</v>
      </c>
      <c r="AX434">
        <f t="shared" si="354"/>
        <v>78.812974192989046</v>
      </c>
      <c r="AY434">
        <f t="shared" si="355"/>
        <v>15.21521999396507</v>
      </c>
      <c r="AZ434" t="e">
        <f t="shared" si="356"/>
        <v>#VALUE!</v>
      </c>
    </row>
    <row r="435" spans="1:52">
      <c r="A435" s="73">
        <v>44747.499305555553</v>
      </c>
      <c r="B435" s="56">
        <v>50</v>
      </c>
      <c r="C435" s="57">
        <v>0.1</v>
      </c>
      <c r="D435" s="56" t="s">
        <v>235</v>
      </c>
      <c r="E435" s="85">
        <v>2</v>
      </c>
      <c r="F435" s="2">
        <v>44749.586284722223</v>
      </c>
      <c r="G435">
        <v>397</v>
      </c>
      <c r="I435" s="3">
        <v>21.2</v>
      </c>
      <c r="J435" s="3">
        <v>29.962</v>
      </c>
      <c r="K435" s="3">
        <v>204.7135267919935</v>
      </c>
      <c r="L435" s="3" t="e">
        <v>#VALUE!</v>
      </c>
      <c r="M435" s="3" t="s">
        <v>40</v>
      </c>
      <c r="N435" s="4">
        <f>1000000*(AG435-AE435)/Y435</f>
        <v>1.0531960401419094</v>
      </c>
      <c r="O435" s="4" t="e">
        <f>1000000*(AN435-AL435)/Y435</f>
        <v>#VALUE!</v>
      </c>
      <c r="P435" s="4" t="e">
        <f>1000000*(AU435-AS435)/Y435</f>
        <v>#VALUE!</v>
      </c>
      <c r="Q435">
        <f>(N435*16)</f>
        <v>16.85113664227055</v>
      </c>
      <c r="R435" t="e">
        <f>(O435*44)</f>
        <v>#VALUE!</v>
      </c>
      <c r="S435">
        <f>1000000*(((AG435-AE435)*0.082057*X435)/(W435-AA435))/Y435</f>
        <v>29.388751405047248</v>
      </c>
      <c r="T435" t="e">
        <f>1000000*(((AN435-AL435)*0.082057*X435)/(W435-AA435))/Y435</f>
        <v>#VALUE!</v>
      </c>
      <c r="U435" t="e">
        <f>O435*((1*0.082057*X435)/(W435-AA435))</f>
        <v>#VALUE!</v>
      </c>
      <c r="W435">
        <f t="shared" si="336"/>
        <v>0.99363085107158133</v>
      </c>
      <c r="X435">
        <v>313.14999999999998</v>
      </c>
      <c r="Y435">
        <f t="shared" si="337"/>
        <v>1.9073334166666699E-2</v>
      </c>
      <c r="Z435">
        <v>2E-3</v>
      </c>
      <c r="AA435">
        <f t="shared" si="338"/>
        <v>7.2765497523200454E-2</v>
      </c>
      <c r="AC435">
        <f t="shared" si="339"/>
        <v>2.0340967585219345E-4</v>
      </c>
      <c r="AD435">
        <f t="shared" si="340"/>
        <v>1.5831918743809882E-8</v>
      </c>
      <c r="AE435">
        <v>0</v>
      </c>
      <c r="AF435" s="8">
        <f t="shared" si="341"/>
        <v>4.2560412728268705E-9</v>
      </c>
      <c r="AG435" s="8">
        <f t="shared" si="342"/>
        <v>2.0087960016636754E-8</v>
      </c>
      <c r="AH435" s="9">
        <f t="shared" si="343"/>
        <v>1.097002469958351E-3</v>
      </c>
      <c r="AJ435" t="e">
        <f t="shared" si="344"/>
        <v>#VALUE!</v>
      </c>
      <c r="AK435" t="e">
        <f t="shared" si="345"/>
        <v>#VALUE!</v>
      </c>
      <c r="AL435">
        <v>0</v>
      </c>
      <c r="AM435" s="8" t="e">
        <f t="shared" si="346"/>
        <v>#VALUE!</v>
      </c>
      <c r="AN435" s="8" t="e">
        <f t="shared" si="347"/>
        <v>#VALUE!</v>
      </c>
      <c r="AO435" s="9">
        <f t="shared" si="348"/>
        <v>2.2739189884214046E-2</v>
      </c>
      <c r="AP435" s="9"/>
      <c r="AQ435" t="e">
        <f t="shared" si="349"/>
        <v>#VALUE!</v>
      </c>
      <c r="AR435" t="e">
        <f t="shared" si="350"/>
        <v>#VALUE!</v>
      </c>
      <c r="AS435">
        <v>0</v>
      </c>
      <c r="AT435" s="8" t="e">
        <f t="shared" si="351"/>
        <v>#VALUE!</v>
      </c>
      <c r="AU435" s="8" t="e">
        <f t="shared" si="352"/>
        <v>#VALUE!</v>
      </c>
      <c r="AV435" s="9">
        <f t="shared" si="353"/>
        <v>1.5759424160826513E-2</v>
      </c>
      <c r="AX435">
        <f t="shared" si="354"/>
        <v>78.81297419298906</v>
      </c>
      <c r="AY435" t="e">
        <f t="shared" si="355"/>
        <v>#VALUE!</v>
      </c>
      <c r="AZ435" t="e">
        <f t="shared" si="356"/>
        <v>#VALUE!</v>
      </c>
    </row>
    <row r="436" spans="1:52">
      <c r="A436" s="71">
        <v>44747.503472222219</v>
      </c>
      <c r="B436" s="56">
        <v>50</v>
      </c>
      <c r="C436" s="57">
        <v>8</v>
      </c>
      <c r="D436" s="56" t="s">
        <v>234</v>
      </c>
      <c r="E436" s="85">
        <v>2</v>
      </c>
      <c r="F436" s="2">
        <v>44749.607511574075</v>
      </c>
      <c r="G436">
        <v>82</v>
      </c>
      <c r="I436" s="3">
        <v>21.2</v>
      </c>
      <c r="J436" s="3">
        <v>29.962</v>
      </c>
      <c r="K436" s="3">
        <v>-0.60334766079999991</v>
      </c>
      <c r="L436" s="3">
        <v>19395.731807309119</v>
      </c>
      <c r="M436" s="3" t="s">
        <v>40</v>
      </c>
      <c r="N436" s="4">
        <f>1000000*(AG436-AE436)/Y436</f>
        <v>-3.1040614518312165E-3</v>
      </c>
      <c r="O436" s="4">
        <f>1000000*(AN436-AL436)/Y436</f>
        <v>516.8783341447014</v>
      </c>
      <c r="P436" s="4" t="e">
        <f>1000000*(AU436-AS436)/Y436</f>
        <v>#VALUE!</v>
      </c>
      <c r="Q436">
        <f>(N436*16)</f>
        <v>-4.9664983229299464E-2</v>
      </c>
      <c r="R436">
        <f>(O436*44)</f>
        <v>22742.646702366863</v>
      </c>
      <c r="S436">
        <f>1000000*(((AG436-AE436)*0.082057*X436)/(W436-AA436))/Y436</f>
        <v>-8.6616818594917919E-2</v>
      </c>
      <c r="T436">
        <f>1000000*(((AN436-AL436)*0.082057*X436)/(W436-AA436))/Y436</f>
        <v>14423.15418009623</v>
      </c>
      <c r="U436">
        <f>O436*((1*0.082057*X436)/(W436-AA436))</f>
        <v>14423.154180096228</v>
      </c>
      <c r="W436">
        <f t="shared" si="336"/>
        <v>0.99363085107158133</v>
      </c>
      <c r="X436">
        <v>313.14999999999998</v>
      </c>
      <c r="Y436">
        <f t="shared" si="337"/>
        <v>1.9073334166666699E-2</v>
      </c>
      <c r="Z436">
        <v>2E-3</v>
      </c>
      <c r="AA436">
        <f t="shared" si="338"/>
        <v>7.2765497523200454E-2</v>
      </c>
      <c r="AC436">
        <f t="shared" si="339"/>
        <v>-5.9950484969275177E-7</v>
      </c>
      <c r="AD436">
        <f t="shared" si="340"/>
        <v>-4.6661064804765799E-11</v>
      </c>
      <c r="AE436">
        <v>0</v>
      </c>
      <c r="AF436" s="8">
        <f t="shared" si="341"/>
        <v>-1.2543736539879582E-11</v>
      </c>
      <c r="AG436" s="8">
        <f t="shared" si="342"/>
        <v>-5.9204801344645383E-11</v>
      </c>
      <c r="AH436" s="9">
        <f t="shared" si="343"/>
        <v>1.097002469958351E-3</v>
      </c>
      <c r="AJ436">
        <f t="shared" si="344"/>
        <v>1.9272197502852698E-2</v>
      </c>
      <c r="AK436">
        <f t="shared" si="345"/>
        <v>1.5000066422677477E-6</v>
      </c>
      <c r="AL436">
        <v>0</v>
      </c>
      <c r="AM436" s="8">
        <f t="shared" si="346"/>
        <v>8.358586548384153E-6</v>
      </c>
      <c r="AN436" s="8">
        <f t="shared" si="347"/>
        <v>9.8585931906519003E-6</v>
      </c>
      <c r="AO436" s="9">
        <f t="shared" si="348"/>
        <v>2.2739189884214046E-2</v>
      </c>
      <c r="AP436" s="9"/>
      <c r="AQ436" t="e">
        <f t="shared" si="349"/>
        <v>#VALUE!</v>
      </c>
      <c r="AR436" t="e">
        <f t="shared" si="350"/>
        <v>#VALUE!</v>
      </c>
      <c r="AS436">
        <v>0</v>
      </c>
      <c r="AT436" s="8" t="e">
        <f t="shared" si="351"/>
        <v>#VALUE!</v>
      </c>
      <c r="AU436" s="8" t="e">
        <f t="shared" si="352"/>
        <v>#VALUE!</v>
      </c>
      <c r="AV436" s="9">
        <f t="shared" si="353"/>
        <v>1.5759424160826513E-2</v>
      </c>
      <c r="AX436">
        <f t="shared" si="354"/>
        <v>78.812974192989046</v>
      </c>
      <c r="AY436">
        <f t="shared" si="355"/>
        <v>15.215219993965073</v>
      </c>
      <c r="AZ436" t="e">
        <f t="shared" si="356"/>
        <v>#VALUE!</v>
      </c>
    </row>
    <row r="437" spans="1:52">
      <c r="A437" s="71">
        <v>44747.424305555556</v>
      </c>
      <c r="B437" s="56">
        <v>100</v>
      </c>
      <c r="C437" s="57">
        <v>0.1</v>
      </c>
      <c r="D437" s="56" t="s">
        <v>234</v>
      </c>
      <c r="E437" s="85">
        <v>2</v>
      </c>
      <c r="F437" s="2">
        <v>44749.628784722219</v>
      </c>
      <c r="G437">
        <v>400</v>
      </c>
      <c r="I437" s="3">
        <v>21.2</v>
      </c>
      <c r="J437" s="3">
        <v>29.962</v>
      </c>
      <c r="K437" s="3">
        <v>400.15879119727776</v>
      </c>
      <c r="L437" s="3">
        <v>3777.56074935368</v>
      </c>
      <c r="M437" s="3" t="s">
        <v>40</v>
      </c>
      <c r="N437" s="4">
        <f>1000000*(AG437-AE437)/Y437</f>
        <v>2.0587093628901769</v>
      </c>
      <c r="O437" s="4">
        <f>1000000*(AN437-AL437)/Y437</f>
        <v>100.66850411493847</v>
      </c>
      <c r="P437" s="4" t="e">
        <f>1000000*(AU437-AS437)/Y437</f>
        <v>#VALUE!</v>
      </c>
      <c r="Q437">
        <f>(N437*16)</f>
        <v>32.939349806242831</v>
      </c>
      <c r="R437">
        <f>(O437*44)</f>
        <v>4429.4141810572928</v>
      </c>
      <c r="S437">
        <f>1000000*(((AG437-AE437)*0.082057*X437)/(W437-AA437))/Y437</f>
        <v>57.446947553154821</v>
      </c>
      <c r="T437">
        <f>1000000*(((AN437-AL437)*0.082057*X437)/(W437-AA437))/Y437</f>
        <v>2809.0892189010378</v>
      </c>
      <c r="U437">
        <f>O437*((1*0.082057*X437)/(W437-AA437))</f>
        <v>2809.0892189010383</v>
      </c>
      <c r="W437">
        <f t="shared" si="336"/>
        <v>0.99363085107158133</v>
      </c>
      <c r="X437">
        <v>313.14999999999998</v>
      </c>
      <c r="Y437">
        <f t="shared" si="337"/>
        <v>1.9073334166666699E-2</v>
      </c>
      <c r="Z437">
        <v>2E-3</v>
      </c>
      <c r="AA437">
        <f t="shared" si="338"/>
        <v>7.2765497523200454E-2</v>
      </c>
      <c r="AC437">
        <f t="shared" si="339"/>
        <v>3.9761012026112626E-4</v>
      </c>
      <c r="AD437">
        <f t="shared" si="340"/>
        <v>3.094705839000896E-8</v>
      </c>
      <c r="AE437">
        <v>0</v>
      </c>
      <c r="AF437" s="8">
        <f t="shared" si="341"/>
        <v>8.3193932404408795E-9</v>
      </c>
      <c r="AG437" s="8">
        <f t="shared" si="342"/>
        <v>3.9266451630449836E-8</v>
      </c>
      <c r="AH437" s="9">
        <f t="shared" si="343"/>
        <v>1.097002469958351E-3</v>
      </c>
      <c r="AJ437">
        <f t="shared" si="344"/>
        <v>3.7535009023548977E-3</v>
      </c>
      <c r="AK437">
        <f t="shared" si="345"/>
        <v>2.9214500756631048E-7</v>
      </c>
      <c r="AL437">
        <v>0</v>
      </c>
      <c r="AM437" s="8">
        <f t="shared" si="346"/>
        <v>1.6279390114763725E-6</v>
      </c>
      <c r="AN437" s="8">
        <f t="shared" si="347"/>
        <v>1.920084019042683E-6</v>
      </c>
      <c r="AO437" s="9">
        <f t="shared" si="348"/>
        <v>2.2739189884214046E-2</v>
      </c>
      <c r="AP437" s="9"/>
      <c r="AQ437" t="e">
        <f t="shared" si="349"/>
        <v>#VALUE!</v>
      </c>
      <c r="AR437" t="e">
        <f t="shared" si="350"/>
        <v>#VALUE!</v>
      </c>
      <c r="AS437">
        <v>0</v>
      </c>
      <c r="AT437" s="8" t="e">
        <f t="shared" si="351"/>
        <v>#VALUE!</v>
      </c>
      <c r="AU437" s="8" t="e">
        <f t="shared" si="352"/>
        <v>#VALUE!</v>
      </c>
      <c r="AV437" s="9">
        <f t="shared" si="353"/>
        <v>1.5759424160826513E-2</v>
      </c>
      <c r="AX437">
        <f t="shared" si="354"/>
        <v>78.812974192989032</v>
      </c>
      <c r="AY437">
        <f t="shared" si="355"/>
        <v>15.21521999396508</v>
      </c>
      <c r="AZ437" t="e">
        <f t="shared" si="356"/>
        <v>#VALUE!</v>
      </c>
    </row>
    <row r="438" spans="1:52">
      <c r="A438" s="73">
        <v>44747.506944444445</v>
      </c>
      <c r="B438" s="56">
        <v>50</v>
      </c>
      <c r="C438" s="57">
        <v>3</v>
      </c>
      <c r="D438" s="56" t="s">
        <v>235</v>
      </c>
      <c r="E438" s="85">
        <v>2</v>
      </c>
      <c r="F438" s="2">
        <v>44749.650023148148</v>
      </c>
      <c r="G438">
        <v>87</v>
      </c>
      <c r="I438" s="3">
        <v>21.2</v>
      </c>
      <c r="J438" s="3">
        <v>29.962</v>
      </c>
      <c r="K438" s="3">
        <v>422.68279436089222</v>
      </c>
      <c r="L438" s="3">
        <v>4935.6808880796798</v>
      </c>
      <c r="M438" s="3" t="s">
        <v>40</v>
      </c>
      <c r="N438" s="4">
        <f>1000000*(AG438-AE438)/Y438</f>
        <v>2.1745893016114048</v>
      </c>
      <c r="O438" s="4">
        <f>1000000*(AN438-AL438)/Y438</f>
        <v>131.53133589623505</v>
      </c>
      <c r="P438" s="4" t="e">
        <f>1000000*(AU438-AS438)/Y438</f>
        <v>#VALUE!</v>
      </c>
      <c r="Q438">
        <f>(N438*16)</f>
        <v>34.793428825782478</v>
      </c>
      <c r="R438">
        <f>(O438*44)</f>
        <v>5787.3787794343425</v>
      </c>
      <c r="S438">
        <f>1000000*(((AG438-AE438)*0.082057*X438)/(W438-AA438))/Y438</f>
        <v>60.680501974277988</v>
      </c>
      <c r="T438">
        <f>1000000*(((AN438-AL438)*0.082057*X438)/(W438-AA438))/Y438</f>
        <v>3670.2964930511607</v>
      </c>
      <c r="U438">
        <f>O438*((1*0.082057*X438)/(W438-AA438))</f>
        <v>3670.2964930511607</v>
      </c>
      <c r="W438">
        <f t="shared" si="336"/>
        <v>0.99363085107158133</v>
      </c>
      <c r="X438">
        <v>313.14999999999998</v>
      </c>
      <c r="Y438">
        <f t="shared" si="337"/>
        <v>1.9073334166666699E-2</v>
      </c>
      <c r="Z438">
        <v>2E-3</v>
      </c>
      <c r="AA438">
        <f t="shared" si="338"/>
        <v>7.2765497523200454E-2</v>
      </c>
      <c r="AC438">
        <f t="shared" si="339"/>
        <v>4.1999066469412756E-4</v>
      </c>
      <c r="AD438">
        <f t="shared" si="340"/>
        <v>3.268899598182231E-8</v>
      </c>
      <c r="AE438">
        <v>0</v>
      </c>
      <c r="AF438" s="8">
        <f t="shared" si="341"/>
        <v>8.7876724430703751E-9</v>
      </c>
      <c r="AG438" s="8">
        <f t="shared" si="342"/>
        <v>4.1476668424892685E-8</v>
      </c>
      <c r="AH438" s="9">
        <f t="shared" si="343"/>
        <v>1.097002469958351E-3</v>
      </c>
      <c r="AJ438">
        <f t="shared" si="344"/>
        <v>4.9042448014403502E-3</v>
      </c>
      <c r="AK438">
        <f t="shared" si="345"/>
        <v>3.8171048093393042E-7</v>
      </c>
      <c r="AL438">
        <v>0</v>
      </c>
      <c r="AM438" s="8">
        <f t="shared" si="346"/>
        <v>2.1270306420030435E-6</v>
      </c>
      <c r="AN438" s="8">
        <f t="shared" si="347"/>
        <v>2.508741122936974E-6</v>
      </c>
      <c r="AO438" s="9">
        <f t="shared" si="348"/>
        <v>2.2739189884214046E-2</v>
      </c>
      <c r="AP438" s="9"/>
      <c r="AQ438" t="e">
        <f t="shared" si="349"/>
        <v>#VALUE!</v>
      </c>
      <c r="AR438" t="e">
        <f t="shared" si="350"/>
        <v>#VALUE!</v>
      </c>
      <c r="AS438">
        <v>0</v>
      </c>
      <c r="AT438" s="8" t="e">
        <f t="shared" si="351"/>
        <v>#VALUE!</v>
      </c>
      <c r="AU438" s="8" t="e">
        <f t="shared" si="352"/>
        <v>#VALUE!</v>
      </c>
      <c r="AV438" s="9">
        <f t="shared" si="353"/>
        <v>1.5759424160826513E-2</v>
      </c>
      <c r="AX438">
        <f t="shared" si="354"/>
        <v>78.812974192989046</v>
      </c>
      <c r="AY438">
        <f t="shared" si="355"/>
        <v>15.215219993965079</v>
      </c>
      <c r="AZ438" t="e">
        <f t="shared" si="356"/>
        <v>#VALUE!</v>
      </c>
    </row>
    <row r="439" spans="1:52">
      <c r="A439" s="74">
        <v>44747.491666666669</v>
      </c>
      <c r="B439" s="58">
        <v>50</v>
      </c>
      <c r="C439" s="59">
        <v>6.2</v>
      </c>
      <c r="D439" s="58" t="s">
        <v>234</v>
      </c>
      <c r="E439" s="85">
        <v>2</v>
      </c>
      <c r="F439" s="2">
        <v>44749.671284722222</v>
      </c>
      <c r="G439">
        <v>302</v>
      </c>
      <c r="I439" s="3">
        <v>21.2</v>
      </c>
      <c r="J439" s="3">
        <v>29.962</v>
      </c>
      <c r="K439" s="3">
        <v>1.0987581893</v>
      </c>
      <c r="L439" s="3">
        <v>20016.312100429117</v>
      </c>
      <c r="M439" s="3" t="s">
        <v>40</v>
      </c>
      <c r="N439" s="4">
        <f>1000000*(AG439-AE439)/Y439</f>
        <v>5.6528153863524468E-3</v>
      </c>
      <c r="O439" s="4">
        <f>1000000*(AN439-AL439)/Y439</f>
        <v>533.41622564050056</v>
      </c>
      <c r="P439" s="4" t="e">
        <f>1000000*(AU439-AS439)/Y439</f>
        <v>#VALUE!</v>
      </c>
      <c r="Q439">
        <f>(N439*16)</f>
        <v>9.0445046181639149E-2</v>
      </c>
      <c r="R439">
        <f>(O439*44)</f>
        <v>23470.313928182026</v>
      </c>
      <c r="S439">
        <f>1000000*(((AG439-AE439)*0.082057*X439)/(W439-AA439))/Y439</f>
        <v>0.1577381416148827</v>
      </c>
      <c r="T439">
        <f>1000000*(((AN439-AL439)*0.082057*X439)/(W439-AA439))/Y439</f>
        <v>14884.633300230589</v>
      </c>
      <c r="U439">
        <f>O439*((1*0.082057*X439)/(W439-AA439))</f>
        <v>14884.633300230593</v>
      </c>
      <c r="W439">
        <f t="shared" si="336"/>
        <v>0.99363085107158133</v>
      </c>
      <c r="X439">
        <v>313.14999999999998</v>
      </c>
      <c r="Y439">
        <f t="shared" si="337"/>
        <v>1.9073334166666699E-2</v>
      </c>
      <c r="Z439">
        <v>2E-3</v>
      </c>
      <c r="AA439">
        <f t="shared" si="338"/>
        <v>7.2765497523200454E-2</v>
      </c>
      <c r="AC439">
        <f t="shared" si="339"/>
        <v>1.0917600347560287E-6</v>
      </c>
      <c r="AD439">
        <f t="shared" si="340"/>
        <v>8.4974601555121211E-11</v>
      </c>
      <c r="AE439">
        <v>0</v>
      </c>
      <c r="AF439" s="8">
        <f t="shared" si="341"/>
        <v>2.284343529125412E-11</v>
      </c>
      <c r="AG439" s="8">
        <f t="shared" si="342"/>
        <v>1.0781803684637534E-10</v>
      </c>
      <c r="AH439" s="9">
        <f t="shared" si="343"/>
        <v>1.097002469958351E-3</v>
      </c>
      <c r="AJ439">
        <f t="shared" si="344"/>
        <v>1.9888825227663776E-2</v>
      </c>
      <c r="AK439">
        <f t="shared" si="345"/>
        <v>1.5480004262088969E-6</v>
      </c>
      <c r="AL439">
        <v>0</v>
      </c>
      <c r="AM439" s="8">
        <f t="shared" si="346"/>
        <v>8.6260254953544544E-6</v>
      </c>
      <c r="AN439" s="8">
        <f t="shared" si="347"/>
        <v>1.0174025921563352E-5</v>
      </c>
      <c r="AO439" s="9">
        <f t="shared" si="348"/>
        <v>2.2739189884214046E-2</v>
      </c>
      <c r="AP439" s="9"/>
      <c r="AQ439" t="e">
        <f t="shared" si="349"/>
        <v>#VALUE!</v>
      </c>
      <c r="AR439" t="e">
        <f t="shared" si="350"/>
        <v>#VALUE!</v>
      </c>
      <c r="AS439">
        <v>0</v>
      </c>
      <c r="AT439" s="8" t="e">
        <f t="shared" si="351"/>
        <v>#VALUE!</v>
      </c>
      <c r="AU439" s="8" t="e">
        <f t="shared" si="352"/>
        <v>#VALUE!</v>
      </c>
      <c r="AV439" s="9">
        <f t="shared" si="353"/>
        <v>1.5759424160826513E-2</v>
      </c>
      <c r="AX439">
        <f t="shared" si="354"/>
        <v>78.812974192989046</v>
      </c>
      <c r="AY439">
        <f t="shared" si="355"/>
        <v>15.215219993965086</v>
      </c>
      <c r="AZ439" t="e">
        <f t="shared" si="356"/>
        <v>#VALUE!</v>
      </c>
    </row>
    <row r="440" spans="1:52">
      <c r="A440" s="71">
        <v>44753.461805555555</v>
      </c>
      <c r="B440" s="56">
        <v>50</v>
      </c>
      <c r="C440" s="57">
        <v>0.1</v>
      </c>
      <c r="D440" s="56" t="s">
        <v>235</v>
      </c>
      <c r="E440" s="85">
        <v>1</v>
      </c>
      <c r="F440" s="2">
        <v>44754.576018518521</v>
      </c>
      <c r="G440">
        <v>409</v>
      </c>
      <c r="I440" s="3">
        <v>21.5</v>
      </c>
      <c r="J440" s="3">
        <v>29.856999999999999</v>
      </c>
      <c r="K440" s="3">
        <v>98.356786905786493</v>
      </c>
      <c r="L440" s="3">
        <v>3004.2376970700802</v>
      </c>
      <c r="M440" s="3" t="s">
        <v>40</v>
      </c>
      <c r="N440" s="4">
        <f>1000000*(AG440-AE440)/Y440</f>
        <v>0.50360438932594698</v>
      </c>
      <c r="O440" s="4">
        <f>1000000*(AN440-AL440)/Y440</f>
        <v>79.678095703230227</v>
      </c>
      <c r="P440" s="4" t="e">
        <f>1000000*(AU440-AS440)/Y440</f>
        <v>#VALUE!</v>
      </c>
      <c r="Q440">
        <f>(N440*16)</f>
        <v>8.0576702292151516</v>
      </c>
      <c r="R440">
        <f>(O440*44)</f>
        <v>3505.83621094213</v>
      </c>
      <c r="S440">
        <f>1000000*(((AG440-AE440)*0.082057*X440)/(W440-AA440))/Y440</f>
        <v>14.125489728143796</v>
      </c>
      <c r="T440">
        <f>1000000*(((AN440-AL440)*0.082057*X440)/(W440-AA440))/Y440</f>
        <v>2234.8735361906993</v>
      </c>
      <c r="U440">
        <f>O440*((1*0.082057*X440)/(W440-AA440))</f>
        <v>2234.8735361906993</v>
      </c>
      <c r="W440">
        <f t="shared" si="336"/>
        <v>0.98888904093371788</v>
      </c>
      <c r="X440">
        <v>313.14999999999998</v>
      </c>
      <c r="Y440">
        <f t="shared" si="337"/>
        <v>1.9073334166666699E-2</v>
      </c>
      <c r="Z440">
        <v>2E-3</v>
      </c>
      <c r="AA440">
        <f t="shared" si="338"/>
        <v>7.2765497523200454E-2</v>
      </c>
      <c r="AC440">
        <f t="shared" si="339"/>
        <v>9.7263948672585265E-5</v>
      </c>
      <c r="AD440">
        <f t="shared" si="340"/>
        <v>7.5703130917204099E-9</v>
      </c>
      <c r="AE440">
        <v>0</v>
      </c>
      <c r="AF440" s="8">
        <f t="shared" si="341"/>
        <v>2.0351017136934947E-9</v>
      </c>
      <c r="AG440" s="8">
        <f t="shared" si="342"/>
        <v>9.6054148054139042E-9</v>
      </c>
      <c r="AH440" s="9">
        <f t="shared" si="343"/>
        <v>1.097002469958351E-3</v>
      </c>
      <c r="AJ440">
        <f t="shared" si="344"/>
        <v>2.9708577349925529E-3</v>
      </c>
      <c r="AK440">
        <f t="shared" si="345"/>
        <v>2.312297980062583E-7</v>
      </c>
      <c r="AL440">
        <v>0</v>
      </c>
      <c r="AM440" s="8">
        <f t="shared" si="346"/>
        <v>1.2884971471051019E-6</v>
      </c>
      <c r="AN440" s="8">
        <f t="shared" si="347"/>
        <v>1.5197269451113601E-6</v>
      </c>
      <c r="AO440" s="9">
        <f t="shared" si="348"/>
        <v>2.2739189884214046E-2</v>
      </c>
      <c r="AP440" s="9"/>
      <c r="AQ440" t="e">
        <f t="shared" si="349"/>
        <v>#VALUE!</v>
      </c>
      <c r="AR440" t="e">
        <f t="shared" si="350"/>
        <v>#VALUE!</v>
      </c>
      <c r="AS440">
        <v>0</v>
      </c>
      <c r="AT440" s="8" t="e">
        <f t="shared" si="351"/>
        <v>#VALUE!</v>
      </c>
      <c r="AU440" s="8" t="e">
        <f t="shared" si="352"/>
        <v>#VALUE!</v>
      </c>
      <c r="AV440" s="9">
        <f t="shared" si="353"/>
        <v>1.5759424160826513E-2</v>
      </c>
      <c r="AX440">
        <f t="shared" si="354"/>
        <v>78.812974192989046</v>
      </c>
      <c r="AY440">
        <f t="shared" si="355"/>
        <v>15.215219993965068</v>
      </c>
      <c r="AZ440" t="e">
        <f t="shared" si="356"/>
        <v>#VALUE!</v>
      </c>
    </row>
    <row r="441" spans="1:52">
      <c r="A441" s="71">
        <v>44753.470833333333</v>
      </c>
      <c r="B441" s="56">
        <v>50</v>
      </c>
      <c r="C441" s="57">
        <v>8</v>
      </c>
      <c r="D441" s="56" t="s">
        <v>234</v>
      </c>
      <c r="E441" s="85">
        <v>1</v>
      </c>
      <c r="F441" s="2">
        <v>44754.597256944442</v>
      </c>
      <c r="G441">
        <v>221</v>
      </c>
      <c r="I441" s="3">
        <v>21.5</v>
      </c>
      <c r="J441" s="3">
        <v>29.856999999999999</v>
      </c>
      <c r="K441" s="3">
        <v>59.479816816349441</v>
      </c>
      <c r="L441" s="3">
        <v>24032.293083417917</v>
      </c>
      <c r="M441" s="3" t="s">
        <v>40</v>
      </c>
      <c r="N441" s="4">
        <f>1000000*(AG441-AE441)/Y441</f>
        <v>0.30454732985238048</v>
      </c>
      <c r="O441" s="4">
        <f>1000000*(AN441-AL441)/Y441</f>
        <v>637.38210532945823</v>
      </c>
      <c r="P441" s="4" t="e">
        <f>1000000*(AU441-AS441)/Y441</f>
        <v>#VALUE!</v>
      </c>
      <c r="Q441">
        <f>(N441*16)</f>
        <v>4.8727572776380876</v>
      </c>
      <c r="R441">
        <f>(O441*44)</f>
        <v>28044.812634496164</v>
      </c>
      <c r="S441">
        <f>1000000*(((AG441-AE441)*0.082057*X441)/(W441-AA441))/Y441</f>
        <v>8.5421816623189137</v>
      </c>
      <c r="T441">
        <f>1000000*(((AN441-AL441)*0.082057*X441)/(W441-AA441))/Y441</f>
        <v>17877.79172017247</v>
      </c>
      <c r="U441">
        <f>O441*((1*0.082057*X441)/(W441-AA441))</f>
        <v>17877.79172017247</v>
      </c>
      <c r="W441">
        <f t="shared" si="336"/>
        <v>0.98888904093371788</v>
      </c>
      <c r="X441">
        <v>313.14999999999998</v>
      </c>
      <c r="Y441">
        <f t="shared" si="337"/>
        <v>1.9073334166666699E-2</v>
      </c>
      <c r="Z441">
        <v>2E-3</v>
      </c>
      <c r="AA441">
        <f t="shared" si="338"/>
        <v>7.2765497523200454E-2</v>
      </c>
      <c r="AC441">
        <f t="shared" si="339"/>
        <v>5.8818939006433019E-5</v>
      </c>
      <c r="AD441">
        <f t="shared" si="340"/>
        <v>4.578035233798911E-9</v>
      </c>
      <c r="AE441">
        <v>0</v>
      </c>
      <c r="AF441" s="8">
        <f t="shared" si="341"/>
        <v>1.2306977580416107E-9</v>
      </c>
      <c r="AG441" s="8">
        <f t="shared" si="342"/>
        <v>5.8087329918405219E-9</v>
      </c>
      <c r="AH441" s="9">
        <f t="shared" si="343"/>
        <v>1.097002469958351E-3</v>
      </c>
      <c r="AJ441">
        <f t="shared" si="344"/>
        <v>2.3765271258699167E-2</v>
      </c>
      <c r="AK441">
        <f t="shared" si="345"/>
        <v>1.8497145817474561E-6</v>
      </c>
      <c r="AL441">
        <v>0</v>
      </c>
      <c r="AM441" s="8">
        <f t="shared" si="346"/>
        <v>1.0307287305054852E-5</v>
      </c>
      <c r="AN441" s="8">
        <f t="shared" si="347"/>
        <v>1.2157001886802308E-5</v>
      </c>
      <c r="AO441" s="9">
        <f t="shared" si="348"/>
        <v>2.2739189884214046E-2</v>
      </c>
      <c r="AP441" s="9"/>
      <c r="AQ441" t="e">
        <f t="shared" si="349"/>
        <v>#VALUE!</v>
      </c>
      <c r="AR441" t="e">
        <f t="shared" si="350"/>
        <v>#VALUE!</v>
      </c>
      <c r="AS441">
        <v>0</v>
      </c>
      <c r="AT441" s="8" t="e">
        <f t="shared" si="351"/>
        <v>#VALUE!</v>
      </c>
      <c r="AU441" s="8" t="e">
        <f t="shared" si="352"/>
        <v>#VALUE!</v>
      </c>
      <c r="AV441" s="9">
        <f t="shared" si="353"/>
        <v>1.5759424160826513E-2</v>
      </c>
      <c r="AX441">
        <f t="shared" si="354"/>
        <v>78.812974192989046</v>
      </c>
      <c r="AY441">
        <f t="shared" si="355"/>
        <v>15.215219993965075</v>
      </c>
      <c r="AZ441" t="e">
        <f t="shared" si="356"/>
        <v>#VALUE!</v>
      </c>
    </row>
    <row r="442" spans="1:52">
      <c r="A442" s="71">
        <v>44753.45</v>
      </c>
      <c r="B442" s="56">
        <v>50</v>
      </c>
      <c r="C442" s="57">
        <v>5</v>
      </c>
      <c r="D442" s="56" t="s">
        <v>234</v>
      </c>
      <c r="E442" s="85">
        <v>1</v>
      </c>
      <c r="F442" s="2">
        <v>44754.618495370371</v>
      </c>
      <c r="G442">
        <v>140</v>
      </c>
      <c r="I442" s="3">
        <v>21.5</v>
      </c>
      <c r="J442" s="3">
        <v>29.856999999999999</v>
      </c>
      <c r="K442" s="3">
        <v>2952.1752624830201</v>
      </c>
      <c r="L442" s="3">
        <v>19157.135906431999</v>
      </c>
      <c r="M442" s="3" t="s">
        <v>40</v>
      </c>
      <c r="N442" s="4">
        <f>1000000*(AG442-AE442)/Y442</f>
        <v>15.115666818905225</v>
      </c>
      <c r="O442" s="4">
        <f>1000000*(AN442-AL442)/Y442</f>
        <v>508.08366782732315</v>
      </c>
      <c r="P442" s="4" t="e">
        <f>1000000*(AU442-AS442)/Y442</f>
        <v>#VALUE!</v>
      </c>
      <c r="Q442">
        <f>(N442*16)</f>
        <v>241.85066910248361</v>
      </c>
      <c r="R442">
        <f>(O442*44)</f>
        <v>22355.681384402218</v>
      </c>
      <c r="S442">
        <f>1000000*(((AG442-AE442)*0.082057*X442)/(W442-AA442))/Y442</f>
        <v>423.97604331898708</v>
      </c>
      <c r="T442">
        <f>1000000*(((AN442-AL442)*0.082057*X442)/(W442-AA442))/Y442</f>
        <v>14251.128034325697</v>
      </c>
      <c r="U442">
        <f>O442*((1*0.082057*X442)/(W442-AA442))</f>
        <v>14251.128034325699</v>
      </c>
      <c r="W442">
        <f t="shared" si="336"/>
        <v>0.98888904093371788</v>
      </c>
      <c r="X442">
        <v>313.14999999999998</v>
      </c>
      <c r="Y442">
        <f t="shared" si="337"/>
        <v>1.9073334166666699E-2</v>
      </c>
      <c r="Z442">
        <v>2E-3</v>
      </c>
      <c r="AA442">
        <f t="shared" si="338"/>
        <v>7.2765497523200454E-2</v>
      </c>
      <c r="AC442">
        <f t="shared" si="339"/>
        <v>2.9193737639850808E-3</v>
      </c>
      <c r="AD442">
        <f t="shared" si="340"/>
        <v>2.2722266293667962E-7</v>
      </c>
      <c r="AE442">
        <v>0</v>
      </c>
      <c r="AF442" s="8">
        <f t="shared" si="341"/>
        <v>6.1083501452295592E-8</v>
      </c>
      <c r="AG442" s="8">
        <f t="shared" si="342"/>
        <v>2.8830616438897519E-7</v>
      </c>
      <c r="AH442" s="9">
        <f t="shared" si="343"/>
        <v>1.097002469958351E-3</v>
      </c>
      <c r="AJ442">
        <f t="shared" si="344"/>
        <v>1.8944281753548429E-2</v>
      </c>
      <c r="AK442">
        <f t="shared" si="345"/>
        <v>1.4744840830480323E-6</v>
      </c>
      <c r="AL442">
        <v>0</v>
      </c>
      <c r="AM442" s="8">
        <f t="shared" si="346"/>
        <v>8.2163654980481841E-6</v>
      </c>
      <c r="AN442" s="8">
        <f t="shared" si="347"/>
        <v>9.690849581096216E-6</v>
      </c>
      <c r="AO442" s="9">
        <f t="shared" si="348"/>
        <v>2.2739189884214046E-2</v>
      </c>
      <c r="AP442" s="9"/>
      <c r="AQ442" t="e">
        <f t="shared" si="349"/>
        <v>#VALUE!</v>
      </c>
      <c r="AR442" t="e">
        <f t="shared" si="350"/>
        <v>#VALUE!</v>
      </c>
      <c r="AS442">
        <v>0</v>
      </c>
      <c r="AT442" s="8" t="e">
        <f t="shared" si="351"/>
        <v>#VALUE!</v>
      </c>
      <c r="AU442" s="8" t="e">
        <f t="shared" si="352"/>
        <v>#VALUE!</v>
      </c>
      <c r="AV442" s="9">
        <f t="shared" si="353"/>
        <v>1.5759424160826513E-2</v>
      </c>
      <c r="AX442">
        <f t="shared" si="354"/>
        <v>78.812974192989046</v>
      </c>
      <c r="AY442">
        <f t="shared" si="355"/>
        <v>15.215219993965073</v>
      </c>
      <c r="AZ442" t="e">
        <f t="shared" si="356"/>
        <v>#VALUE!</v>
      </c>
    </row>
    <row r="443" spans="1:52">
      <c r="A443" s="71">
        <v>44753.461805555555</v>
      </c>
      <c r="B443" s="56">
        <v>50</v>
      </c>
      <c r="C443" s="57">
        <v>0.1</v>
      </c>
      <c r="D443" s="56" t="s">
        <v>235</v>
      </c>
      <c r="E443" s="85">
        <v>2</v>
      </c>
      <c r="F443" s="2">
        <v>44754.639745370368</v>
      </c>
      <c r="G443">
        <v>406</v>
      </c>
      <c r="I443" s="3">
        <v>21.5</v>
      </c>
      <c r="J443" s="3">
        <v>29.856999999999999</v>
      </c>
      <c r="K443" s="3">
        <v>81.330588963391762</v>
      </c>
      <c r="L443" s="3">
        <v>2856.9838901984799</v>
      </c>
      <c r="M443" s="3" t="s">
        <v>40</v>
      </c>
      <c r="N443" s="4">
        <f>1000000*(AG443-AE443)/Y443</f>
        <v>0.4164272021986809</v>
      </c>
      <c r="O443" s="4">
        <f>1000000*(AN443-AL443)/Y443</f>
        <v>75.772644770361978</v>
      </c>
      <c r="P443" s="4" t="e">
        <f>1000000*(AU443-AS443)/Y443</f>
        <v>#VALUE!</v>
      </c>
      <c r="Q443">
        <f>(N443*16)</f>
        <v>6.6628352351788944</v>
      </c>
      <c r="R443">
        <f>(O443*44)</f>
        <v>3333.9963698959273</v>
      </c>
      <c r="S443">
        <f>1000000*(((AG443-AE443)*0.082057*X443)/(W443-AA443))/Y443</f>
        <v>11.680275811436534</v>
      </c>
      <c r="T443">
        <f>1000000*(((AN443-AL443)*0.082057*X443)/(W443-AA443))/Y443</f>
        <v>2125.3303943808392</v>
      </c>
      <c r="U443">
        <f>O443*((1*0.082057*X443)/(W443-AA443))</f>
        <v>2125.3303943808392</v>
      </c>
      <c r="W443">
        <f t="shared" si="336"/>
        <v>0.98888904093371788</v>
      </c>
      <c r="X443">
        <v>313.14999999999998</v>
      </c>
      <c r="Y443">
        <f t="shared" si="337"/>
        <v>1.9073334166666699E-2</v>
      </c>
      <c r="Z443">
        <v>2E-3</v>
      </c>
      <c r="AA443">
        <f t="shared" si="338"/>
        <v>7.2765497523200454E-2</v>
      </c>
      <c r="AC443">
        <f t="shared" si="339"/>
        <v>8.0426928118582902E-5</v>
      </c>
      <c r="AD443">
        <f t="shared" si="340"/>
        <v>6.2598427801088902E-9</v>
      </c>
      <c r="AE443">
        <v>0</v>
      </c>
      <c r="AF443" s="8">
        <f t="shared" si="341"/>
        <v>1.6828124035166325E-9</v>
      </c>
      <c r="AG443" s="8">
        <f t="shared" si="342"/>
        <v>7.9426551836255227E-9</v>
      </c>
      <c r="AH443" s="9">
        <f t="shared" si="343"/>
        <v>1.097002469958351E-3</v>
      </c>
      <c r="AJ443">
        <f t="shared" si="344"/>
        <v>2.8252400591414575E-3</v>
      </c>
      <c r="AK443">
        <f t="shared" si="345"/>
        <v>2.1989598508866537E-7</v>
      </c>
      <c r="AL443">
        <v>0</v>
      </c>
      <c r="AM443" s="8">
        <f t="shared" si="346"/>
        <v>1.2253409893085784E-6</v>
      </c>
      <c r="AN443" s="8">
        <f t="shared" si="347"/>
        <v>1.4452369743972439E-6</v>
      </c>
      <c r="AO443" s="9">
        <f t="shared" si="348"/>
        <v>2.2739189884214046E-2</v>
      </c>
      <c r="AP443" s="9"/>
      <c r="AQ443" t="e">
        <f t="shared" si="349"/>
        <v>#VALUE!</v>
      </c>
      <c r="AR443" t="e">
        <f t="shared" si="350"/>
        <v>#VALUE!</v>
      </c>
      <c r="AS443">
        <v>0</v>
      </c>
      <c r="AT443" s="8" t="e">
        <f t="shared" si="351"/>
        <v>#VALUE!</v>
      </c>
      <c r="AU443" s="8" t="e">
        <f t="shared" si="352"/>
        <v>#VALUE!</v>
      </c>
      <c r="AV443" s="9">
        <f t="shared" si="353"/>
        <v>1.5759424160826513E-2</v>
      </c>
      <c r="AX443">
        <f t="shared" si="354"/>
        <v>78.812974192989046</v>
      </c>
      <c r="AY443">
        <f t="shared" si="355"/>
        <v>15.21521999396508</v>
      </c>
      <c r="AZ443" t="e">
        <f t="shared" si="356"/>
        <v>#VALUE!</v>
      </c>
    </row>
    <row r="444" spans="1:52">
      <c r="A444" s="71">
        <v>44753.470833333333</v>
      </c>
      <c r="B444" s="56">
        <v>50</v>
      </c>
      <c r="C444" s="57">
        <v>8</v>
      </c>
      <c r="D444" s="56" t="s">
        <v>234</v>
      </c>
      <c r="E444" s="85">
        <v>2</v>
      </c>
      <c r="F444" s="2">
        <v>44754.660983796297</v>
      </c>
      <c r="G444">
        <v>192</v>
      </c>
      <c r="I444" s="3">
        <v>21.5</v>
      </c>
      <c r="J444" s="3">
        <v>29.856999999999999</v>
      </c>
      <c r="K444" s="3">
        <v>5.4014889917000009</v>
      </c>
      <c r="L444" s="3">
        <v>24927.293115937999</v>
      </c>
      <c r="M444" s="3" t="s">
        <v>40</v>
      </c>
      <c r="N444" s="4">
        <f>1000000*(AG444-AE444)/Y444</f>
        <v>2.7656592398870538E-2</v>
      </c>
      <c r="O444" s="4">
        <f>1000000*(AN444-AL444)/Y444</f>
        <v>661.11920786135067</v>
      </c>
      <c r="P444" s="4" t="e">
        <f>1000000*(AU444-AS444)/Y444</f>
        <v>#VALUE!</v>
      </c>
      <c r="Q444">
        <f>(N444*16)</f>
        <v>0.44250547838192861</v>
      </c>
      <c r="R444">
        <f>(O444*44)</f>
        <v>29089.245145899429</v>
      </c>
      <c r="S444">
        <f>1000000*(((AG444-AE444)*0.082057*X444)/(W444-AA444))/Y444</f>
        <v>0.77573373093231213</v>
      </c>
      <c r="T444">
        <f>1000000*(((AN444-AL444)*0.082057*X444)/(W444-AA444))/Y444</f>
        <v>18543.588534292623</v>
      </c>
      <c r="U444">
        <f>O444*((1*0.082057*X444)/(W444-AA444))</f>
        <v>18543.588534292627</v>
      </c>
      <c r="W444">
        <f t="shared" si="336"/>
        <v>0.98888904093371788</v>
      </c>
      <c r="X444">
        <v>313.14999999999998</v>
      </c>
      <c r="Y444">
        <f t="shared" si="337"/>
        <v>1.9073334166666699E-2</v>
      </c>
      <c r="Z444">
        <v>2E-3</v>
      </c>
      <c r="AA444">
        <f t="shared" si="338"/>
        <v>7.2765497523200454E-2</v>
      </c>
      <c r="AC444">
        <f t="shared" si="339"/>
        <v>5.3414732686162491E-6</v>
      </c>
      <c r="AD444">
        <f t="shared" si="340"/>
        <v>4.1574114115601015E-10</v>
      </c>
      <c r="AE444">
        <v>0</v>
      </c>
      <c r="AF444" s="8">
        <f t="shared" si="341"/>
        <v>1.1176228757894192E-10</v>
      </c>
      <c r="AG444" s="8">
        <f t="shared" si="342"/>
        <v>5.2750342873495202E-10</v>
      </c>
      <c r="AH444" s="9">
        <f t="shared" si="343"/>
        <v>1.097002469958351E-3</v>
      </c>
      <c r="AJ444">
        <f t="shared" si="344"/>
        <v>2.4650326982493594E-2</v>
      </c>
      <c r="AK444">
        <f t="shared" si="345"/>
        <v>1.91860083430232E-6</v>
      </c>
      <c r="AL444">
        <v>0</v>
      </c>
      <c r="AM444" s="8">
        <f t="shared" si="346"/>
        <v>1.0691146741239202E-5</v>
      </c>
      <c r="AN444" s="8">
        <f t="shared" si="347"/>
        <v>1.2609747575541523E-5</v>
      </c>
      <c r="AO444" s="9">
        <f t="shared" si="348"/>
        <v>2.2739189884214046E-2</v>
      </c>
      <c r="AP444" s="9"/>
      <c r="AQ444" t="e">
        <f t="shared" si="349"/>
        <v>#VALUE!</v>
      </c>
      <c r="AR444" t="e">
        <f t="shared" si="350"/>
        <v>#VALUE!</v>
      </c>
      <c r="AS444">
        <v>0</v>
      </c>
      <c r="AT444" s="8" t="e">
        <f t="shared" si="351"/>
        <v>#VALUE!</v>
      </c>
      <c r="AU444" s="8" t="e">
        <f t="shared" si="352"/>
        <v>#VALUE!</v>
      </c>
      <c r="AV444" s="9">
        <f t="shared" si="353"/>
        <v>1.5759424160826513E-2</v>
      </c>
      <c r="AX444">
        <f t="shared" si="354"/>
        <v>78.812974192989046</v>
      </c>
      <c r="AY444">
        <f t="shared" si="355"/>
        <v>15.215219993965079</v>
      </c>
      <c r="AZ444" t="e">
        <f t="shared" si="356"/>
        <v>#VALUE!</v>
      </c>
    </row>
    <row r="445" spans="1:52">
      <c r="A445" s="71">
        <v>44753.479861111111</v>
      </c>
      <c r="B445" s="56">
        <v>50</v>
      </c>
      <c r="C445" s="57">
        <v>6</v>
      </c>
      <c r="D445" s="56" t="s">
        <v>235</v>
      </c>
      <c r="E445" s="85">
        <v>1</v>
      </c>
      <c r="F445" s="2">
        <v>44754.682222222225</v>
      </c>
      <c r="G445">
        <v>166</v>
      </c>
      <c r="I445" s="3">
        <v>21.5</v>
      </c>
      <c r="J445" s="3">
        <v>29.856999999999999</v>
      </c>
      <c r="K445" s="3">
        <v>34351.77180279982</v>
      </c>
      <c r="L445" s="3">
        <v>15707.324893385679</v>
      </c>
      <c r="M445" s="3" t="s">
        <v>40</v>
      </c>
      <c r="N445" s="4">
        <f>1000000*(AG445-AE445)/Y445</f>
        <v>175.88723264805557</v>
      </c>
      <c r="O445" s="4">
        <f>1000000*(AN445-AL445)/Y445</f>
        <v>416.58812061292099</v>
      </c>
      <c r="P445" s="4" t="e">
        <f>1000000*(AU445-AS445)/Y445</f>
        <v>#VALUE!</v>
      </c>
      <c r="Q445">
        <f>(N445*16)</f>
        <v>2814.1957223688892</v>
      </c>
      <c r="R445">
        <f>(O445*44)</f>
        <v>18329.877306968523</v>
      </c>
      <c r="S445">
        <f>1000000*(((AG445-AE445)*0.082057*X445)/(W445-AA445))/Y445</f>
        <v>4933.4226443243178</v>
      </c>
      <c r="T445">
        <f>1000000*(((AN445-AL445)*0.082057*X445)/(W445-AA445))/Y445</f>
        <v>11684.789376956605</v>
      </c>
      <c r="U445">
        <f>O445*((1*0.082057*X445)/(W445-AA445))</f>
        <v>11684.789376956604</v>
      </c>
      <c r="W445">
        <f t="shared" si="336"/>
        <v>0.98888904093371788</v>
      </c>
      <c r="X445">
        <v>313.14999999999998</v>
      </c>
      <c r="Y445">
        <f t="shared" si="337"/>
        <v>1.9073334166666699E-2</v>
      </c>
      <c r="Z445">
        <v>2E-3</v>
      </c>
      <c r="AA445">
        <f t="shared" si="338"/>
        <v>7.2765497523200454E-2</v>
      </c>
      <c r="AC445">
        <f t="shared" si="339"/>
        <v>3.397009067244465E-2</v>
      </c>
      <c r="AD445">
        <f t="shared" si="340"/>
        <v>2.6439829521030047E-6</v>
      </c>
      <c r="AE445">
        <v>0</v>
      </c>
      <c r="AF445" s="8">
        <f t="shared" si="341"/>
        <v>7.1077301184360783E-7</v>
      </c>
      <c r="AG445" s="8">
        <f t="shared" si="342"/>
        <v>3.3547559639466128E-6</v>
      </c>
      <c r="AH445" s="9">
        <f t="shared" si="343"/>
        <v>1.097002469958351E-3</v>
      </c>
      <c r="AJ445">
        <f t="shared" si="344"/>
        <v>1.5532801449454478E-2</v>
      </c>
      <c r="AK445">
        <f t="shared" si="345"/>
        <v>1.2089594527950959E-6</v>
      </c>
      <c r="AL445">
        <v>0</v>
      </c>
      <c r="AM445" s="8">
        <f t="shared" si="346"/>
        <v>6.7367649815187987E-6</v>
      </c>
      <c r="AN445" s="8">
        <f t="shared" si="347"/>
        <v>7.9457244343138938E-6</v>
      </c>
      <c r="AO445" s="9">
        <f t="shared" si="348"/>
        <v>2.2739189884214046E-2</v>
      </c>
      <c r="AP445" s="9"/>
      <c r="AQ445" t="e">
        <f t="shared" si="349"/>
        <v>#VALUE!</v>
      </c>
      <c r="AR445" t="e">
        <f t="shared" si="350"/>
        <v>#VALUE!</v>
      </c>
      <c r="AS445">
        <v>0</v>
      </c>
      <c r="AT445" s="8" t="e">
        <f t="shared" si="351"/>
        <v>#VALUE!</v>
      </c>
      <c r="AU445" s="8" t="e">
        <f t="shared" si="352"/>
        <v>#VALUE!</v>
      </c>
      <c r="AV445" s="9">
        <f t="shared" si="353"/>
        <v>1.5759424160826513E-2</v>
      </c>
      <c r="AX445">
        <f t="shared" si="354"/>
        <v>78.812974192989046</v>
      </c>
      <c r="AY445">
        <f t="shared" si="355"/>
        <v>15.215219993965064</v>
      </c>
      <c r="AZ445" t="e">
        <f t="shared" si="356"/>
        <v>#VALUE!</v>
      </c>
    </row>
    <row r="446" spans="1:52">
      <c r="A446" s="71">
        <v>44753.422222222223</v>
      </c>
      <c r="B446" s="56">
        <v>50</v>
      </c>
      <c r="C446" s="57">
        <v>1.6</v>
      </c>
      <c r="D446" s="56" t="s">
        <v>234</v>
      </c>
      <c r="E446" s="85">
        <v>1</v>
      </c>
      <c r="F446" s="2">
        <v>44754.703472222223</v>
      </c>
      <c r="G446">
        <v>324</v>
      </c>
      <c r="I446" s="3">
        <v>21.5</v>
      </c>
      <c r="J446" s="3">
        <v>29.856999999999999</v>
      </c>
      <c r="K446" s="3">
        <v>185.57608641236024</v>
      </c>
      <c r="L446" s="3">
        <v>51.310645000000008</v>
      </c>
      <c r="M446" s="3" t="s">
        <v>40</v>
      </c>
      <c r="N446" s="4">
        <f>1000000*(AG446-AE446)/Y446</f>
        <v>0.95018284565066091</v>
      </c>
      <c r="O446" s="4">
        <f>1000000*(AN446-AL446)/Y446</f>
        <v>1.3608558626674814</v>
      </c>
      <c r="P446" s="4" t="e">
        <f>1000000*(AU446-AS446)/Y446</f>
        <v>#VALUE!</v>
      </c>
      <c r="Q446">
        <f>(N446*16)</f>
        <v>15.202925530410575</v>
      </c>
      <c r="R446">
        <f>(O446*44)</f>
        <v>59.877657957369181</v>
      </c>
      <c r="S446">
        <f>1000000*(((AG446-AE446)*0.082057*X446)/(W446-AA446))/Y446</f>
        <v>26.65147149345016</v>
      </c>
      <c r="T446">
        <f>1000000*(((AN446-AL446)*0.082057*X446)/(W446-AA446))/Y446</f>
        <v>38.170349419159365</v>
      </c>
      <c r="U446">
        <f>O446*((1*0.082057*X446)/(W446-AA446))</f>
        <v>38.170349419159372</v>
      </c>
      <c r="W446">
        <f t="shared" si="336"/>
        <v>0.98888904093371788</v>
      </c>
      <c r="X446">
        <v>313.14999999999998</v>
      </c>
      <c r="Y446">
        <f t="shared" si="337"/>
        <v>1.9073334166666699E-2</v>
      </c>
      <c r="Z446">
        <v>2E-3</v>
      </c>
      <c r="AA446">
        <f t="shared" si="338"/>
        <v>7.2765497523200454E-2</v>
      </c>
      <c r="AC446">
        <f t="shared" si="339"/>
        <v>1.8351415811255169E-4</v>
      </c>
      <c r="AD446">
        <f t="shared" si="340"/>
        <v>1.4283397421506031E-8</v>
      </c>
      <c r="AE446">
        <v>0</v>
      </c>
      <c r="AF446" s="8">
        <f t="shared" si="341"/>
        <v>3.8397575130233098E-9</v>
      </c>
      <c r="AG446" s="8">
        <f t="shared" si="342"/>
        <v>1.8123154934529342E-8</v>
      </c>
      <c r="AH446" s="9">
        <f t="shared" si="343"/>
        <v>1.097002469958351E-3</v>
      </c>
      <c r="AJ446">
        <f t="shared" si="344"/>
        <v>5.0740534523740474E-5</v>
      </c>
      <c r="AK446">
        <f t="shared" si="345"/>
        <v>3.9492714209970402E-9</v>
      </c>
      <c r="AL446">
        <v>0</v>
      </c>
      <c r="AM446" s="8">
        <f t="shared" si="346"/>
        <v>2.2006787200327317E-8</v>
      </c>
      <c r="AN446" s="8">
        <f t="shared" si="347"/>
        <v>2.5956058621324359E-8</v>
      </c>
      <c r="AO446" s="9">
        <f t="shared" si="348"/>
        <v>2.2739189884214046E-2</v>
      </c>
      <c r="AP446" s="9"/>
      <c r="AQ446" t="e">
        <f t="shared" si="349"/>
        <v>#VALUE!</v>
      </c>
      <c r="AR446" t="e">
        <f t="shared" si="350"/>
        <v>#VALUE!</v>
      </c>
      <c r="AS446">
        <v>0</v>
      </c>
      <c r="AT446" s="8" t="e">
        <f t="shared" si="351"/>
        <v>#VALUE!</v>
      </c>
      <c r="AU446" s="8" t="e">
        <f t="shared" si="352"/>
        <v>#VALUE!</v>
      </c>
      <c r="AV446" s="9">
        <f t="shared" si="353"/>
        <v>1.5759424160826513E-2</v>
      </c>
      <c r="AX446">
        <f t="shared" si="354"/>
        <v>78.812974192989046</v>
      </c>
      <c r="AY446">
        <f t="shared" si="355"/>
        <v>15.215219993965084</v>
      </c>
      <c r="AZ446" t="e">
        <f t="shared" si="356"/>
        <v>#VALUE!</v>
      </c>
    </row>
    <row r="447" spans="1:52">
      <c r="A447" s="71">
        <v>44753.486111111109</v>
      </c>
      <c r="B447" s="56">
        <v>50</v>
      </c>
      <c r="C447" s="57">
        <v>8</v>
      </c>
      <c r="D447" s="56" t="s">
        <v>235</v>
      </c>
      <c r="E447" s="85">
        <v>1</v>
      </c>
      <c r="F447" s="2">
        <v>44754.724722222221</v>
      </c>
      <c r="G447">
        <v>255</v>
      </c>
      <c r="I447" s="3">
        <v>21.5</v>
      </c>
      <c r="J447" s="3">
        <v>29.856999999999999</v>
      </c>
      <c r="K447" s="3">
        <v>61393.209056423024</v>
      </c>
      <c r="L447" s="3">
        <v>13751.176975677519</v>
      </c>
      <c r="M447" s="3" t="s">
        <v>40</v>
      </c>
      <c r="N447" s="4">
        <f>1000000*(AG447-AE447)/Y447</f>
        <v>314.34424128998438</v>
      </c>
      <c r="O447" s="4">
        <f>1000000*(AN447-AL447)/Y447</f>
        <v>364.70735859837339</v>
      </c>
      <c r="P447" s="4" t="e">
        <f>1000000*(AU447-AS447)/Y447</f>
        <v>#VALUE!</v>
      </c>
      <c r="Q447">
        <f>(N447*16)</f>
        <v>5029.5078606397501</v>
      </c>
      <c r="R447">
        <f>(O447*44)</f>
        <v>16047.123778328429</v>
      </c>
      <c r="S447">
        <f>1000000*(((AG447-AE447)*0.082057*X447)/(W447-AA447))/Y447</f>
        <v>8816.9730954607749</v>
      </c>
      <c r="T447">
        <f>1000000*(((AN447-AL447)*0.082057*X447)/(W447-AA447))/Y447</f>
        <v>10229.597193453912</v>
      </c>
      <c r="U447">
        <f>O447*((1*0.082057*X447)/(W447-AA447))</f>
        <v>10229.597193453912</v>
      </c>
      <c r="W447">
        <f t="shared" si="336"/>
        <v>0.98888904093371788</v>
      </c>
      <c r="X447">
        <v>313.14999999999998</v>
      </c>
      <c r="Y447">
        <f t="shared" si="337"/>
        <v>1.9073334166666699E-2</v>
      </c>
      <c r="Z447">
        <v>2E-3</v>
      </c>
      <c r="AA447">
        <f t="shared" si="338"/>
        <v>7.2765497523200454E-2</v>
      </c>
      <c r="AC447">
        <f t="shared" si="339"/>
        <v>6.0711071623649408E-2</v>
      </c>
      <c r="AD447">
        <f t="shared" si="340"/>
        <v>4.725304972678244E-6</v>
      </c>
      <c r="AE447">
        <v>0</v>
      </c>
      <c r="AF447" s="8">
        <f t="shared" si="341"/>
        <v>1.2702877848129357E-6</v>
      </c>
      <c r="AG447" s="8">
        <f t="shared" si="342"/>
        <v>5.9955927574911797E-6</v>
      </c>
      <c r="AH447" s="9">
        <f t="shared" si="343"/>
        <v>1.097002469958351E-3</v>
      </c>
      <c r="AJ447">
        <f t="shared" si="344"/>
        <v>1.3598388211187565E-2</v>
      </c>
      <c r="AK447">
        <f t="shared" si="345"/>
        <v>1.0583989001719961E-6</v>
      </c>
      <c r="AL447">
        <v>0</v>
      </c>
      <c r="AM447" s="8">
        <f t="shared" si="346"/>
        <v>5.8977864234171231E-6</v>
      </c>
      <c r="AN447" s="8">
        <f t="shared" si="347"/>
        <v>6.9561853235891188E-6</v>
      </c>
      <c r="AO447" s="9">
        <f t="shared" si="348"/>
        <v>2.2739189884214046E-2</v>
      </c>
      <c r="AP447" s="9"/>
      <c r="AQ447" t="e">
        <f t="shared" si="349"/>
        <v>#VALUE!</v>
      </c>
      <c r="AR447" t="e">
        <f t="shared" si="350"/>
        <v>#VALUE!</v>
      </c>
      <c r="AS447">
        <v>0</v>
      </c>
      <c r="AT447" s="8" t="e">
        <f t="shared" si="351"/>
        <v>#VALUE!</v>
      </c>
      <c r="AU447" s="8" t="e">
        <f t="shared" si="352"/>
        <v>#VALUE!</v>
      </c>
      <c r="AV447" s="9">
        <f t="shared" si="353"/>
        <v>1.5759424160826513E-2</v>
      </c>
      <c r="AX447">
        <f t="shared" si="354"/>
        <v>78.812974192989046</v>
      </c>
      <c r="AY447">
        <f t="shared" si="355"/>
        <v>15.215219993965075</v>
      </c>
      <c r="AZ447" t="e">
        <f t="shared" si="356"/>
        <v>#VALUE!</v>
      </c>
    </row>
    <row r="448" spans="1:52">
      <c r="A448" s="71">
        <v>44753.434027777781</v>
      </c>
      <c r="B448" s="56">
        <v>50</v>
      </c>
      <c r="C448" s="57">
        <v>3.8</v>
      </c>
      <c r="D448" s="56" t="s">
        <v>234</v>
      </c>
      <c r="E448" s="85">
        <v>1</v>
      </c>
      <c r="F448" s="2">
        <v>44754.745972222219</v>
      </c>
      <c r="G448">
        <v>271</v>
      </c>
      <c r="I448" s="3">
        <v>21.5</v>
      </c>
      <c r="J448" s="3">
        <v>29.856999999999999</v>
      </c>
      <c r="K448" s="3">
        <v>2957.1086972982202</v>
      </c>
      <c r="L448" s="3">
        <v>9467.9937344499995</v>
      </c>
      <c r="M448" s="3" t="s">
        <v>40</v>
      </c>
      <c r="N448" s="4">
        <f>1000000*(AG448-AE448)/Y448</f>
        <v>15.140926889974526</v>
      </c>
      <c r="O448" s="4">
        <f>1000000*(AN448-AL448)/Y448</f>
        <v>251.10919539649649</v>
      </c>
      <c r="P448" s="4" t="e">
        <f>1000000*(AU448-AS448)/Y448</f>
        <v>#VALUE!</v>
      </c>
      <c r="Q448">
        <f>(N448*16)</f>
        <v>242.25483023959242</v>
      </c>
      <c r="R448">
        <f>(O448*44)</f>
        <v>11048.804597445846</v>
      </c>
      <c r="S448">
        <f>1000000*(((AG448-AE448)*0.082057*X448)/(W448-AA448))/Y448</f>
        <v>424.68455754559892</v>
      </c>
      <c r="T448">
        <f>1000000*(((AN448-AL448)*0.082057*X448)/(W448-AA448))/Y448</f>
        <v>7043.3070787234929</v>
      </c>
      <c r="U448">
        <f>O448*((1*0.082057*X448)/(W448-AA448))</f>
        <v>7043.3070787234919</v>
      </c>
      <c r="W448">
        <f t="shared" si="336"/>
        <v>0.98888904093371788</v>
      </c>
      <c r="X448">
        <v>313.14999999999998</v>
      </c>
      <c r="Y448">
        <f t="shared" si="337"/>
        <v>1.9073334166666699E-2</v>
      </c>
      <c r="Z448">
        <v>2E-3</v>
      </c>
      <c r="AA448">
        <f t="shared" si="338"/>
        <v>7.2765497523200454E-2</v>
      </c>
      <c r="AC448">
        <f t="shared" si="339"/>
        <v>2.924252383607993E-3</v>
      </c>
      <c r="AD448">
        <f t="shared" si="340"/>
        <v>2.2760237894147786E-7</v>
      </c>
      <c r="AE448">
        <v>0</v>
      </c>
      <c r="AF448" s="8">
        <f t="shared" si="341"/>
        <v>6.1185579224075854E-8</v>
      </c>
      <c r="AG448" s="8">
        <f t="shared" si="342"/>
        <v>2.8878795816555369E-7</v>
      </c>
      <c r="AH448" s="9">
        <f t="shared" si="343"/>
        <v>1.097002469958351E-3</v>
      </c>
      <c r="AJ448">
        <f t="shared" si="344"/>
        <v>9.362795243626711E-3</v>
      </c>
      <c r="AK448">
        <f t="shared" si="345"/>
        <v>7.2873137863775473E-7</v>
      </c>
      <c r="AL448">
        <v>0</v>
      </c>
      <c r="AM448" s="8">
        <f t="shared" si="346"/>
        <v>4.0607582174824256E-6</v>
      </c>
      <c r="AN448" s="8">
        <f t="shared" si="347"/>
        <v>4.78948959612018E-6</v>
      </c>
      <c r="AO448" s="9">
        <f t="shared" si="348"/>
        <v>2.2739189884214046E-2</v>
      </c>
      <c r="AP448" s="9"/>
      <c r="AQ448" t="e">
        <f t="shared" si="349"/>
        <v>#VALUE!</v>
      </c>
      <c r="AR448" t="e">
        <f t="shared" si="350"/>
        <v>#VALUE!</v>
      </c>
      <c r="AS448">
        <v>0</v>
      </c>
      <c r="AT448" s="8" t="e">
        <f t="shared" si="351"/>
        <v>#VALUE!</v>
      </c>
      <c r="AU448" s="8" t="e">
        <f t="shared" si="352"/>
        <v>#VALUE!</v>
      </c>
      <c r="AV448" s="9">
        <f t="shared" si="353"/>
        <v>1.5759424160826513E-2</v>
      </c>
      <c r="AX448">
        <f t="shared" si="354"/>
        <v>78.812974192989046</v>
      </c>
      <c r="AY448">
        <f t="shared" si="355"/>
        <v>15.215219993965068</v>
      </c>
      <c r="AZ448" t="e">
        <f t="shared" si="356"/>
        <v>#VALUE!</v>
      </c>
    </row>
    <row r="449" spans="1:52">
      <c r="A449" s="71">
        <v>44753.486111111109</v>
      </c>
      <c r="B449" s="56">
        <v>50</v>
      </c>
      <c r="C449" s="57">
        <v>8</v>
      </c>
      <c r="D449" s="56" t="s">
        <v>235</v>
      </c>
      <c r="E449" s="85">
        <v>2</v>
      </c>
      <c r="F449" s="2">
        <v>44754.767210648148</v>
      </c>
      <c r="G449">
        <v>380</v>
      </c>
      <c r="I449" s="3">
        <v>21.5</v>
      </c>
      <c r="J449" s="3">
        <v>29.856999999999999</v>
      </c>
      <c r="K449" s="3">
        <v>63125.973062395497</v>
      </c>
      <c r="L449" s="3">
        <v>23355.807168139519</v>
      </c>
      <c r="M449" s="3" t="s">
        <v>40</v>
      </c>
      <c r="N449" s="4">
        <f>1000000*(AG449-AE449)/Y449</f>
        <v>323.21630377317229</v>
      </c>
      <c r="O449" s="4">
        <f>1000000*(AN449-AL449)/Y449</f>
        <v>619.4404126491462</v>
      </c>
      <c r="P449" s="4" t="e">
        <f>1000000*(AU449-AS449)/Y449</f>
        <v>#VALUE!</v>
      </c>
      <c r="Q449">
        <f>(N449*16)</f>
        <v>5171.4608603707566</v>
      </c>
      <c r="R449">
        <f>(O449*44)</f>
        <v>27255.378156562434</v>
      </c>
      <c r="S449">
        <f>1000000*(((AG449-AE449)*0.082057*X449)/(W449-AA449))/Y449</f>
        <v>9065.8236419015229</v>
      </c>
      <c r="T449">
        <f>1000000*(((AN449-AL449)*0.082057*X449)/(W449-AA449))/Y449</f>
        <v>17374.54909355344</v>
      </c>
      <c r="U449">
        <f>O449*((1*0.082057*X449)/(W449-AA449))</f>
        <v>17374.549093553444</v>
      </c>
      <c r="W449">
        <f t="shared" si="336"/>
        <v>0.98888904093371788</v>
      </c>
      <c r="X449">
        <v>313.14999999999998</v>
      </c>
      <c r="Y449">
        <f t="shared" si="337"/>
        <v>1.9073334166666699E-2</v>
      </c>
      <c r="Z449">
        <v>2E-3</v>
      </c>
      <c r="AA449">
        <f t="shared" si="338"/>
        <v>7.2765497523200454E-2</v>
      </c>
      <c r="AC449">
        <f t="shared" si="339"/>
        <v>6.2424582959679988E-2</v>
      </c>
      <c r="AD449">
        <f t="shared" si="340"/>
        <v>4.8586721398249317E-6</v>
      </c>
      <c r="AE449">
        <v>0</v>
      </c>
      <c r="AF449" s="8">
        <f t="shared" si="341"/>
        <v>1.3061404301556387E-6</v>
      </c>
      <c r="AG449" s="8">
        <f t="shared" si="342"/>
        <v>6.1648125699805702E-6</v>
      </c>
      <c r="AH449" s="9">
        <f t="shared" si="343"/>
        <v>1.097002469958351E-3</v>
      </c>
      <c r="AJ449">
        <f t="shared" si="344"/>
        <v>2.3096301750734342E-2</v>
      </c>
      <c r="AK449">
        <f t="shared" si="345"/>
        <v>1.7976468969246282E-6</v>
      </c>
      <c r="AL449">
        <v>0</v>
      </c>
      <c r="AM449" s="8">
        <f t="shared" si="346"/>
        <v>1.0017147089870451E-5</v>
      </c>
      <c r="AN449" s="8">
        <f t="shared" si="347"/>
        <v>1.1814793986795079E-5</v>
      </c>
      <c r="AO449" s="9">
        <f t="shared" si="348"/>
        <v>2.2739189884214046E-2</v>
      </c>
      <c r="AP449" s="9"/>
      <c r="AQ449" t="e">
        <f t="shared" si="349"/>
        <v>#VALUE!</v>
      </c>
      <c r="AR449" t="e">
        <f t="shared" si="350"/>
        <v>#VALUE!</v>
      </c>
      <c r="AS449">
        <v>0</v>
      </c>
      <c r="AT449" s="8" t="e">
        <f t="shared" si="351"/>
        <v>#VALUE!</v>
      </c>
      <c r="AU449" s="8" t="e">
        <f t="shared" si="352"/>
        <v>#VALUE!</v>
      </c>
      <c r="AV449" s="9">
        <f t="shared" si="353"/>
        <v>1.5759424160826513E-2</v>
      </c>
      <c r="AX449">
        <f t="shared" si="354"/>
        <v>78.812974192989046</v>
      </c>
      <c r="AY449">
        <f t="shared" si="355"/>
        <v>15.215219993965073</v>
      </c>
      <c r="AZ449" t="e">
        <f t="shared" si="356"/>
        <v>#VALUE!</v>
      </c>
    </row>
    <row r="450" spans="1:52">
      <c r="A450" s="71">
        <v>44753.461111111108</v>
      </c>
      <c r="B450" s="56">
        <v>50</v>
      </c>
      <c r="C450" s="57">
        <v>6.2</v>
      </c>
      <c r="D450" s="56" t="s">
        <v>234</v>
      </c>
      <c r="E450" s="85">
        <v>1</v>
      </c>
      <c r="F450" s="2">
        <v>44754.788460648146</v>
      </c>
      <c r="G450">
        <v>112</v>
      </c>
      <c r="I450" s="3">
        <v>21.5</v>
      </c>
      <c r="J450" s="3">
        <v>29.856999999999999</v>
      </c>
      <c r="K450" s="3">
        <v>24.045077307287141</v>
      </c>
      <c r="L450" s="3">
        <v>22935.170517389121</v>
      </c>
      <c r="M450" s="3" t="s">
        <v>40</v>
      </c>
      <c r="N450" s="4">
        <f>1000000*(AG450-AE450)/Y450</f>
        <v>0.12311510831713764</v>
      </c>
      <c r="O450" s="4">
        <f>1000000*(AN450-AL450)/Y450</f>
        <v>608.28432891200941</v>
      </c>
      <c r="P450" s="4" t="e">
        <f>1000000*(AU450-AS450)/Y450</f>
        <v>#VALUE!</v>
      </c>
      <c r="Q450">
        <f>(N450*16)</f>
        <v>1.9698417330742022</v>
      </c>
      <c r="R450">
        <f>(O450*44)</f>
        <v>26764.510472128415</v>
      </c>
      <c r="S450">
        <f>1000000*(((AG450-AE450)*0.082057*X450)/(W450-AA450))/Y450</f>
        <v>3.4532288335308148</v>
      </c>
      <c r="T450">
        <f>1000000*(((AN450-AL450)*0.082057*X450)/(W450-AA450))/Y450</f>
        <v>17061.634532887758</v>
      </c>
      <c r="U450">
        <f>O450*((1*0.082057*X450)/(W450-AA450))</f>
        <v>17061.634532887761</v>
      </c>
      <c r="W450">
        <f t="shared" si="336"/>
        <v>0.98888904093371788</v>
      </c>
      <c r="X450">
        <v>313.14999999999998</v>
      </c>
      <c r="Y450">
        <f t="shared" si="337"/>
        <v>1.9073334166666699E-2</v>
      </c>
      <c r="Z450">
        <v>2E-3</v>
      </c>
      <c r="AA450">
        <f t="shared" si="338"/>
        <v>7.2765497523200454E-2</v>
      </c>
      <c r="AC450">
        <f t="shared" si="339"/>
        <v>2.3777913437580284E-5</v>
      </c>
      <c r="AD450">
        <f t="shared" si="340"/>
        <v>1.8506985563197178E-9</v>
      </c>
      <c r="AE450">
        <v>0</v>
      </c>
      <c r="AF450" s="8">
        <f t="shared" si="341"/>
        <v>4.9751704557841486E-10</v>
      </c>
      <c r="AG450" s="8">
        <f t="shared" si="342"/>
        <v>2.3482156018981328E-9</v>
      </c>
      <c r="AH450" s="9">
        <f t="shared" si="343"/>
        <v>1.097002469958351E-3</v>
      </c>
      <c r="AJ450">
        <f t="shared" si="344"/>
        <v>2.2680338776592208E-2</v>
      </c>
      <c r="AK450">
        <f t="shared" si="345"/>
        <v>1.7652713868636562E-6</v>
      </c>
      <c r="AL450">
        <v>0</v>
      </c>
      <c r="AM450" s="8">
        <f t="shared" si="346"/>
        <v>9.8367388868216974E-6</v>
      </c>
      <c r="AN450" s="8">
        <f t="shared" si="347"/>
        <v>1.1602010273685353E-5</v>
      </c>
      <c r="AO450" s="9">
        <f t="shared" si="348"/>
        <v>2.2739189884214046E-2</v>
      </c>
      <c r="AP450" s="9"/>
      <c r="AQ450" t="e">
        <f t="shared" si="349"/>
        <v>#VALUE!</v>
      </c>
      <c r="AR450" t="e">
        <f t="shared" si="350"/>
        <v>#VALUE!</v>
      </c>
      <c r="AS450">
        <v>0</v>
      </c>
      <c r="AT450" s="8" t="e">
        <f t="shared" si="351"/>
        <v>#VALUE!</v>
      </c>
      <c r="AU450" s="8" t="e">
        <f t="shared" si="352"/>
        <v>#VALUE!</v>
      </c>
      <c r="AV450" s="9">
        <f t="shared" si="353"/>
        <v>1.5759424160826513E-2</v>
      </c>
      <c r="AX450">
        <f t="shared" si="354"/>
        <v>78.812974192989046</v>
      </c>
      <c r="AY450">
        <f t="shared" si="355"/>
        <v>15.215219993965077</v>
      </c>
      <c r="AZ450" t="e">
        <f t="shared" si="356"/>
        <v>#VALUE!</v>
      </c>
    </row>
    <row r="451" spans="1:52">
      <c r="A451" s="71">
        <v>44753.472222222219</v>
      </c>
      <c r="B451" s="56">
        <v>50</v>
      </c>
      <c r="C451" s="57">
        <v>3</v>
      </c>
      <c r="D451" s="56" t="s">
        <v>235</v>
      </c>
      <c r="E451" s="85">
        <v>1</v>
      </c>
      <c r="F451" s="2">
        <v>44754.80972222222</v>
      </c>
      <c r="G451">
        <v>125</v>
      </c>
      <c r="I451" s="3">
        <v>21.5</v>
      </c>
      <c r="J451" s="3">
        <v>29.856999999999999</v>
      </c>
      <c r="K451" s="3">
        <v>263.16286223304292</v>
      </c>
      <c r="L451" s="3">
        <v>6284.39809154048</v>
      </c>
      <c r="M451" s="3" t="s">
        <v>40</v>
      </c>
      <c r="N451" s="4">
        <f>1000000*(AG451-AE451)/Y451</f>
        <v>1.3474410531027929</v>
      </c>
      <c r="O451" s="4">
        <f>1000000*(AN451-AL451)/Y451</f>
        <v>166.67418595515986</v>
      </c>
      <c r="P451" s="4" t="e">
        <f>1000000*(AU451-AS451)/Y451</f>
        <v>#VALUE!</v>
      </c>
      <c r="Q451">
        <f>(N451*16)</f>
        <v>21.559056849644687</v>
      </c>
      <c r="R451">
        <f>(O451*44)</f>
        <v>7333.6641820270333</v>
      </c>
      <c r="S451">
        <f>1000000*(((AG451-AE451)*0.082057*X451)/(W451-AA451))/Y451</f>
        <v>37.794080350169253</v>
      </c>
      <c r="T451">
        <f>1000000*(((AN451-AL451)*0.082057*X451)/(W451-AA451))/Y451</f>
        <v>4675.0079061215929</v>
      </c>
      <c r="U451">
        <f>O451*((1*0.082057*X451)/(W451-AA451))</f>
        <v>4675.0079061215929</v>
      </c>
      <c r="W451">
        <f t="shared" si="336"/>
        <v>0.98888904093371788</v>
      </c>
      <c r="X451">
        <v>313.14999999999998</v>
      </c>
      <c r="Y451">
        <f t="shared" si="337"/>
        <v>1.9073334166666699E-2</v>
      </c>
      <c r="Z451">
        <v>2E-3</v>
      </c>
      <c r="AA451">
        <f t="shared" si="338"/>
        <v>7.2765497523200454E-2</v>
      </c>
      <c r="AC451">
        <f t="shared" si="339"/>
        <v>2.6023887044300596E-4</v>
      </c>
      <c r="AD451">
        <f t="shared" si="340"/>
        <v>2.0255086851563405E-8</v>
      </c>
      <c r="AE451">
        <v>0</v>
      </c>
      <c r="AF451" s="8">
        <f t="shared" si="341"/>
        <v>5.4451066241514506E-9</v>
      </c>
      <c r="AG451" s="8">
        <f t="shared" si="342"/>
        <v>2.5700193475714856E-8</v>
      </c>
      <c r="AH451" s="9">
        <f t="shared" si="343"/>
        <v>1.097002469958351E-3</v>
      </c>
      <c r="AJ451">
        <f t="shared" si="344"/>
        <v>6.2145724015891524E-3</v>
      </c>
      <c r="AK451">
        <f t="shared" si="345"/>
        <v>4.8369678028972655E-7</v>
      </c>
      <c r="AL451">
        <v>0</v>
      </c>
      <c r="AM451" s="8">
        <f t="shared" si="346"/>
        <v>2.6953356653901827E-6</v>
      </c>
      <c r="AN451" s="8">
        <f t="shared" si="347"/>
        <v>3.1790324456799094E-6</v>
      </c>
      <c r="AO451" s="9">
        <f t="shared" si="348"/>
        <v>2.2739189884214046E-2</v>
      </c>
      <c r="AP451" s="9"/>
      <c r="AQ451" t="e">
        <f t="shared" si="349"/>
        <v>#VALUE!</v>
      </c>
      <c r="AR451" t="e">
        <f t="shared" si="350"/>
        <v>#VALUE!</v>
      </c>
      <c r="AS451">
        <v>0</v>
      </c>
      <c r="AT451" s="8" t="e">
        <f t="shared" si="351"/>
        <v>#VALUE!</v>
      </c>
      <c r="AU451" s="8" t="e">
        <f t="shared" si="352"/>
        <v>#VALUE!</v>
      </c>
      <c r="AV451" s="9">
        <f t="shared" si="353"/>
        <v>1.5759424160826513E-2</v>
      </c>
      <c r="AX451">
        <f t="shared" si="354"/>
        <v>78.81297419298906</v>
      </c>
      <c r="AY451">
        <f t="shared" si="355"/>
        <v>15.21521999396508</v>
      </c>
      <c r="AZ451" t="e">
        <f t="shared" si="356"/>
        <v>#VALUE!</v>
      </c>
    </row>
    <row r="452" spans="1:52">
      <c r="A452" s="71">
        <v>44753.441666666666</v>
      </c>
      <c r="B452" s="56">
        <v>40</v>
      </c>
      <c r="C452" s="57">
        <v>3</v>
      </c>
      <c r="D452" s="56" t="s">
        <v>235</v>
      </c>
      <c r="E452" s="85">
        <v>1</v>
      </c>
      <c r="F452" s="2">
        <v>44754.830949074072</v>
      </c>
      <c r="G452">
        <v>237</v>
      </c>
      <c r="I452" s="3">
        <v>21.5</v>
      </c>
      <c r="J452" s="3">
        <v>29.856999999999999</v>
      </c>
      <c r="K452" s="3">
        <v>1909.1459031932798</v>
      </c>
      <c r="L452" s="3">
        <v>7546.7427735207202</v>
      </c>
      <c r="M452" s="3" t="s">
        <v>40</v>
      </c>
      <c r="N452" s="4">
        <f>1000000*(AG452-AE452)/Y452</f>
        <v>9.7751694311927704</v>
      </c>
      <c r="O452" s="4">
        <f>1000000*(AN452-AL452)/Y452</f>
        <v>200.15396702553866</v>
      </c>
      <c r="P452" s="4" t="e">
        <f>1000000*(AU452-AS452)/Y452</f>
        <v>#VALUE!</v>
      </c>
      <c r="Q452">
        <f>(N452*16)</f>
        <v>156.40271089908433</v>
      </c>
      <c r="R452">
        <f>(O452*44)</f>
        <v>8806.7745491237019</v>
      </c>
      <c r="S452">
        <f>1000000*(((AG452-AE452)*0.082057*X452)/(W452-AA452))/Y452</f>
        <v>274.18159634389133</v>
      </c>
      <c r="T452">
        <f>1000000*(((AN452-AL452)*0.082057*X452)/(W452-AA452))/Y452</f>
        <v>5614.0749866192828</v>
      </c>
      <c r="U452">
        <f>O452*((1*0.082057*X452)/(W452-AA452))</f>
        <v>5614.0749866192828</v>
      </c>
      <c r="W452">
        <f t="shared" si="336"/>
        <v>0.98888904093371788</v>
      </c>
      <c r="X452">
        <v>313.14999999999998</v>
      </c>
      <c r="Y452">
        <f t="shared" si="337"/>
        <v>1.9073334166666699E-2</v>
      </c>
      <c r="Z452">
        <v>2E-3</v>
      </c>
      <c r="AA452">
        <f t="shared" si="338"/>
        <v>7.2765497523200454E-2</v>
      </c>
      <c r="AC452">
        <f t="shared" si="339"/>
        <v>1.8879334612113391E-3</v>
      </c>
      <c r="AD452">
        <f t="shared" si="340"/>
        <v>1.4694290734397902E-7</v>
      </c>
      <c r="AE452">
        <v>0</v>
      </c>
      <c r="AF452" s="8">
        <f t="shared" si="341"/>
        <v>3.9502165752945919E-8</v>
      </c>
      <c r="AG452" s="8">
        <f t="shared" si="342"/>
        <v>1.8644507309692495E-7</v>
      </c>
      <c r="AH452" s="9">
        <f t="shared" si="343"/>
        <v>1.097002469958351E-3</v>
      </c>
      <c r="AJ452">
        <f t="shared" si="344"/>
        <v>7.4628912234803706E-3</v>
      </c>
      <c r="AK452">
        <f t="shared" si="345"/>
        <v>5.8085677069702226E-7</v>
      </c>
      <c r="AL452">
        <v>0</v>
      </c>
      <c r="AM452" s="8">
        <f t="shared" si="346"/>
        <v>3.2367467271650639E-6</v>
      </c>
      <c r="AN452" s="8">
        <f t="shared" si="347"/>
        <v>3.8176034978620864E-6</v>
      </c>
      <c r="AO452" s="9">
        <f t="shared" si="348"/>
        <v>2.2739189884214046E-2</v>
      </c>
      <c r="AP452" s="9"/>
      <c r="AQ452" t="e">
        <f t="shared" si="349"/>
        <v>#VALUE!</v>
      </c>
      <c r="AR452" t="e">
        <f t="shared" si="350"/>
        <v>#VALUE!</v>
      </c>
      <c r="AS452">
        <v>0</v>
      </c>
      <c r="AT452" s="8" t="e">
        <f t="shared" si="351"/>
        <v>#VALUE!</v>
      </c>
      <c r="AU452" s="8" t="e">
        <f t="shared" si="352"/>
        <v>#VALUE!</v>
      </c>
      <c r="AV452" s="9">
        <f t="shared" si="353"/>
        <v>1.5759424160826513E-2</v>
      </c>
      <c r="AX452">
        <f t="shared" si="354"/>
        <v>78.812974192989046</v>
      </c>
      <c r="AY452">
        <f t="shared" si="355"/>
        <v>15.215219993965082</v>
      </c>
      <c r="AZ452" t="e">
        <f t="shared" si="356"/>
        <v>#VALUE!</v>
      </c>
    </row>
    <row r="453" spans="1:52">
      <c r="A453" s="71">
        <v>44753.493055555555</v>
      </c>
      <c r="B453" s="56">
        <v>50</v>
      </c>
      <c r="C453" s="57">
        <v>9</v>
      </c>
      <c r="D453" s="56" t="s">
        <v>234</v>
      </c>
      <c r="E453" s="85">
        <v>1</v>
      </c>
      <c r="F453" s="2">
        <v>44754.852210648147</v>
      </c>
      <c r="G453">
        <v>295</v>
      </c>
      <c r="I453" s="3">
        <v>21.5</v>
      </c>
      <c r="J453" s="3">
        <v>29.856999999999999</v>
      </c>
      <c r="K453" s="3">
        <v>17.5198245232</v>
      </c>
      <c r="L453" s="3">
        <v>22833.89504249888</v>
      </c>
      <c r="M453" s="3" t="s">
        <v>40</v>
      </c>
      <c r="N453" s="4">
        <f>1000000*(AG453-AE453)/Y453</f>
        <v>8.9704643753310873E-2</v>
      </c>
      <c r="O453" s="4">
        <f>1000000*(AN453-AL453)/Y453</f>
        <v>605.59831076219245</v>
      </c>
      <c r="P453" s="4" t="e">
        <f>1000000*(AU453-AS453)/Y453</f>
        <v>#VALUE!</v>
      </c>
      <c r="Q453">
        <f>(N453*16)</f>
        <v>1.435274300052974</v>
      </c>
      <c r="R453">
        <f>(O453*44)</f>
        <v>26646.325673536467</v>
      </c>
      <c r="S453">
        <f>1000000*(((AG453-AE453)*0.082057*X453)/(W453-AA453))/Y453</f>
        <v>2.5161059966140877</v>
      </c>
      <c r="T453">
        <f>1000000*(((AN453-AL453)*0.082057*X453)/(W453-AA453))/Y453</f>
        <v>16986.294995367785</v>
      </c>
      <c r="U453">
        <f>O453*((1*0.082057*X453)/(W453-AA453))</f>
        <v>16986.294995367785</v>
      </c>
      <c r="W453">
        <f t="shared" si="336"/>
        <v>0.98888904093371788</v>
      </c>
      <c r="X453">
        <v>313.14999999999998</v>
      </c>
      <c r="Y453">
        <f t="shared" si="337"/>
        <v>1.9073334166666699E-2</v>
      </c>
      <c r="Z453">
        <v>2E-3</v>
      </c>
      <c r="AA453">
        <f t="shared" si="338"/>
        <v>7.2765497523200454E-2</v>
      </c>
      <c r="AC453">
        <f t="shared" si="339"/>
        <v>1.7325162470074281E-5</v>
      </c>
      <c r="AD453">
        <f t="shared" si="340"/>
        <v>1.348463701642356E-9</v>
      </c>
      <c r="AE453">
        <v>0</v>
      </c>
      <c r="AF453" s="8">
        <f t="shared" si="341"/>
        <v>3.6250294496633269E-10</v>
      </c>
      <c r="AG453" s="8">
        <f t="shared" si="342"/>
        <v>1.7109666466086886E-9</v>
      </c>
      <c r="AH453" s="9">
        <f t="shared" si="343"/>
        <v>1.097002469958351E-3</v>
      </c>
      <c r="AJ453">
        <f t="shared" si="344"/>
        <v>2.2580188569357892E-2</v>
      </c>
      <c r="AK453">
        <f t="shared" si="345"/>
        <v>1.7574764285537007E-6</v>
      </c>
      <c r="AL453">
        <v>0</v>
      </c>
      <c r="AM453" s="8">
        <f t="shared" si="346"/>
        <v>9.7933025233824615E-6</v>
      </c>
      <c r="AN453" s="8">
        <f t="shared" si="347"/>
        <v>1.1550778951936163E-5</v>
      </c>
      <c r="AO453" s="9">
        <f t="shared" si="348"/>
        <v>2.2739189884214046E-2</v>
      </c>
      <c r="AP453" s="9"/>
      <c r="AQ453" t="e">
        <f t="shared" si="349"/>
        <v>#VALUE!</v>
      </c>
      <c r="AR453" t="e">
        <f t="shared" si="350"/>
        <v>#VALUE!</v>
      </c>
      <c r="AS453">
        <v>0</v>
      </c>
      <c r="AT453" s="8" t="e">
        <f t="shared" si="351"/>
        <v>#VALUE!</v>
      </c>
      <c r="AU453" s="8" t="e">
        <f t="shared" si="352"/>
        <v>#VALUE!</v>
      </c>
      <c r="AV453" s="9">
        <f t="shared" si="353"/>
        <v>1.5759424160826513E-2</v>
      </c>
      <c r="AX453">
        <f t="shared" si="354"/>
        <v>78.812974192989046</v>
      </c>
      <c r="AY453">
        <f t="shared" si="355"/>
        <v>15.215219993965082</v>
      </c>
      <c r="AZ453" t="e">
        <f t="shared" si="356"/>
        <v>#VALUE!</v>
      </c>
    </row>
    <row r="454" spans="1:52">
      <c r="A454" s="71">
        <v>44753.43472222222</v>
      </c>
      <c r="B454" s="56">
        <v>40</v>
      </c>
      <c r="C454" s="57">
        <v>0.1</v>
      </c>
      <c r="D454" s="56" t="s">
        <v>235</v>
      </c>
      <c r="E454" s="85">
        <v>1</v>
      </c>
      <c r="F454" s="2">
        <v>44754.873472222222</v>
      </c>
      <c r="G454">
        <v>188</v>
      </c>
      <c r="I454" s="3">
        <v>21.5</v>
      </c>
      <c r="J454" s="3">
        <v>29.856999999999999</v>
      </c>
      <c r="K454" s="3">
        <v>70.25934510700543</v>
      </c>
      <c r="L454" s="3">
        <v>3243.0834721484798</v>
      </c>
      <c r="M454" s="3" t="s">
        <v>40</v>
      </c>
      <c r="N454" s="4">
        <f>1000000*(AG454-AE454)/Y454</f>
        <v>0.35974044801755106</v>
      </c>
      <c r="O454" s="4">
        <f>1000000*(AN454-AL454)/Y454</f>
        <v>86.012739777355563</v>
      </c>
      <c r="P454" s="4" t="e">
        <f>1000000*(AU454-AS454)/Y454</f>
        <v>#VALUE!</v>
      </c>
      <c r="Q454">
        <f>(N454*16)</f>
        <v>5.755847168280817</v>
      </c>
      <c r="R454">
        <f>(O454*44)</f>
        <v>3784.5605502036447</v>
      </c>
      <c r="S454">
        <f>1000000*(((AG454-AE454)*0.082057*X454)/(W454-AA454))/Y454</f>
        <v>10.090281401381645</v>
      </c>
      <c r="T454">
        <f>1000000*(((AN454-AL454)*0.082057*X454)/(W454-AA454))/Y454</f>
        <v>2412.5525868444665</v>
      </c>
      <c r="U454">
        <f>O454*((1*0.082057*X454)/(W454-AA454))</f>
        <v>2412.5525868444661</v>
      </c>
      <c r="W454">
        <f t="shared" si="336"/>
        <v>0.98888904093371788</v>
      </c>
      <c r="X454">
        <v>313.14999999999998</v>
      </c>
      <c r="Y454">
        <f t="shared" si="337"/>
        <v>1.9073334166666699E-2</v>
      </c>
      <c r="Z454">
        <v>2E-3</v>
      </c>
      <c r="AA454">
        <f t="shared" si="338"/>
        <v>7.2765497523200454E-2</v>
      </c>
      <c r="AC454">
        <f t="shared" si="339"/>
        <v>6.9478696399497694E-5</v>
      </c>
      <c r="AD454">
        <f t="shared" si="340"/>
        <v>5.4077126430405363E-9</v>
      </c>
      <c r="AE454">
        <v>0</v>
      </c>
      <c r="AF454" s="8">
        <f t="shared" si="341"/>
        <v>1.4537371352646061E-9</v>
      </c>
      <c r="AG454" s="8">
        <f t="shared" si="342"/>
        <v>6.8614497783051425E-9</v>
      </c>
      <c r="AH454" s="9">
        <f t="shared" si="343"/>
        <v>1.097002469958351E-3</v>
      </c>
      <c r="AJ454">
        <f t="shared" si="344"/>
        <v>3.2070497044409019E-3</v>
      </c>
      <c r="AK454">
        <f t="shared" si="345"/>
        <v>2.496132502809863E-7</v>
      </c>
      <c r="AL454">
        <v>0</v>
      </c>
      <c r="AM454" s="8">
        <f t="shared" si="346"/>
        <v>1.3909364780830612E-6</v>
      </c>
      <c r="AN454" s="8">
        <f t="shared" si="347"/>
        <v>1.6405497283640475E-6</v>
      </c>
      <c r="AO454" s="9">
        <f t="shared" si="348"/>
        <v>2.2739189884214046E-2</v>
      </c>
      <c r="AP454" s="9"/>
      <c r="AQ454" t="e">
        <f t="shared" si="349"/>
        <v>#VALUE!</v>
      </c>
      <c r="AR454" t="e">
        <f t="shared" si="350"/>
        <v>#VALUE!</v>
      </c>
      <c r="AS454">
        <v>0</v>
      </c>
      <c r="AT454" s="8" t="e">
        <f t="shared" si="351"/>
        <v>#VALUE!</v>
      </c>
      <c r="AU454" s="8" t="e">
        <f t="shared" si="352"/>
        <v>#VALUE!</v>
      </c>
      <c r="AV454" s="9">
        <f t="shared" si="353"/>
        <v>1.5759424160826513E-2</v>
      </c>
      <c r="AX454">
        <f t="shared" si="354"/>
        <v>78.812974192989046</v>
      </c>
      <c r="AY454">
        <f t="shared" si="355"/>
        <v>15.215219993965079</v>
      </c>
      <c r="AZ454" t="e">
        <f t="shared" si="356"/>
        <v>#VALUE!</v>
      </c>
    </row>
    <row r="455" spans="1:52">
      <c r="A455" s="71">
        <v>44753.461111111108</v>
      </c>
      <c r="B455" s="56">
        <v>50</v>
      </c>
      <c r="C455" s="57">
        <v>6.2</v>
      </c>
      <c r="D455" s="56" t="s">
        <v>234</v>
      </c>
      <c r="E455" s="85">
        <v>2</v>
      </c>
      <c r="F455" s="2">
        <v>44754.89472222222</v>
      </c>
      <c r="G455">
        <v>59</v>
      </c>
      <c r="I455" s="3">
        <v>21.5</v>
      </c>
      <c r="J455" s="3">
        <v>29.856999999999999</v>
      </c>
      <c r="K455" s="3">
        <v>3.8195121200000006</v>
      </c>
      <c r="L455" s="3">
        <v>21981.582864721997</v>
      </c>
      <c r="M455" s="3" t="s">
        <v>40</v>
      </c>
      <c r="N455" s="4">
        <f>1000000*(AG455-AE455)/Y455</f>
        <v>1.9556587086950579E-2</v>
      </c>
      <c r="O455" s="4">
        <f>1000000*(AN455-AL455)/Y455</f>
        <v>582.99337130078914</v>
      </c>
      <c r="P455" s="4" t="e">
        <f>1000000*(AU455-AS455)/Y455</f>
        <v>#VALUE!</v>
      </c>
      <c r="Q455">
        <f>(N455*16)</f>
        <v>0.31290539339120926</v>
      </c>
      <c r="R455">
        <f>(O455*44)</f>
        <v>25651.708337234722</v>
      </c>
      <c r="S455">
        <f>1000000*(((AG455-AE455)*0.082057*X455)/(W455-AA455))/Y455</f>
        <v>0.54853844777646577</v>
      </c>
      <c r="T455">
        <f>1000000*(((AN455-AL455)*0.082057*X455)/(W455-AA455))/Y455</f>
        <v>16352.253976395048</v>
      </c>
      <c r="U455">
        <f>O455*((1*0.082057*X455)/(W455-AA455))</f>
        <v>16352.25397639505</v>
      </c>
      <c r="W455">
        <f t="shared" si="336"/>
        <v>0.98888904093371788</v>
      </c>
      <c r="X455">
        <v>313.14999999999998</v>
      </c>
      <c r="Y455">
        <f t="shared" si="337"/>
        <v>1.9073334166666699E-2</v>
      </c>
      <c r="Z455">
        <v>2E-3</v>
      </c>
      <c r="AA455">
        <f t="shared" si="338"/>
        <v>7.2765497523200454E-2</v>
      </c>
      <c r="AC455">
        <f t="shared" si="339"/>
        <v>3.7770736771815119E-6</v>
      </c>
      <c r="AD455">
        <f t="shared" si="340"/>
        <v>2.9397973963624539E-10</v>
      </c>
      <c r="AE455">
        <v>0</v>
      </c>
      <c r="AF455" s="8">
        <f t="shared" si="341"/>
        <v>7.9029581032681836E-11</v>
      </c>
      <c r="AG455" s="8">
        <f t="shared" si="342"/>
        <v>3.7300932066892722E-10</v>
      </c>
      <c r="AH455" s="9">
        <f t="shared" si="343"/>
        <v>1.097002469958351E-3</v>
      </c>
      <c r="AJ455">
        <f t="shared" si="344"/>
        <v>2.1737346397299982E-2</v>
      </c>
      <c r="AK455">
        <f t="shared" si="345"/>
        <v>1.6918757695586328E-6</v>
      </c>
      <c r="AL455">
        <v>0</v>
      </c>
      <c r="AM455" s="8">
        <f t="shared" si="346"/>
        <v>9.427751618212913E-6</v>
      </c>
      <c r="AN455" s="8">
        <f t="shared" si="347"/>
        <v>1.1119627387771546E-5</v>
      </c>
      <c r="AO455" s="9">
        <f t="shared" si="348"/>
        <v>2.2739189884214046E-2</v>
      </c>
      <c r="AP455" s="9"/>
      <c r="AQ455" t="e">
        <f t="shared" si="349"/>
        <v>#VALUE!</v>
      </c>
      <c r="AR455" t="e">
        <f t="shared" si="350"/>
        <v>#VALUE!</v>
      </c>
      <c r="AS455">
        <v>0</v>
      </c>
      <c r="AT455" s="8" t="e">
        <f t="shared" si="351"/>
        <v>#VALUE!</v>
      </c>
      <c r="AU455" s="8" t="e">
        <f t="shared" si="352"/>
        <v>#VALUE!</v>
      </c>
      <c r="AV455" s="9">
        <f t="shared" si="353"/>
        <v>1.5759424160826513E-2</v>
      </c>
      <c r="AX455">
        <f t="shared" si="354"/>
        <v>78.812974192989046</v>
      </c>
      <c r="AY455">
        <f t="shared" si="355"/>
        <v>15.215219993965079</v>
      </c>
      <c r="AZ455" t="e">
        <f t="shared" si="356"/>
        <v>#VALUE!</v>
      </c>
    </row>
    <row r="456" spans="1:52">
      <c r="A456" s="71">
        <v>44753.413194444445</v>
      </c>
      <c r="B456" s="56">
        <v>50</v>
      </c>
      <c r="C456" s="57">
        <v>0.1</v>
      </c>
      <c r="D456" s="56" t="s">
        <v>234</v>
      </c>
      <c r="E456" s="85">
        <v>1</v>
      </c>
      <c r="F456" s="2">
        <v>44754.915960648148</v>
      </c>
      <c r="G456">
        <v>378</v>
      </c>
      <c r="I456" s="3">
        <v>21.5</v>
      </c>
      <c r="J456" s="3">
        <v>29.856999999999999</v>
      </c>
      <c r="K456" s="3">
        <v>133.29806637408424</v>
      </c>
      <c r="L456" s="3">
        <v>30.230884049919993</v>
      </c>
      <c r="M456" s="3" t="s">
        <v>40</v>
      </c>
      <c r="N456" s="4">
        <f>1000000*(AG456-AE456)/Y456</f>
        <v>0.68251000695002295</v>
      </c>
      <c r="O456" s="4">
        <f>1000000*(AN456-AL456)/Y456</f>
        <v>0.80178052318294712</v>
      </c>
      <c r="P456" s="4" t="e">
        <f>1000000*(AU456-AS456)/Y456</f>
        <v>#VALUE!</v>
      </c>
      <c r="Q456">
        <f>(N456*16)</f>
        <v>10.920160111200367</v>
      </c>
      <c r="R456">
        <f>(O456*44)</f>
        <v>35.278343020049675</v>
      </c>
      <c r="S456">
        <f>1000000*(((AG456-AE456)*0.082057*X456)/(W456-AA456))/Y456</f>
        <v>19.14357439463878</v>
      </c>
      <c r="T456">
        <f>1000000*(((AN456-AL456)*0.082057*X456)/(W456-AA456))/Y456</f>
        <v>22.488967102938144</v>
      </c>
      <c r="U456">
        <f>O456*((1*0.082057*X456)/(W456-AA456))</f>
        <v>22.488967102938147</v>
      </c>
      <c r="W456">
        <f t="shared" si="336"/>
        <v>0.98888904093371788</v>
      </c>
      <c r="X456">
        <v>313.14999999999998</v>
      </c>
      <c r="Y456">
        <f t="shared" si="337"/>
        <v>1.9073334166666699E-2</v>
      </c>
      <c r="Z456">
        <v>2E-3</v>
      </c>
      <c r="AA456">
        <f t="shared" si="338"/>
        <v>7.2765497523200454E-2</v>
      </c>
      <c r="AC456">
        <f t="shared" si="339"/>
        <v>1.3181699701498724E-4</v>
      </c>
      <c r="AD456">
        <f t="shared" si="340"/>
        <v>1.0259669197402164E-8</v>
      </c>
      <c r="AE456">
        <v>0</v>
      </c>
      <c r="AF456" s="8">
        <f t="shared" si="341"/>
        <v>2.7580722372496338E-9</v>
      </c>
      <c r="AG456" s="8">
        <f t="shared" si="342"/>
        <v>1.3017741434651798E-8</v>
      </c>
      <c r="AH456" s="9">
        <f t="shared" si="343"/>
        <v>1.097002469958351E-3</v>
      </c>
      <c r="AJ456">
        <f t="shared" si="344"/>
        <v>2.9894989934703813E-5</v>
      </c>
      <c r="AK456">
        <f t="shared" si="345"/>
        <v>2.3268069697783815E-9</v>
      </c>
      <c r="AL456">
        <v>0</v>
      </c>
      <c r="AM456" s="8">
        <f t="shared" si="346"/>
        <v>1.2965820877214826E-8</v>
      </c>
      <c r="AN456" s="8">
        <f t="shared" si="347"/>
        <v>1.5292627846993206E-8</v>
      </c>
      <c r="AO456" s="9">
        <f t="shared" si="348"/>
        <v>2.2739189884214046E-2</v>
      </c>
      <c r="AP456" s="9"/>
      <c r="AQ456" t="e">
        <f t="shared" si="349"/>
        <v>#VALUE!</v>
      </c>
      <c r="AR456" t="e">
        <f t="shared" si="350"/>
        <v>#VALUE!</v>
      </c>
      <c r="AS456">
        <v>0</v>
      </c>
      <c r="AT456" s="8" t="e">
        <f t="shared" si="351"/>
        <v>#VALUE!</v>
      </c>
      <c r="AU456" s="8" t="e">
        <f t="shared" si="352"/>
        <v>#VALUE!</v>
      </c>
      <c r="AV456" s="9">
        <f t="shared" si="353"/>
        <v>1.5759424160826513E-2</v>
      </c>
      <c r="AX456">
        <f t="shared" si="354"/>
        <v>78.812974192989046</v>
      </c>
      <c r="AY456">
        <f t="shared" si="355"/>
        <v>15.21521999396507</v>
      </c>
      <c r="AZ456" t="e">
        <f t="shared" si="356"/>
        <v>#VALUE!</v>
      </c>
    </row>
    <row r="457" spans="1:52">
      <c r="A457" s="71">
        <v>44753.434027777781</v>
      </c>
      <c r="B457" s="56">
        <v>50</v>
      </c>
      <c r="C457" s="57">
        <v>3.8</v>
      </c>
      <c r="D457" s="56" t="s">
        <v>234</v>
      </c>
      <c r="E457" s="85">
        <v>2</v>
      </c>
      <c r="F457" s="2">
        <v>44754.937210648146</v>
      </c>
      <c r="G457">
        <v>243</v>
      </c>
      <c r="I457" s="3">
        <v>21.5</v>
      </c>
      <c r="J457" s="3">
        <v>29.856999999999999</v>
      </c>
      <c r="K457" s="3">
        <v>2685.74675902222</v>
      </c>
      <c r="L457" s="3">
        <v>9207.2362752864792</v>
      </c>
      <c r="M457" s="3" t="s">
        <v>40</v>
      </c>
      <c r="N457" s="4">
        <f>1000000*(AG457-AE457)/Y457</f>
        <v>13.751505097020953</v>
      </c>
      <c r="O457" s="4">
        <f>1000000*(AN457-AL457)/Y457</f>
        <v>244.19341179960438</v>
      </c>
      <c r="P457" s="4" t="e">
        <f>1000000*(AU457-AS457)/Y457</f>
        <v>#VALUE!</v>
      </c>
      <c r="Q457">
        <f>(N457*16)</f>
        <v>220.02408155233525</v>
      </c>
      <c r="R457">
        <f>(O457*44)</f>
        <v>10744.510119182592</v>
      </c>
      <c r="S457">
        <f>1000000*(((AG457-AE457)*0.082057*X457)/(W457-AA457))/Y457</f>
        <v>385.71296857534833</v>
      </c>
      <c r="T457">
        <f>1000000*(((AN457-AL457)*0.082057*X457)/(W457-AA457))/Y457</f>
        <v>6849.3277722867115</v>
      </c>
      <c r="U457">
        <f>O457*((1*0.082057*X457)/(W457-AA457))</f>
        <v>6849.3277722867133</v>
      </c>
      <c r="W457">
        <f t="shared" si="336"/>
        <v>0.98888904093371788</v>
      </c>
      <c r="X457">
        <v>313.14999999999998</v>
      </c>
      <c r="Y457">
        <f t="shared" si="337"/>
        <v>1.9073334166666699E-2</v>
      </c>
      <c r="Z457">
        <v>2E-3</v>
      </c>
      <c r="AA457">
        <f t="shared" si="338"/>
        <v>7.2765497523200454E-2</v>
      </c>
      <c r="AC457">
        <f t="shared" si="339"/>
        <v>2.6559055367203241E-3</v>
      </c>
      <c r="AD457">
        <f t="shared" si="340"/>
        <v>2.0671622661227264E-7</v>
      </c>
      <c r="AE457">
        <v>0</v>
      </c>
      <c r="AF457" s="8">
        <f t="shared" si="341"/>
        <v>5.5570825397828329E-8</v>
      </c>
      <c r="AG457" s="8">
        <f t="shared" si="342"/>
        <v>2.6228705201010098E-7</v>
      </c>
      <c r="AH457" s="9">
        <f t="shared" si="343"/>
        <v>1.097002469958351E-3</v>
      </c>
      <c r="AJ457">
        <f t="shared" si="344"/>
        <v>9.1049350499181839E-3</v>
      </c>
      <c r="AK457">
        <f t="shared" si="345"/>
        <v>7.0866143055414965E-7</v>
      </c>
      <c r="AL457">
        <v>0</v>
      </c>
      <c r="AM457" s="8">
        <f t="shared" si="346"/>
        <v>3.9489211139981549E-6</v>
      </c>
      <c r="AN457" s="8">
        <f t="shared" si="347"/>
        <v>4.6575825445523047E-6</v>
      </c>
      <c r="AO457" s="9">
        <f t="shared" si="348"/>
        <v>2.2739189884214046E-2</v>
      </c>
      <c r="AP457" s="9"/>
      <c r="AQ457" t="e">
        <f t="shared" si="349"/>
        <v>#VALUE!</v>
      </c>
      <c r="AR457" t="e">
        <f t="shared" si="350"/>
        <v>#VALUE!</v>
      </c>
      <c r="AS457">
        <v>0</v>
      </c>
      <c r="AT457" s="8" t="e">
        <f t="shared" si="351"/>
        <v>#VALUE!</v>
      </c>
      <c r="AU457" s="8" t="e">
        <f t="shared" si="352"/>
        <v>#VALUE!</v>
      </c>
      <c r="AV457" s="9">
        <f t="shared" si="353"/>
        <v>1.5759424160826513E-2</v>
      </c>
      <c r="AX457">
        <f t="shared" si="354"/>
        <v>78.812974192989046</v>
      </c>
      <c r="AY457">
        <f t="shared" si="355"/>
        <v>15.215219993965082</v>
      </c>
      <c r="AZ457" t="e">
        <f t="shared" si="356"/>
        <v>#VALUE!</v>
      </c>
    </row>
    <row r="458" spans="1:52">
      <c r="A458" s="71">
        <v>44753.493055555555</v>
      </c>
      <c r="B458" s="56">
        <v>50</v>
      </c>
      <c r="C458" s="57">
        <v>9</v>
      </c>
      <c r="D458" s="56" t="s">
        <v>234</v>
      </c>
      <c r="E458" s="85">
        <v>2</v>
      </c>
      <c r="F458" s="2">
        <v>44754.958437499998</v>
      </c>
      <c r="G458">
        <v>141</v>
      </c>
      <c r="I458" s="3">
        <v>21.5</v>
      </c>
      <c r="J458" s="3">
        <v>29.856999999999999</v>
      </c>
      <c r="K458" s="3">
        <v>-7.7661407499999724E-2</v>
      </c>
      <c r="L458" s="3">
        <v>22209.277572243918</v>
      </c>
      <c r="M458" s="3" t="s">
        <v>40</v>
      </c>
      <c r="N458" s="4">
        <f>1000000*(AG458-AE458)/Y458</f>
        <v>-3.9764033503548649E-4</v>
      </c>
      <c r="O458" s="4">
        <f>1000000*(AN458-AL458)/Y458</f>
        <v>589.03226786171831</v>
      </c>
      <c r="P458" s="4" t="e">
        <f>1000000*(AU458-AS458)/Y458</f>
        <v>#VALUE!</v>
      </c>
      <c r="Q458">
        <f>(N458*16)</f>
        <v>-6.3622453605677838E-3</v>
      </c>
      <c r="R458">
        <f>(O458*44)</f>
        <v>25917.419785915605</v>
      </c>
      <c r="S458">
        <f>1000000*(((AG458-AE458)*0.082057*X458)/(W458-AA458))/Y458</f>
        <v>-1.1153327069999042E-2</v>
      </c>
      <c r="T458">
        <f>1000000*(((AN458-AL458)*0.082057*X458)/(W458-AA458))/Y458</f>
        <v>16521.637669525488</v>
      </c>
      <c r="U458">
        <f>O458*((1*0.082057*X458)/(W458-AA458))</f>
        <v>16521.637669525488</v>
      </c>
      <c r="W458">
        <f t="shared" si="336"/>
        <v>0.98888904093371788</v>
      </c>
      <c r="X458">
        <v>313.14999999999998</v>
      </c>
      <c r="Y458">
        <f t="shared" si="337"/>
        <v>1.9073334166666699E-2</v>
      </c>
      <c r="Z458">
        <v>2E-3</v>
      </c>
      <c r="AA458">
        <f t="shared" si="338"/>
        <v>7.2765497523200454E-2</v>
      </c>
      <c r="AC458">
        <f t="shared" si="339"/>
        <v>-7.6798514780237381E-8</v>
      </c>
      <c r="AD458">
        <f t="shared" si="340"/>
        <v>-5.9774336719827642E-12</v>
      </c>
      <c r="AE458">
        <v>0</v>
      </c>
      <c r="AF458" s="8">
        <f t="shared" si="341"/>
        <v>-1.6068933162943737E-12</v>
      </c>
      <c r="AG458" s="8">
        <f t="shared" si="342"/>
        <v>-7.5843269882771379E-12</v>
      </c>
      <c r="AH458" s="9">
        <f t="shared" si="343"/>
        <v>1.097002469958351E-3</v>
      </c>
      <c r="AJ458">
        <f t="shared" si="344"/>
        <v>2.196251119824702E-2</v>
      </c>
      <c r="AK458">
        <f t="shared" si="345"/>
        <v>1.7094009478355498E-6</v>
      </c>
      <c r="AL458">
        <v>0</v>
      </c>
      <c r="AM458" s="8">
        <f t="shared" si="346"/>
        <v>9.5254083320405344E-6</v>
      </c>
      <c r="AN458" s="8">
        <f t="shared" si="347"/>
        <v>1.1234809279876084E-5</v>
      </c>
      <c r="AO458" s="9">
        <f t="shared" si="348"/>
        <v>2.2739189884214046E-2</v>
      </c>
      <c r="AP458" s="9"/>
      <c r="AQ458" t="e">
        <f t="shared" si="349"/>
        <v>#VALUE!</v>
      </c>
      <c r="AR458" t="e">
        <f t="shared" si="350"/>
        <v>#VALUE!</v>
      </c>
      <c r="AS458">
        <v>0</v>
      </c>
      <c r="AT458" s="8" t="e">
        <f t="shared" si="351"/>
        <v>#VALUE!</v>
      </c>
      <c r="AU458" s="8" t="e">
        <f t="shared" si="352"/>
        <v>#VALUE!</v>
      </c>
      <c r="AV458" s="9">
        <f t="shared" si="353"/>
        <v>1.5759424160826513E-2</v>
      </c>
      <c r="AX458">
        <f t="shared" si="354"/>
        <v>78.81297419298906</v>
      </c>
      <c r="AY458">
        <f t="shared" si="355"/>
        <v>15.215219993965071</v>
      </c>
      <c r="AZ458" t="e">
        <f t="shared" si="356"/>
        <v>#VALUE!</v>
      </c>
    </row>
    <row r="459" spans="1:52">
      <c r="A459" s="71">
        <v>44753.422222222223</v>
      </c>
      <c r="B459" s="56">
        <v>50</v>
      </c>
      <c r="C459" s="57">
        <v>1.6</v>
      </c>
      <c r="D459" s="56" t="s">
        <v>234</v>
      </c>
      <c r="E459" s="85">
        <v>2</v>
      </c>
      <c r="F459" s="2">
        <v>44754.979687500003</v>
      </c>
      <c r="G459">
        <v>273</v>
      </c>
      <c r="I459" s="3">
        <v>21.5</v>
      </c>
      <c r="J459" s="3">
        <v>29.856999999999999</v>
      </c>
      <c r="K459" s="3">
        <v>105.88250333226399</v>
      </c>
      <c r="L459" s="3">
        <v>159.18110904831997</v>
      </c>
      <c r="M459" s="3" t="s">
        <v>40</v>
      </c>
      <c r="N459" s="4">
        <f>1000000*(AG459-AE459)/Y459</f>
        <v>0.54213740717276615</v>
      </c>
      <c r="O459" s="4">
        <f>1000000*(AN459-AL459)/Y459</f>
        <v>4.2217856640531002</v>
      </c>
      <c r="P459" s="4" t="e">
        <f>1000000*(AU459-AS459)/Y459</f>
        <v>#VALUE!</v>
      </c>
      <c r="Q459">
        <f>(N459*16)</f>
        <v>8.6741985147642584</v>
      </c>
      <c r="R459">
        <f>(O459*44)</f>
        <v>185.75856921833642</v>
      </c>
      <c r="S459">
        <f>1000000*(((AG459-AE459)*0.082057*X459)/(W459-AA459))/Y459</f>
        <v>15.206293945355133</v>
      </c>
      <c r="T459">
        <f>1000000*(((AN459-AL459)*0.082057*X459)/(W459-AA459))/Y459</f>
        <v>118.41594572244577</v>
      </c>
      <c r="U459">
        <f>O459*((1*0.082057*X459)/(W459-AA459))</f>
        <v>118.41594572244578</v>
      </c>
      <c r="W459">
        <f t="shared" si="336"/>
        <v>0.98888904093371788</v>
      </c>
      <c r="X459">
        <v>313.14999999999998</v>
      </c>
      <c r="Y459">
        <f t="shared" si="337"/>
        <v>1.9073334166666699E-2</v>
      </c>
      <c r="Z459">
        <v>2E-3</v>
      </c>
      <c r="AA459">
        <f t="shared" si="338"/>
        <v>7.2765497523200454E-2</v>
      </c>
      <c r="AC459">
        <f t="shared" si="339"/>
        <v>1.0470604717190374E-4</v>
      </c>
      <c r="AD459">
        <f t="shared" si="340"/>
        <v>8.1495515091212357E-9</v>
      </c>
      <c r="AE459">
        <v>0</v>
      </c>
      <c r="AF459" s="8">
        <f t="shared" si="341"/>
        <v>2.1908164221351817E-9</v>
      </c>
      <c r="AG459" s="8">
        <f t="shared" si="342"/>
        <v>1.0340367931256417E-8</v>
      </c>
      <c r="AH459" s="9">
        <f t="shared" si="343"/>
        <v>1.097002469958351E-3</v>
      </c>
      <c r="AJ459">
        <f t="shared" si="344"/>
        <v>1.5741245426155868E-4</v>
      </c>
      <c r="AK459">
        <f t="shared" si="345"/>
        <v>1.2251832046296499E-8</v>
      </c>
      <c r="AL459">
        <v>0</v>
      </c>
      <c r="AM459" s="8">
        <f t="shared" si="346"/>
        <v>6.8271696704231146E-8</v>
      </c>
      <c r="AN459" s="8">
        <f t="shared" si="347"/>
        <v>8.0523528750527647E-8</v>
      </c>
      <c r="AO459" s="9">
        <f t="shared" si="348"/>
        <v>2.2739189884214046E-2</v>
      </c>
      <c r="AP459" s="9"/>
      <c r="AQ459" t="e">
        <f t="shared" si="349"/>
        <v>#VALUE!</v>
      </c>
      <c r="AR459" t="e">
        <f t="shared" si="350"/>
        <v>#VALUE!</v>
      </c>
      <c r="AS459">
        <v>0</v>
      </c>
      <c r="AT459" s="8" t="e">
        <f t="shared" si="351"/>
        <v>#VALUE!</v>
      </c>
      <c r="AU459" s="8" t="e">
        <f t="shared" si="352"/>
        <v>#VALUE!</v>
      </c>
      <c r="AV459" s="9">
        <f t="shared" si="353"/>
        <v>1.5759424160826513E-2</v>
      </c>
      <c r="AX459">
        <f t="shared" si="354"/>
        <v>78.812974192989046</v>
      </c>
      <c r="AY459">
        <f t="shared" si="355"/>
        <v>15.215219993965077</v>
      </c>
      <c r="AZ459" t="e">
        <f t="shared" si="356"/>
        <v>#VALUE!</v>
      </c>
    </row>
    <row r="460" spans="1:52">
      <c r="A460" s="71">
        <v>44753.441666666666</v>
      </c>
      <c r="B460" s="56">
        <v>40</v>
      </c>
      <c r="C460" s="57">
        <v>3</v>
      </c>
      <c r="D460" s="56" t="s">
        <v>235</v>
      </c>
      <c r="E460" s="85">
        <v>2</v>
      </c>
      <c r="F460" s="2">
        <v>44755.000937500001</v>
      </c>
      <c r="G460">
        <v>299</v>
      </c>
      <c r="I460" s="3">
        <v>21.5</v>
      </c>
      <c r="J460" s="3">
        <v>29.856999999999999</v>
      </c>
      <c r="K460" s="3">
        <v>1532.223749378167</v>
      </c>
      <c r="L460" s="3">
        <v>7893.6044327879199</v>
      </c>
      <c r="M460" s="3" t="s">
        <v>40</v>
      </c>
      <c r="N460" s="4">
        <f>1000000*(AG460-AE460)/Y460</f>
        <v>7.8452604023699379</v>
      </c>
      <c r="O460" s="4">
        <f>1000000*(AN460-AL460)/Y460</f>
        <v>209.35339771966343</v>
      </c>
      <c r="P460" s="4" t="e">
        <f>1000000*(AU460-AS460)/Y460</f>
        <v>#VALUE!</v>
      </c>
      <c r="Q460">
        <f>(N460*16)</f>
        <v>125.52416643791901</v>
      </c>
      <c r="R460">
        <f>(O460*44)</f>
        <v>9211.5494996651905</v>
      </c>
      <c r="S460">
        <f>1000000*(((AG460-AE460)*0.082057*X460)/(W460-AA460))/Y460</f>
        <v>220.04999872343282</v>
      </c>
      <c r="T460">
        <f>1000000*(((AN460-AL460)*0.082057*X460)/(W460-AA460))/Y460</f>
        <v>5872.1078126408311</v>
      </c>
      <c r="U460">
        <f>O460*((1*0.082057*X460)/(W460-AA460))</f>
        <v>5872.1078126408311</v>
      </c>
      <c r="W460">
        <f t="shared" si="336"/>
        <v>0.98888904093371788</v>
      </c>
      <c r="X460">
        <v>313.14999999999998</v>
      </c>
      <c r="Y460">
        <f t="shared" si="337"/>
        <v>1.9073334166666699E-2</v>
      </c>
      <c r="Z460">
        <v>2E-3</v>
      </c>
      <c r="AA460">
        <f t="shared" si="338"/>
        <v>7.2765497523200454E-2</v>
      </c>
      <c r="AC460">
        <f t="shared" si="339"/>
        <v>1.5151992740184408E-3</v>
      </c>
      <c r="AD460">
        <f t="shared" si="340"/>
        <v>1.1793200931292376E-7</v>
      </c>
      <c r="AE460">
        <v>0</v>
      </c>
      <c r="AF460" s="8">
        <f t="shared" si="341"/>
        <v>3.1703263965996115E-8</v>
      </c>
      <c r="AG460" s="8">
        <f t="shared" si="342"/>
        <v>1.4963527327891986E-7</v>
      </c>
      <c r="AH460" s="9">
        <f t="shared" si="343"/>
        <v>1.097002469958351E-3</v>
      </c>
      <c r="AJ460">
        <f t="shared" si="344"/>
        <v>7.8058989170497906E-3</v>
      </c>
      <c r="AK460">
        <f t="shared" si="345"/>
        <v>6.0755397627655777E-7</v>
      </c>
      <c r="AL460">
        <v>0</v>
      </c>
      <c r="AM460" s="8">
        <f t="shared" si="346"/>
        <v>3.385513337357661E-6</v>
      </c>
      <c r="AN460" s="8">
        <f t="shared" si="347"/>
        <v>3.9930673136342187E-6</v>
      </c>
      <c r="AO460" s="9">
        <f t="shared" si="348"/>
        <v>2.2739189884214046E-2</v>
      </c>
      <c r="AP460" s="9"/>
      <c r="AQ460" t="e">
        <f t="shared" si="349"/>
        <v>#VALUE!</v>
      </c>
      <c r="AR460" t="e">
        <f t="shared" si="350"/>
        <v>#VALUE!</v>
      </c>
      <c r="AS460">
        <v>0</v>
      </c>
      <c r="AT460" s="8" t="e">
        <f t="shared" si="351"/>
        <v>#VALUE!</v>
      </c>
      <c r="AU460" s="8" t="e">
        <f t="shared" si="352"/>
        <v>#VALUE!</v>
      </c>
      <c r="AV460" s="9">
        <f t="shared" si="353"/>
        <v>1.5759424160826513E-2</v>
      </c>
      <c r="AX460">
        <f t="shared" si="354"/>
        <v>78.812974192989046</v>
      </c>
      <c r="AY460">
        <f t="shared" si="355"/>
        <v>15.215219993965075</v>
      </c>
      <c r="AZ460" t="e">
        <f t="shared" si="356"/>
        <v>#VALUE!</v>
      </c>
    </row>
    <row r="461" spans="1:52">
      <c r="A461" s="71">
        <v>44753.479861111111</v>
      </c>
      <c r="B461" s="56">
        <v>50</v>
      </c>
      <c r="C461" s="57">
        <v>6</v>
      </c>
      <c r="D461" s="56" t="s">
        <v>235</v>
      </c>
      <c r="E461" s="85">
        <v>2</v>
      </c>
      <c r="F461" s="2">
        <v>44755.022199074076</v>
      </c>
      <c r="G461">
        <v>259</v>
      </c>
      <c r="I461" s="3">
        <v>21.5</v>
      </c>
      <c r="J461" s="3">
        <v>29.856999999999999</v>
      </c>
      <c r="K461" s="3">
        <v>33957.769031100623</v>
      </c>
      <c r="L461" s="3">
        <v>18262.069351718481</v>
      </c>
      <c r="M461" s="3" t="s">
        <v>40</v>
      </c>
      <c r="N461" s="4">
        <f>1000000*(AG461-AE461)/Y461</f>
        <v>173.86986779224372</v>
      </c>
      <c r="O461" s="4">
        <f>1000000*(AN461-AL461)/Y461</f>
        <v>484.34480100038155</v>
      </c>
      <c r="P461" s="4" t="e">
        <f>1000000*(AU461-AS461)/Y461</f>
        <v>#VALUE!</v>
      </c>
      <c r="Q461">
        <f>(N461*16)</f>
        <v>2781.9178846758996</v>
      </c>
      <c r="R461">
        <f>(O461*44)</f>
        <v>21311.171244016787</v>
      </c>
      <c r="S461">
        <f>1000000*(((AG461-AE461)*0.082057*X461)/(W461-AA461))/Y461</f>
        <v>4876.8380172784136</v>
      </c>
      <c r="T461">
        <f>1000000*(((AN461-AL461)*0.082057*X461)/(W461-AA461))/Y461</f>
        <v>13585.281733878332</v>
      </c>
      <c r="U461">
        <f>O461*((1*0.082057*X461)/(W461-AA461))</f>
        <v>13585.281733878332</v>
      </c>
      <c r="W461">
        <f t="shared" si="336"/>
        <v>0.98888904093371788</v>
      </c>
      <c r="X461">
        <v>313.14999999999998</v>
      </c>
      <c r="Y461">
        <f t="shared" si="337"/>
        <v>1.9073334166666699E-2</v>
      </c>
      <c r="Z461">
        <v>2E-3</v>
      </c>
      <c r="AA461">
        <f t="shared" si="338"/>
        <v>7.2765497523200454E-2</v>
      </c>
      <c r="AC461">
        <f t="shared" si="339"/>
        <v>3.3580465649413797E-2</v>
      </c>
      <c r="AD461">
        <f t="shared" si="340"/>
        <v>2.6136573951729508E-6</v>
      </c>
      <c r="AE461">
        <v>0</v>
      </c>
      <c r="AF461" s="8">
        <f t="shared" si="341"/>
        <v>7.0262069474267304E-7</v>
      </c>
      <c r="AG461" s="8">
        <f t="shared" si="342"/>
        <v>3.3162780899156239E-6</v>
      </c>
      <c r="AH461" s="9">
        <f t="shared" si="343"/>
        <v>1.097002469958351E-3</v>
      </c>
      <c r="AJ461">
        <f t="shared" si="344"/>
        <v>1.805916024668593E-2</v>
      </c>
      <c r="AK461">
        <f t="shared" si="345"/>
        <v>1.4055927104211558E-6</v>
      </c>
      <c r="AL461">
        <v>0</v>
      </c>
      <c r="AM461" s="8">
        <f t="shared" si="346"/>
        <v>7.8324775309468045E-6</v>
      </c>
      <c r="AN461" s="8">
        <f t="shared" si="347"/>
        <v>9.2380702413679609E-6</v>
      </c>
      <c r="AO461" s="9">
        <f t="shared" si="348"/>
        <v>2.2739189884214046E-2</v>
      </c>
      <c r="AP461" s="9"/>
      <c r="AQ461" t="e">
        <f t="shared" si="349"/>
        <v>#VALUE!</v>
      </c>
      <c r="AR461" t="e">
        <f t="shared" si="350"/>
        <v>#VALUE!</v>
      </c>
      <c r="AS461">
        <v>0</v>
      </c>
      <c r="AT461" s="8" t="e">
        <f t="shared" si="351"/>
        <v>#VALUE!</v>
      </c>
      <c r="AU461" s="8" t="e">
        <f t="shared" si="352"/>
        <v>#VALUE!</v>
      </c>
      <c r="AV461" s="9">
        <f t="shared" si="353"/>
        <v>1.5759424160826513E-2</v>
      </c>
      <c r="AX461">
        <f t="shared" si="354"/>
        <v>78.812974192989046</v>
      </c>
      <c r="AY461">
        <f t="shared" si="355"/>
        <v>15.215219993965082</v>
      </c>
      <c r="AZ461" t="e">
        <f t="shared" si="356"/>
        <v>#VALUE!</v>
      </c>
    </row>
    <row r="462" spans="1:52">
      <c r="A462" s="71">
        <v>44753.45</v>
      </c>
      <c r="B462" s="56">
        <v>50</v>
      </c>
      <c r="C462" s="57">
        <v>5</v>
      </c>
      <c r="D462" s="56" t="s">
        <v>234</v>
      </c>
      <c r="E462" s="85">
        <v>2</v>
      </c>
      <c r="F462" s="2">
        <v>44755.043437499997</v>
      </c>
      <c r="G462">
        <v>313</v>
      </c>
      <c r="I462" s="3">
        <v>21.5</v>
      </c>
      <c r="J462" s="3">
        <v>29.856999999999999</v>
      </c>
      <c r="K462" s="3">
        <v>3008.4155002991802</v>
      </c>
      <c r="L462" s="3">
        <v>19252.21946893448</v>
      </c>
      <c r="M462" s="3" t="s">
        <v>40</v>
      </c>
      <c r="N462" s="4">
        <f>1000000*(AG462-AE462)/Y462</f>
        <v>15.403626923255553</v>
      </c>
      <c r="O462" s="4">
        <f>1000000*(AN462-AL462)/Y462</f>
        <v>510.60546468789289</v>
      </c>
      <c r="P462" s="4" t="e">
        <f>1000000*(AU462-AS462)/Y462</f>
        <v>#VALUE!</v>
      </c>
      <c r="Q462">
        <f>(N462*16)</f>
        <v>246.45803077208885</v>
      </c>
      <c r="R462">
        <f>(O462*44)</f>
        <v>22466.640446267287</v>
      </c>
      <c r="S462">
        <f>1000000*(((AG462-AE462)*0.082057*X462)/(W462-AA462))/Y462</f>
        <v>432.05297350928987</v>
      </c>
      <c r="T462">
        <f>1000000*(((AN462-AL462)*0.082057*X462)/(W462-AA462))/Y462</f>
        <v>14321.861364704569</v>
      </c>
      <c r="U462">
        <f>O462*((1*0.082057*X462)/(W462-AA462))</f>
        <v>14321.861364704571</v>
      </c>
      <c r="W462">
        <f t="shared" si="336"/>
        <v>0.98888904093371788</v>
      </c>
      <c r="X462">
        <v>313.14999999999998</v>
      </c>
      <c r="Y462">
        <f t="shared" si="337"/>
        <v>1.9073334166666699E-2</v>
      </c>
      <c r="Z462">
        <v>2E-3</v>
      </c>
      <c r="AA462">
        <f t="shared" si="338"/>
        <v>7.2765497523200454E-2</v>
      </c>
      <c r="AC462">
        <f t="shared" si="339"/>
        <v>2.9749891188209873E-3</v>
      </c>
      <c r="AD462">
        <f t="shared" si="340"/>
        <v>2.3155135465196472E-7</v>
      </c>
      <c r="AE462">
        <v>0</v>
      </c>
      <c r="AF462" s="8">
        <f t="shared" si="341"/>
        <v>6.2247169033952461E-8</v>
      </c>
      <c r="AG462" s="8">
        <f t="shared" si="342"/>
        <v>2.9379852368591721E-7</v>
      </c>
      <c r="AH462" s="9">
        <f t="shared" si="343"/>
        <v>1.097002469958351E-3</v>
      </c>
      <c r="AJ462">
        <f t="shared" si="344"/>
        <v>1.9038308846480067E-2</v>
      </c>
      <c r="AK462">
        <f t="shared" si="345"/>
        <v>1.481802463005985E-6</v>
      </c>
      <c r="AL462">
        <v>0</v>
      </c>
      <c r="AM462" s="8">
        <f t="shared" si="346"/>
        <v>8.257146192312329E-6</v>
      </c>
      <c r="AN462" s="8">
        <f t="shared" si="347"/>
        <v>9.7389486553183142E-6</v>
      </c>
      <c r="AO462" s="9">
        <f t="shared" si="348"/>
        <v>2.2739189884214046E-2</v>
      </c>
      <c r="AP462" s="9"/>
      <c r="AQ462" t="e">
        <f t="shared" si="349"/>
        <v>#VALUE!</v>
      </c>
      <c r="AR462" t="e">
        <f t="shared" si="350"/>
        <v>#VALUE!</v>
      </c>
      <c r="AS462">
        <v>0</v>
      </c>
      <c r="AT462" s="8" t="e">
        <f t="shared" si="351"/>
        <v>#VALUE!</v>
      </c>
      <c r="AU462" s="8" t="e">
        <f t="shared" si="352"/>
        <v>#VALUE!</v>
      </c>
      <c r="AV462" s="9">
        <f t="shared" si="353"/>
        <v>1.5759424160826513E-2</v>
      </c>
      <c r="AX462">
        <f t="shared" si="354"/>
        <v>78.812974192989046</v>
      </c>
      <c r="AY462">
        <f t="shared" si="355"/>
        <v>15.215219993965079</v>
      </c>
      <c r="AZ462" t="e">
        <f t="shared" si="356"/>
        <v>#VALUE!</v>
      </c>
    </row>
    <row r="463" spans="1:52">
      <c r="A463" s="71">
        <v>44753.43472222222</v>
      </c>
      <c r="B463" s="56">
        <v>40</v>
      </c>
      <c r="C463" s="57">
        <v>0.1</v>
      </c>
      <c r="D463" s="56" t="s">
        <v>235</v>
      </c>
      <c r="E463" s="85">
        <v>2</v>
      </c>
      <c r="F463" s="2">
        <v>44755.064687500002</v>
      </c>
      <c r="G463">
        <v>325</v>
      </c>
      <c r="I463" s="3">
        <v>21.5</v>
      </c>
      <c r="J463" s="3">
        <v>29.856999999999999</v>
      </c>
      <c r="K463" s="3">
        <v>81.681923746333752</v>
      </c>
      <c r="L463" s="3">
        <v>3592.3746396096803</v>
      </c>
      <c r="M463" s="3" t="s">
        <v>40</v>
      </c>
      <c r="N463" s="4">
        <f>1000000*(AG463-AE463)/Y463</f>
        <v>0.41822609929951787</v>
      </c>
      <c r="O463" s="4">
        <f>1000000*(AN463-AL463)/Y463</f>
        <v>95.276605648025168</v>
      </c>
      <c r="P463" s="4" t="e">
        <f>1000000*(AU463-AS463)/Y463</f>
        <v>#VALUE!</v>
      </c>
      <c r="Q463">
        <f>(N463*16)</f>
        <v>6.691617588792286</v>
      </c>
      <c r="R463">
        <f>(O463*44)</f>
        <v>4192.1706485131072</v>
      </c>
      <c r="S463">
        <f>1000000*(((AG463-AE463)*0.082057*X463)/(W463-AA463))/Y463</f>
        <v>11.730732684050118</v>
      </c>
      <c r="T463">
        <f>1000000*(((AN463-AL463)*0.082057*X463)/(W463-AA463))/Y463</f>
        <v>2672.3927410857573</v>
      </c>
      <c r="U463">
        <f>O463*((1*0.082057*X463)/(W463-AA463))</f>
        <v>2672.3927410857573</v>
      </c>
      <c r="W463">
        <f t="shared" si="336"/>
        <v>0.98888904093371788</v>
      </c>
      <c r="X463">
        <v>313.14999999999998</v>
      </c>
      <c r="Y463">
        <f t="shared" si="337"/>
        <v>1.9073334166666699E-2</v>
      </c>
      <c r="Z463">
        <v>2E-3</v>
      </c>
      <c r="AA463">
        <f t="shared" si="338"/>
        <v>7.2765497523200454E-2</v>
      </c>
      <c r="AC463">
        <f t="shared" si="339"/>
        <v>8.0774359235133065E-5</v>
      </c>
      <c r="AD463">
        <f t="shared" si="340"/>
        <v>6.286884272521916E-9</v>
      </c>
      <c r="AE463">
        <v>0</v>
      </c>
      <c r="AF463" s="8">
        <f t="shared" si="341"/>
        <v>1.6900818766393185E-9</v>
      </c>
      <c r="AG463" s="8">
        <f t="shared" si="342"/>
        <v>7.9769661491612347E-9</v>
      </c>
      <c r="AH463" s="9">
        <f t="shared" si="343"/>
        <v>1.097002469958351E-3</v>
      </c>
      <c r="AJ463">
        <f t="shared" si="344"/>
        <v>3.5524599120382275E-3</v>
      </c>
      <c r="AK463">
        <f t="shared" si="345"/>
        <v>2.7649744994873967E-7</v>
      </c>
      <c r="AL463">
        <v>0</v>
      </c>
      <c r="AM463" s="8">
        <f t="shared" si="346"/>
        <v>1.5407450878417679E-6</v>
      </c>
      <c r="AN463" s="8">
        <f t="shared" si="347"/>
        <v>1.8172425377905077E-6</v>
      </c>
      <c r="AO463" s="9">
        <f t="shared" si="348"/>
        <v>2.2739189884214046E-2</v>
      </c>
      <c r="AP463" s="9"/>
      <c r="AQ463" t="e">
        <f t="shared" si="349"/>
        <v>#VALUE!</v>
      </c>
      <c r="AR463" t="e">
        <f t="shared" si="350"/>
        <v>#VALUE!</v>
      </c>
      <c r="AS463">
        <v>0</v>
      </c>
      <c r="AT463" s="8" t="e">
        <f t="shared" si="351"/>
        <v>#VALUE!</v>
      </c>
      <c r="AU463" s="8" t="e">
        <f t="shared" si="352"/>
        <v>#VALUE!</v>
      </c>
      <c r="AV463" s="9">
        <f t="shared" si="353"/>
        <v>1.5759424160826513E-2</v>
      </c>
      <c r="AX463">
        <f t="shared" si="354"/>
        <v>78.812974192989046</v>
      </c>
      <c r="AY463">
        <f t="shared" si="355"/>
        <v>15.215219993965082</v>
      </c>
      <c r="AZ463" t="e">
        <f t="shared" si="356"/>
        <v>#VALUE!</v>
      </c>
    </row>
    <row r="464" spans="1:52">
      <c r="A464" s="71">
        <v>44753.472222222219</v>
      </c>
      <c r="B464" s="56">
        <v>50</v>
      </c>
      <c r="C464" s="57">
        <v>3</v>
      </c>
      <c r="D464" s="56" t="s">
        <v>235</v>
      </c>
      <c r="E464" s="85">
        <v>2</v>
      </c>
      <c r="F464" s="2">
        <v>44755.085914351854</v>
      </c>
      <c r="G464">
        <v>373</v>
      </c>
      <c r="I464" s="3">
        <v>21.5</v>
      </c>
      <c r="J464" s="3">
        <v>29.856999999999999</v>
      </c>
      <c r="K464" s="3">
        <v>414.77990050121537</v>
      </c>
      <c r="L464" s="3">
        <v>6827.5727138919201</v>
      </c>
      <c r="M464" s="3" t="s">
        <v>40</v>
      </c>
      <c r="N464" s="4">
        <f>1000000*(AG464-AE464)/Y464</f>
        <v>2.1237474816727935</v>
      </c>
      <c r="O464" s="4">
        <f>1000000*(AN464-AL464)/Y464</f>
        <v>181.08020968140909</v>
      </c>
      <c r="P464" s="4" t="e">
        <f>1000000*(AU464-AS464)/Y464</f>
        <v>#VALUE!</v>
      </c>
      <c r="Q464">
        <f>(N464*16)</f>
        <v>33.979959706764696</v>
      </c>
      <c r="R464">
        <f>(O464*44)</f>
        <v>7967.5292259819998</v>
      </c>
      <c r="S464">
        <f>1000000*(((AG464-AE464)*0.082057*X464)/(W464-AA464))/Y464</f>
        <v>59.568530126777972</v>
      </c>
      <c r="T464">
        <f>1000000*(((AN464-AL464)*0.082057*X464)/(W464-AA464))/Y464</f>
        <v>5079.0793250401121</v>
      </c>
      <c r="U464">
        <f>O464*((1*0.082057*X464)/(W464-AA464))</f>
        <v>5079.0793250401111</v>
      </c>
      <c r="W464">
        <f t="shared" si="336"/>
        <v>0.98888904093371788</v>
      </c>
      <c r="X464">
        <v>313.14999999999998</v>
      </c>
      <c r="Y464">
        <f t="shared" si="337"/>
        <v>1.9073334166666699E-2</v>
      </c>
      <c r="Z464">
        <v>2E-3</v>
      </c>
      <c r="AA464">
        <f t="shared" si="338"/>
        <v>7.2765497523200454E-2</v>
      </c>
      <c r="AC464">
        <f t="shared" si="339"/>
        <v>4.1017129800522979E-4</v>
      </c>
      <c r="AD464">
        <f t="shared" si="340"/>
        <v>3.1924728427277527E-8</v>
      </c>
      <c r="AE464">
        <v>0</v>
      </c>
      <c r="AF464" s="8">
        <f t="shared" si="341"/>
        <v>8.5822169762845284E-9</v>
      </c>
      <c r="AG464" s="8">
        <f t="shared" si="342"/>
        <v>4.0506945403562057E-8</v>
      </c>
      <c r="AH464" s="9">
        <f t="shared" si="343"/>
        <v>1.097002469958351E-3</v>
      </c>
      <c r="AJ464">
        <f t="shared" si="344"/>
        <v>6.7517118329458023E-3</v>
      </c>
      <c r="AK464">
        <f t="shared" si="345"/>
        <v>5.2550377789545531E-7</v>
      </c>
      <c r="AL464">
        <v>0</v>
      </c>
      <c r="AM464" s="8">
        <f t="shared" si="346"/>
        <v>2.9282995723281348E-6</v>
      </c>
      <c r="AN464" s="8">
        <f t="shared" si="347"/>
        <v>3.45380335022359E-6</v>
      </c>
      <c r="AO464" s="9">
        <f t="shared" si="348"/>
        <v>2.2739189884214046E-2</v>
      </c>
      <c r="AP464" s="9"/>
      <c r="AQ464" t="e">
        <f t="shared" si="349"/>
        <v>#VALUE!</v>
      </c>
      <c r="AR464" t="e">
        <f t="shared" si="350"/>
        <v>#VALUE!</v>
      </c>
      <c r="AS464">
        <v>0</v>
      </c>
      <c r="AT464" s="8" t="e">
        <f t="shared" si="351"/>
        <v>#VALUE!</v>
      </c>
      <c r="AU464" s="8" t="e">
        <f t="shared" si="352"/>
        <v>#VALUE!</v>
      </c>
      <c r="AV464" s="9">
        <f t="shared" si="353"/>
        <v>1.5759424160826513E-2</v>
      </c>
      <c r="AX464">
        <f t="shared" si="354"/>
        <v>78.812974192989046</v>
      </c>
      <c r="AY464">
        <f t="shared" si="355"/>
        <v>15.215219993965073</v>
      </c>
      <c r="AZ464" t="e">
        <f t="shared" si="356"/>
        <v>#VALUE!</v>
      </c>
    </row>
    <row r="465" spans="1:52">
      <c r="A465" s="71">
        <v>44753.413194444445</v>
      </c>
      <c r="B465" s="56">
        <v>50</v>
      </c>
      <c r="C465" s="57">
        <v>0.1</v>
      </c>
      <c r="D465" s="56" t="s">
        <v>234</v>
      </c>
      <c r="E465" s="85">
        <v>2</v>
      </c>
      <c r="F465" s="2">
        <v>44755.107141203705</v>
      </c>
      <c r="G465" t="s">
        <v>313</v>
      </c>
      <c r="I465" s="3">
        <v>21.5</v>
      </c>
      <c r="J465" s="3">
        <v>29.856999999999999</v>
      </c>
      <c r="K465" s="3">
        <v>135.50569657752104</v>
      </c>
      <c r="L465" s="3">
        <v>400.90921495072001</v>
      </c>
      <c r="M465" s="3" t="s">
        <v>40</v>
      </c>
      <c r="N465" s="4">
        <f>1000000*(AG465-AE465)/Y465</f>
        <v>0.69381346953186018</v>
      </c>
      <c r="O465" s="4">
        <f>1000000*(AN465-AL465)/Y465</f>
        <v>10.632874631825516</v>
      </c>
      <c r="P465" s="4" t="e">
        <f>1000000*(AU465-AS465)/Y465</f>
        <v>#VALUE!</v>
      </c>
      <c r="Q465">
        <f>(N465*16)</f>
        <v>11.101015512509763</v>
      </c>
      <c r="R465">
        <f>(O465*44)</f>
        <v>467.84648380032269</v>
      </c>
      <c r="S465">
        <f>1000000*(((AG465-AE465)*0.082057*X465)/(W465-AA465))/Y465</f>
        <v>19.460622752390201</v>
      </c>
      <c r="T465">
        <f>1000000*(((AN465-AL465)*0.082057*X465)/(W465-AA465))/Y465</f>
        <v>298.2391825327835</v>
      </c>
      <c r="U465">
        <f>O465*((1*0.082057*X465)/(W465-AA465))</f>
        <v>298.23918253278345</v>
      </c>
      <c r="W465">
        <f t="shared" si="336"/>
        <v>0.98888904093371788</v>
      </c>
      <c r="X465">
        <v>313.14999999999998</v>
      </c>
      <c r="Y465">
        <f t="shared" si="337"/>
        <v>1.9073334166666699E-2</v>
      </c>
      <c r="Z465">
        <v>2E-3</v>
      </c>
      <c r="AA465">
        <f t="shared" si="338"/>
        <v>7.2765497523200454E-2</v>
      </c>
      <c r="AC465">
        <f t="shared" si="339"/>
        <v>1.3400009832960016E-4</v>
      </c>
      <c r="AD465">
        <f t="shared" si="340"/>
        <v>1.0429585807699359E-8</v>
      </c>
      <c r="AE465">
        <v>0</v>
      </c>
      <c r="AF465" s="8">
        <f t="shared" si="341"/>
        <v>2.8037503460162333E-9</v>
      </c>
      <c r="AG465" s="8">
        <f t="shared" si="342"/>
        <v>1.3233336153715593E-8</v>
      </c>
      <c r="AH465" s="9">
        <f t="shared" si="343"/>
        <v>1.097002469958351E-3</v>
      </c>
      <c r="AJ465">
        <f t="shared" si="344"/>
        <v>3.9645472907410726E-4</v>
      </c>
      <c r="AK465">
        <f t="shared" si="345"/>
        <v>3.0857131205800229E-8</v>
      </c>
      <c r="AL465">
        <v>0</v>
      </c>
      <c r="AM465" s="8">
        <f t="shared" si="346"/>
        <v>1.7194723979928098E-7</v>
      </c>
      <c r="AN465" s="8">
        <f t="shared" si="347"/>
        <v>2.0280437100508121E-7</v>
      </c>
      <c r="AO465" s="9">
        <f t="shared" si="348"/>
        <v>2.2739189884214046E-2</v>
      </c>
      <c r="AP465" s="9"/>
      <c r="AQ465" t="e">
        <f t="shared" si="349"/>
        <v>#VALUE!</v>
      </c>
      <c r="AR465" t="e">
        <f t="shared" si="350"/>
        <v>#VALUE!</v>
      </c>
      <c r="AS465">
        <v>0</v>
      </c>
      <c r="AT465" s="8" t="e">
        <f t="shared" si="351"/>
        <v>#VALUE!</v>
      </c>
      <c r="AU465" s="8" t="e">
        <f t="shared" si="352"/>
        <v>#VALUE!</v>
      </c>
      <c r="AV465" s="9">
        <f t="shared" si="353"/>
        <v>1.5759424160826513E-2</v>
      </c>
      <c r="AX465">
        <f t="shared" si="354"/>
        <v>78.812974192989046</v>
      </c>
      <c r="AY465">
        <f t="shared" si="355"/>
        <v>15.215219993965077</v>
      </c>
      <c r="AZ465" t="e">
        <f t="shared" si="356"/>
        <v>#VALUE!</v>
      </c>
    </row>
    <row r="466" spans="1:52">
      <c r="A466" s="71">
        <v>44760.495833333334</v>
      </c>
      <c r="B466" s="56">
        <v>50</v>
      </c>
      <c r="C466" s="57">
        <v>8</v>
      </c>
      <c r="D466" s="56" t="s">
        <v>235</v>
      </c>
      <c r="E466" s="85">
        <v>1</v>
      </c>
      <c r="F466" s="2">
        <v>44761.541574074072</v>
      </c>
      <c r="G466">
        <v>358</v>
      </c>
      <c r="I466" s="3">
        <v>22.8</v>
      </c>
      <c r="J466" s="3">
        <v>29.917999999999999</v>
      </c>
      <c r="K466" s="3">
        <v>62268.862105998</v>
      </c>
      <c r="L466" s="3">
        <v>23365.245823913679</v>
      </c>
      <c r="M466" s="3" t="s">
        <v>40</v>
      </c>
      <c r="N466" s="4">
        <f>1000000*(AG466-AE466)/Y466</f>
        <v>318.12285237829565</v>
      </c>
      <c r="O466" s="4">
        <f>1000000*(AN466-AL466)/Y466</f>
        <v>618.32068246450274</v>
      </c>
      <c r="P466" s="4" t="e">
        <f>1000000*(AU466-AS466)/Y466</f>
        <v>#VALUE!</v>
      </c>
      <c r="Q466">
        <f>(N466*16)</f>
        <v>5089.9656380527304</v>
      </c>
      <c r="R466">
        <f>(O466*44)</f>
        <v>27206.110028438121</v>
      </c>
      <c r="S466">
        <f>1000000*(((AG466-AE466)*0.082057*X466)/(W466-AA466))/Y466</f>
        <v>8944.3039712983591</v>
      </c>
      <c r="T466">
        <f>1000000*(((AN466-AL466)*0.082057*X466)/(W466-AA466))/Y466</f>
        <v>17384.63016522508</v>
      </c>
      <c r="U466">
        <f>O466*((1*0.082057*X466)/(W466-AA466))</f>
        <v>17384.63016522508</v>
      </c>
      <c r="W466">
        <f t="shared" si="336"/>
        <v>0.98670272687237692</v>
      </c>
      <c r="X466">
        <v>313.14999999999998</v>
      </c>
      <c r="Y466">
        <f t="shared" si="337"/>
        <v>1.9073334166666699E-2</v>
      </c>
      <c r="Z466">
        <v>2E-3</v>
      </c>
      <c r="AA466">
        <f t="shared" si="338"/>
        <v>7.2765497523200454E-2</v>
      </c>
      <c r="AC466">
        <f t="shared" si="339"/>
        <v>6.1440856039228241E-2</v>
      </c>
      <c r="AD466">
        <f t="shared" si="340"/>
        <v>4.7821060443064114E-6</v>
      </c>
      <c r="AE466">
        <v>0</v>
      </c>
      <c r="AF466" s="8">
        <f t="shared" si="341"/>
        <v>1.2855574251580011E-6</v>
      </c>
      <c r="AG466" s="8">
        <f t="shared" si="342"/>
        <v>6.0676634694644128E-6</v>
      </c>
      <c r="AH466" s="9">
        <f t="shared" si="343"/>
        <v>1.097002469958351E-3</v>
      </c>
      <c r="AJ466">
        <f t="shared" si="344"/>
        <v>2.3054551768499045E-2</v>
      </c>
      <c r="AK466">
        <f t="shared" si="345"/>
        <v>1.794397384218138E-6</v>
      </c>
      <c r="AL466">
        <v>0</v>
      </c>
      <c r="AM466" s="8">
        <f t="shared" si="346"/>
        <v>9.9990396145887347E-6</v>
      </c>
      <c r="AN466" s="8">
        <f t="shared" si="347"/>
        <v>1.1793436998806872E-5</v>
      </c>
      <c r="AO466" s="9">
        <f t="shared" si="348"/>
        <v>2.2739189884214046E-2</v>
      </c>
      <c r="AP466" s="9"/>
      <c r="AQ466" t="e">
        <f t="shared" si="349"/>
        <v>#VALUE!</v>
      </c>
      <c r="AR466" t="e">
        <f t="shared" si="350"/>
        <v>#VALUE!</v>
      </c>
      <c r="AS466">
        <v>0</v>
      </c>
      <c r="AT466" s="8" t="e">
        <f t="shared" si="351"/>
        <v>#VALUE!</v>
      </c>
      <c r="AU466" s="8" t="e">
        <f t="shared" si="352"/>
        <v>#VALUE!</v>
      </c>
      <c r="AV466" s="9">
        <f t="shared" si="353"/>
        <v>1.5759424160826513E-2</v>
      </c>
      <c r="AX466">
        <f t="shared" si="354"/>
        <v>78.812974192989046</v>
      </c>
      <c r="AY466">
        <f t="shared" si="355"/>
        <v>15.21521999396507</v>
      </c>
      <c r="AZ466" t="e">
        <f t="shared" si="356"/>
        <v>#VALUE!</v>
      </c>
    </row>
    <row r="467" spans="1:52">
      <c r="A467" s="71">
        <v>44760.490277777775</v>
      </c>
      <c r="B467" s="56">
        <v>50</v>
      </c>
      <c r="C467" s="57">
        <v>6</v>
      </c>
      <c r="D467" s="56" t="s">
        <v>235</v>
      </c>
      <c r="E467" s="85">
        <v>1</v>
      </c>
      <c r="F467" s="2">
        <v>44761.562835648147</v>
      </c>
      <c r="G467">
        <v>349</v>
      </c>
      <c r="I467" s="3">
        <v>22.8</v>
      </c>
      <c r="J467" s="3">
        <v>29.917999999999999</v>
      </c>
      <c r="K467" s="3">
        <v>33540.448930387502</v>
      </c>
      <c r="L467" s="3">
        <v>16273.429557248319</v>
      </c>
      <c r="M467" s="3" t="s">
        <v>40</v>
      </c>
      <c r="N467" s="4">
        <f>1000000*(AG467-AE467)/Y467</f>
        <v>171.35343288625231</v>
      </c>
      <c r="O467" s="4">
        <f>1000000*(AN467-AL467)/Y467</f>
        <v>430.64807217125076</v>
      </c>
      <c r="P467" s="4" t="e">
        <f>1000000*(AU467-AS467)/Y467</f>
        <v>#VALUE!</v>
      </c>
      <c r="Q467">
        <f>(N467*16)</f>
        <v>2741.6549261800369</v>
      </c>
      <c r="R467">
        <f>(O467*44)</f>
        <v>18948.515175535034</v>
      </c>
      <c r="S467">
        <f>1000000*(((AG467-AE467)*0.082057*X467)/(W467-AA467))/Y467</f>
        <v>4817.7525720081831</v>
      </c>
      <c r="T467">
        <f>1000000*(((AN467-AL467)*0.082057*X467)/(W467-AA467))/Y467</f>
        <v>12108.049558077262</v>
      </c>
      <c r="U467">
        <f>O467*((1*0.082057*X467)/(W467-AA467))</f>
        <v>12108.049558077262</v>
      </c>
      <c r="W467">
        <f t="shared" si="336"/>
        <v>0.98670272687237692</v>
      </c>
      <c r="X467">
        <v>313.14999999999998</v>
      </c>
      <c r="Y467">
        <f t="shared" si="337"/>
        <v>1.9073334166666699E-2</v>
      </c>
      <c r="Z467">
        <v>2E-3</v>
      </c>
      <c r="AA467">
        <f t="shared" si="338"/>
        <v>7.2765497523200454E-2</v>
      </c>
      <c r="AC467">
        <f t="shared" si="339"/>
        <v>3.3094452420137047E-2</v>
      </c>
      <c r="AD467">
        <f t="shared" si="340"/>
        <v>2.5758296865249248E-6</v>
      </c>
      <c r="AE467">
        <v>0</v>
      </c>
      <c r="AF467" s="8">
        <f t="shared" si="341"/>
        <v>6.9245159952006046E-7</v>
      </c>
      <c r="AG467" s="8">
        <f t="shared" si="342"/>
        <v>3.2682812860449853E-6</v>
      </c>
      <c r="AH467" s="9">
        <f t="shared" si="343"/>
        <v>1.097002469958351E-3</v>
      </c>
      <c r="AJ467">
        <f t="shared" si="344"/>
        <v>1.6057037319702455E-2</v>
      </c>
      <c r="AK467">
        <f t="shared" si="345"/>
        <v>1.2497621317511717E-6</v>
      </c>
      <c r="AL467">
        <v>0</v>
      </c>
      <c r="AM467" s="8">
        <f t="shared" si="346"/>
        <v>6.9641324570018925E-6</v>
      </c>
      <c r="AN467" s="8">
        <f t="shared" si="347"/>
        <v>8.2138945887530636E-6</v>
      </c>
      <c r="AO467" s="9">
        <f t="shared" si="348"/>
        <v>2.2739189884214046E-2</v>
      </c>
      <c r="AP467" s="9"/>
      <c r="AQ467" t="e">
        <f t="shared" si="349"/>
        <v>#VALUE!</v>
      </c>
      <c r="AR467" t="e">
        <f t="shared" si="350"/>
        <v>#VALUE!</v>
      </c>
      <c r="AS467">
        <v>0</v>
      </c>
      <c r="AT467" s="8" t="e">
        <f t="shared" si="351"/>
        <v>#VALUE!</v>
      </c>
      <c r="AU467" s="8" t="e">
        <f t="shared" si="352"/>
        <v>#VALUE!</v>
      </c>
      <c r="AV467" s="9">
        <f t="shared" si="353"/>
        <v>1.5759424160826513E-2</v>
      </c>
      <c r="AX467">
        <f t="shared" si="354"/>
        <v>78.812974192989046</v>
      </c>
      <c r="AY467">
        <f t="shared" si="355"/>
        <v>15.21521999396507</v>
      </c>
      <c r="AZ467" t="e">
        <f t="shared" si="356"/>
        <v>#VALUE!</v>
      </c>
    </row>
    <row r="468" spans="1:52">
      <c r="A468" s="71">
        <v>44760.474305555559</v>
      </c>
      <c r="B468" s="56">
        <v>50</v>
      </c>
      <c r="C468" s="57">
        <v>8</v>
      </c>
      <c r="D468" s="56" t="s">
        <v>234</v>
      </c>
      <c r="E468" s="85">
        <v>1</v>
      </c>
      <c r="F468" s="2">
        <v>44761.584120370368</v>
      </c>
      <c r="G468">
        <v>297</v>
      </c>
      <c r="I468" s="3">
        <v>22.8</v>
      </c>
      <c r="J468" s="3">
        <v>29.917999999999999</v>
      </c>
      <c r="K468" s="3">
        <v>0.94124145320000019</v>
      </c>
      <c r="L468" s="3">
        <v>19165.009497619281</v>
      </c>
      <c r="M468" s="3" t="s">
        <v>40</v>
      </c>
      <c r="N468" s="4">
        <f>1000000*(AG468-AE468)/Y468</f>
        <v>4.8086701080062577E-3</v>
      </c>
      <c r="O468" s="4">
        <f>1000000*(AN468-AL468)/Y468</f>
        <v>507.16871721838959</v>
      </c>
      <c r="P468" s="4" t="e">
        <f>1000000*(AU468-AS468)/Y468</f>
        <v>#VALUE!</v>
      </c>
      <c r="Q468">
        <f>(N468*16)</f>
        <v>7.6938721728100123E-2</v>
      </c>
      <c r="R468">
        <f>(O468*44)</f>
        <v>22315.423557609141</v>
      </c>
      <c r="S468">
        <f>1000000*(((AG468-AE468)*0.082057*X468)/(W468-AA468))/Y468</f>
        <v>0.13519999214818593</v>
      </c>
      <c r="T468">
        <f>1000000*(((AN468-AL468)*0.082057*X468)/(W468-AA468))/Y468</f>
        <v>14259.494838617979</v>
      </c>
      <c r="U468">
        <f>O468*((1*0.082057*X468)/(W468-AA468))</f>
        <v>14259.49483861798</v>
      </c>
      <c r="W468">
        <f t="shared" si="336"/>
        <v>0.98670272687237692</v>
      </c>
      <c r="X468">
        <v>313.14999999999998</v>
      </c>
      <c r="Y468">
        <f t="shared" si="337"/>
        <v>1.9073334166666699E-2</v>
      </c>
      <c r="Z468">
        <v>2E-3</v>
      </c>
      <c r="AA468">
        <f t="shared" si="338"/>
        <v>7.2765497523200454E-2</v>
      </c>
      <c r="AC468">
        <f t="shared" si="339"/>
        <v>9.2872550851775894E-7</v>
      </c>
      <c r="AD468">
        <f t="shared" si="340"/>
        <v>7.2285188620235046E-11</v>
      </c>
      <c r="AE468">
        <v>0</v>
      </c>
      <c r="AF468" s="8">
        <f t="shared" si="341"/>
        <v>1.9432183247029552E-11</v>
      </c>
      <c r="AG468" s="8">
        <f t="shared" si="342"/>
        <v>9.1717371867264604E-11</v>
      </c>
      <c r="AH468" s="9">
        <f t="shared" si="343"/>
        <v>1.097002469958351E-3</v>
      </c>
      <c r="AJ468">
        <f t="shared" si="344"/>
        <v>1.891016713183595E-2</v>
      </c>
      <c r="AK468">
        <f t="shared" si="345"/>
        <v>1.4718288508587818E-6</v>
      </c>
      <c r="AL468">
        <v>0</v>
      </c>
      <c r="AM468" s="8">
        <f t="shared" si="346"/>
        <v>8.2015695715272494E-6</v>
      </c>
      <c r="AN468" s="8">
        <f t="shared" si="347"/>
        <v>9.673398422386031E-6</v>
      </c>
      <c r="AO468" s="9">
        <f t="shared" si="348"/>
        <v>2.2739189884214046E-2</v>
      </c>
      <c r="AP468" s="9"/>
      <c r="AQ468" t="e">
        <f t="shared" si="349"/>
        <v>#VALUE!</v>
      </c>
      <c r="AR468" t="e">
        <f t="shared" si="350"/>
        <v>#VALUE!</v>
      </c>
      <c r="AS468">
        <v>0</v>
      </c>
      <c r="AT468" s="8" t="e">
        <f t="shared" si="351"/>
        <v>#VALUE!</v>
      </c>
      <c r="AU468" s="8" t="e">
        <f t="shared" si="352"/>
        <v>#VALUE!</v>
      </c>
      <c r="AV468" s="9">
        <f t="shared" si="353"/>
        <v>1.5759424160826513E-2</v>
      </c>
      <c r="AX468">
        <f t="shared" si="354"/>
        <v>78.812974192989046</v>
      </c>
      <c r="AY468">
        <f t="shared" si="355"/>
        <v>15.215219993965077</v>
      </c>
      <c r="AZ468" t="e">
        <f t="shared" si="356"/>
        <v>#VALUE!</v>
      </c>
    </row>
    <row r="469" spans="1:52">
      <c r="A469" s="71">
        <v>44760.448611111111</v>
      </c>
      <c r="B469" s="56">
        <v>50</v>
      </c>
      <c r="C469" s="57">
        <v>0.1</v>
      </c>
      <c r="D469" s="56" t="s">
        <v>234</v>
      </c>
      <c r="E469" s="85">
        <v>1</v>
      </c>
      <c r="F469" s="2">
        <v>44761.605370370373</v>
      </c>
      <c r="G469">
        <v>131</v>
      </c>
      <c r="I469" s="3">
        <v>22.8</v>
      </c>
      <c r="J469" s="3">
        <v>29.917999999999999</v>
      </c>
      <c r="K469" s="3">
        <v>120.91022514959144</v>
      </c>
      <c r="L469" s="3">
        <v>208.56543475207997</v>
      </c>
      <c r="M469" s="3" t="s">
        <v>40</v>
      </c>
      <c r="N469" s="4">
        <f>1000000*(AG469-AE469)/Y469</f>
        <v>0.61771332260437961</v>
      </c>
      <c r="O469" s="4">
        <f>1000000*(AN469-AL469)/Y469</f>
        <v>5.5193222843144474</v>
      </c>
      <c r="P469" s="4" t="e">
        <f>1000000*(AU469-AS469)/Y469</f>
        <v>#VALUE!</v>
      </c>
      <c r="Q469">
        <f>(N469*16)</f>
        <v>9.8834131616700738</v>
      </c>
      <c r="R469">
        <f>(O469*44)</f>
        <v>242.8501805098357</v>
      </c>
      <c r="S469">
        <f>1000000*(((AG469-AE469)*0.082057*X469)/(W469-AA469))/Y469</f>
        <v>17.367553708226492</v>
      </c>
      <c r="T469">
        <f>1000000*(((AN469-AL469)*0.082057*X469)/(W469-AA469))/Y469</f>
        <v>155.18060352283368</v>
      </c>
      <c r="U469">
        <f>O469*((1*0.082057*X469)/(W469-AA469))</f>
        <v>155.18060352283368</v>
      </c>
      <c r="W469">
        <f t="shared" si="336"/>
        <v>0.98670272687237692</v>
      </c>
      <c r="X469">
        <v>313.14999999999998</v>
      </c>
      <c r="Y469">
        <f t="shared" si="337"/>
        <v>1.9073334166666699E-2</v>
      </c>
      <c r="Z469">
        <v>2E-3</v>
      </c>
      <c r="AA469">
        <f t="shared" si="338"/>
        <v>7.2765497523200454E-2</v>
      </c>
      <c r="AC469">
        <f t="shared" si="339"/>
        <v>1.1930244886185493E-4</v>
      </c>
      <c r="AD469">
        <f t="shared" si="340"/>
        <v>9.2856284658301998E-9</v>
      </c>
      <c r="AE469">
        <v>0</v>
      </c>
      <c r="AF469" s="8">
        <f t="shared" si="341"/>
        <v>2.496224155405124E-9</v>
      </c>
      <c r="AG469" s="8">
        <f t="shared" si="342"/>
        <v>1.1781852621235323E-8</v>
      </c>
      <c r="AH469" s="9">
        <f t="shared" si="343"/>
        <v>1.097002469958351E-3</v>
      </c>
      <c r="AJ469">
        <f t="shared" si="344"/>
        <v>2.0579208320120013E-4</v>
      </c>
      <c r="AK469">
        <f t="shared" si="345"/>
        <v>1.6017347875467991E-8</v>
      </c>
      <c r="AL469">
        <v>0</v>
      </c>
      <c r="AM469" s="8">
        <f t="shared" si="346"/>
        <v>8.9254530426791649E-8</v>
      </c>
      <c r="AN469" s="8">
        <f t="shared" si="347"/>
        <v>1.0527187830225964E-7</v>
      </c>
      <c r="AO469" s="9">
        <f t="shared" si="348"/>
        <v>2.2739189884214046E-2</v>
      </c>
      <c r="AP469" s="9"/>
      <c r="AQ469" t="e">
        <f t="shared" si="349"/>
        <v>#VALUE!</v>
      </c>
      <c r="AR469" t="e">
        <f t="shared" si="350"/>
        <v>#VALUE!</v>
      </c>
      <c r="AS469">
        <v>0</v>
      </c>
      <c r="AT469" s="8" t="e">
        <f t="shared" si="351"/>
        <v>#VALUE!</v>
      </c>
      <c r="AU469" s="8" t="e">
        <f t="shared" si="352"/>
        <v>#VALUE!</v>
      </c>
      <c r="AV469" s="9">
        <f t="shared" si="353"/>
        <v>1.5759424160826513E-2</v>
      </c>
      <c r="AX469">
        <f t="shared" si="354"/>
        <v>78.812974192989032</v>
      </c>
      <c r="AY469">
        <f t="shared" si="355"/>
        <v>15.215219993965079</v>
      </c>
      <c r="AZ469" t="e">
        <f t="shared" si="356"/>
        <v>#VALUE!</v>
      </c>
    </row>
    <row r="470" spans="1:52">
      <c r="A470" s="71">
        <v>44760.416666666664</v>
      </c>
      <c r="B470" s="56">
        <v>100</v>
      </c>
      <c r="C470" s="57">
        <v>0.1</v>
      </c>
      <c r="D470" s="56" t="s">
        <v>234</v>
      </c>
      <c r="E470" s="85">
        <v>1</v>
      </c>
      <c r="F470" s="2">
        <v>44761.62667824074</v>
      </c>
      <c r="G470">
        <v>253</v>
      </c>
      <c r="I470" s="3">
        <v>22.8</v>
      </c>
      <c r="J470" s="3">
        <v>29.917999999999999</v>
      </c>
      <c r="K470" s="3">
        <v>305.45073352240871</v>
      </c>
      <c r="L470" s="3">
        <v>1637.17369345928</v>
      </c>
      <c r="M470" s="3" t="s">
        <v>40</v>
      </c>
      <c r="N470" s="4">
        <f>1000000*(AG470-AE470)/Y470</f>
        <v>1.5605048064597833</v>
      </c>
      <c r="O470" s="4">
        <f>1000000*(AN470-AL470)/Y470</f>
        <v>43.324960630913353</v>
      </c>
      <c r="P470" s="4" t="e">
        <f>1000000*(AU470-AS470)/Y470</f>
        <v>#VALUE!</v>
      </c>
      <c r="Q470">
        <f>(N470*16)</f>
        <v>24.968076903356533</v>
      </c>
      <c r="R470">
        <f>(O470*44)</f>
        <v>1906.2982677601876</v>
      </c>
      <c r="S470">
        <f>1000000*(((AG470-AE470)*0.082057*X470)/(W470-AA470))/Y470</f>
        <v>43.874966018004606</v>
      </c>
      <c r="T470">
        <f>1000000*(((AN470-AL470)*0.082057*X470)/(W470-AA470))/Y470</f>
        <v>1218.1193979947539</v>
      </c>
      <c r="U470">
        <f>O470*((1*0.082057*X470)/(W470-AA470))</f>
        <v>1218.1193979947536</v>
      </c>
      <c r="W470">
        <f t="shared" si="336"/>
        <v>0.98670272687237692</v>
      </c>
      <c r="X470">
        <v>313.14999999999998</v>
      </c>
      <c r="Y470">
        <f t="shared" si="337"/>
        <v>1.9073334166666699E-2</v>
      </c>
      <c r="Z470">
        <v>2E-3</v>
      </c>
      <c r="AA470">
        <f t="shared" si="338"/>
        <v>7.2765497523200454E-2</v>
      </c>
      <c r="AC470">
        <f t="shared" si="339"/>
        <v>3.013890716917284E-4</v>
      </c>
      <c r="AD470">
        <f t="shared" si="340"/>
        <v>2.3457917000777137E-8</v>
      </c>
      <c r="AE470">
        <v>0</v>
      </c>
      <c r="AF470" s="8">
        <f t="shared" si="341"/>
        <v>6.3061126415198518E-9</v>
      </c>
      <c r="AG470" s="8">
        <f t="shared" si="342"/>
        <v>2.9764029642296988E-8</v>
      </c>
      <c r="AH470" s="9">
        <f t="shared" si="343"/>
        <v>1.097002469958351E-3</v>
      </c>
      <c r="AJ470">
        <f t="shared" si="344"/>
        <v>1.6154037476999925E-3</v>
      </c>
      <c r="AK470">
        <f t="shared" si="345"/>
        <v>1.2573119132551067E-7</v>
      </c>
      <c r="AL470">
        <v>0</v>
      </c>
      <c r="AM470" s="8">
        <f t="shared" si="346"/>
        <v>7.0062026054557861E-7</v>
      </c>
      <c r="AN470" s="8">
        <f t="shared" si="347"/>
        <v>8.2635145187108933E-7</v>
      </c>
      <c r="AO470" s="9">
        <f t="shared" si="348"/>
        <v>2.2739189884214046E-2</v>
      </c>
      <c r="AP470" s="9"/>
      <c r="AQ470" t="e">
        <f t="shared" si="349"/>
        <v>#VALUE!</v>
      </c>
      <c r="AR470" t="e">
        <f t="shared" si="350"/>
        <v>#VALUE!</v>
      </c>
      <c r="AS470">
        <v>0</v>
      </c>
      <c r="AT470" s="8" t="e">
        <f t="shared" si="351"/>
        <v>#VALUE!</v>
      </c>
      <c r="AU470" s="8" t="e">
        <f t="shared" si="352"/>
        <v>#VALUE!</v>
      </c>
      <c r="AV470" s="9">
        <f t="shared" si="353"/>
        <v>1.5759424160826513E-2</v>
      </c>
      <c r="AX470">
        <f t="shared" si="354"/>
        <v>78.812974192989046</v>
      </c>
      <c r="AY470">
        <f t="shared" si="355"/>
        <v>15.21521999396508</v>
      </c>
      <c r="AZ470" t="e">
        <f t="shared" si="356"/>
        <v>#VALUE!</v>
      </c>
    </row>
    <row r="471" spans="1:52">
      <c r="A471" s="71">
        <v>44760.458333333336</v>
      </c>
      <c r="B471" s="56">
        <v>50</v>
      </c>
      <c r="C471" s="57">
        <v>3.8</v>
      </c>
      <c r="D471" s="56" t="s">
        <v>234</v>
      </c>
      <c r="E471" s="85">
        <v>2</v>
      </c>
      <c r="F471" s="2">
        <v>44761.647951388892</v>
      </c>
      <c r="G471">
        <v>227</v>
      </c>
      <c r="I471" s="3">
        <v>22.8</v>
      </c>
      <c r="J471" s="3">
        <v>29.917999999999999</v>
      </c>
      <c r="K471" s="3">
        <v>2543.6330714471801</v>
      </c>
      <c r="L471" s="3">
        <v>9097.8814234380807</v>
      </c>
      <c r="M471" s="3" t="s">
        <v>40</v>
      </c>
      <c r="N471" s="4">
        <f>1000000*(AG471-AE471)/Y471</f>
        <v>12.995063354700321</v>
      </c>
      <c r="O471" s="4">
        <f>1000000*(AN471-AL471)/Y471</f>
        <v>240.75964332307208</v>
      </c>
      <c r="P471" s="4" t="e">
        <f>1000000*(AU471-AS471)/Y471</f>
        <v>#VALUE!</v>
      </c>
      <c r="Q471">
        <f>(N471*16)</f>
        <v>207.92101367520513</v>
      </c>
      <c r="R471">
        <f>(O471*44)</f>
        <v>10593.424306215171</v>
      </c>
      <c r="S471">
        <f>1000000*(((AG471-AE471)*0.082057*X471)/(W471-AA471))/Y471</f>
        <v>365.3676430403147</v>
      </c>
      <c r="T471">
        <f>1000000*(((AN471-AL471)*0.082057*X471)/(W471-AA471))/Y471</f>
        <v>6769.1692621383354</v>
      </c>
      <c r="U471">
        <f>O471*((1*0.082057*X471)/(W471-AA471))</f>
        <v>6769.1692621383354</v>
      </c>
      <c r="W471">
        <f t="shared" si="336"/>
        <v>0.98670272687237692</v>
      </c>
      <c r="X471">
        <v>313.14999999999998</v>
      </c>
      <c r="Y471">
        <f t="shared" si="337"/>
        <v>1.9073334166666699E-2</v>
      </c>
      <c r="Z471">
        <v>2E-3</v>
      </c>
      <c r="AA471">
        <f t="shared" si="338"/>
        <v>7.2765497523200454E-2</v>
      </c>
      <c r="AC471">
        <f t="shared" si="339"/>
        <v>2.5098096877596921E-3</v>
      </c>
      <c r="AD471">
        <f t="shared" si="340"/>
        <v>1.9534519620350607E-7</v>
      </c>
      <c r="AE471">
        <v>0</v>
      </c>
      <c r="AF471" s="8">
        <f t="shared" si="341"/>
        <v>5.2513989677697935E-8</v>
      </c>
      <c r="AG471" s="8">
        <f t="shared" si="342"/>
        <v>2.4785918588120401E-7</v>
      </c>
      <c r="AH471" s="9">
        <f t="shared" si="343"/>
        <v>1.097002469958351E-3</v>
      </c>
      <c r="AJ471">
        <f t="shared" si="344"/>
        <v>8.9769044092678964E-3</v>
      </c>
      <c r="AK471">
        <f t="shared" si="345"/>
        <v>6.9869646359276399E-7</v>
      </c>
      <c r="AL471">
        <v>0</v>
      </c>
      <c r="AM471" s="8">
        <f t="shared" si="346"/>
        <v>3.8933926673556747E-6</v>
      </c>
      <c r="AN471" s="8">
        <f t="shared" si="347"/>
        <v>4.5920891309484387E-6</v>
      </c>
      <c r="AO471" s="9">
        <f t="shared" si="348"/>
        <v>2.2739189884214046E-2</v>
      </c>
      <c r="AP471" s="9"/>
      <c r="AQ471" t="e">
        <f t="shared" si="349"/>
        <v>#VALUE!</v>
      </c>
      <c r="AR471" t="e">
        <f t="shared" si="350"/>
        <v>#VALUE!</v>
      </c>
      <c r="AS471">
        <v>0</v>
      </c>
      <c r="AT471" s="8" t="e">
        <f t="shared" si="351"/>
        <v>#VALUE!</v>
      </c>
      <c r="AU471" s="8" t="e">
        <f t="shared" si="352"/>
        <v>#VALUE!</v>
      </c>
      <c r="AV471" s="9">
        <f t="shared" si="353"/>
        <v>1.5759424160826513E-2</v>
      </c>
      <c r="AX471">
        <f t="shared" si="354"/>
        <v>78.812974192989046</v>
      </c>
      <c r="AY471">
        <f t="shared" si="355"/>
        <v>15.215219993965077</v>
      </c>
      <c r="AZ471" t="e">
        <f t="shared" si="356"/>
        <v>#VALUE!</v>
      </c>
    </row>
    <row r="472" spans="1:52">
      <c r="A472" s="71">
        <v>44760.463888888888</v>
      </c>
      <c r="B472" s="56">
        <v>50</v>
      </c>
      <c r="C472" s="57">
        <v>5</v>
      </c>
      <c r="D472" s="56" t="s">
        <v>234</v>
      </c>
      <c r="E472" s="85">
        <v>1</v>
      </c>
      <c r="F472" s="2">
        <v>44761.669212962966</v>
      </c>
      <c r="G472">
        <v>267</v>
      </c>
      <c r="I472" s="3">
        <v>22.8</v>
      </c>
      <c r="J472" s="3">
        <v>29.917999999999999</v>
      </c>
      <c r="K472" s="3">
        <v>580.62471071119455</v>
      </c>
      <c r="L472" s="3">
        <v>15524.821813529679</v>
      </c>
      <c r="M472" s="3" t="s">
        <v>40</v>
      </c>
      <c r="N472" s="4">
        <f>1000000*(AG472-AE472)/Y472</f>
        <v>2.9663299261570404</v>
      </c>
      <c r="O472" s="4">
        <f>1000000*(AN472-AL472)/Y472</f>
        <v>410.83746737459256</v>
      </c>
      <c r="P472" s="4" t="e">
        <f>1000000*(AU472-AS472)/Y472</f>
        <v>#VALUE!</v>
      </c>
      <c r="Q472">
        <f>(N472*16)</f>
        <v>47.461278818512646</v>
      </c>
      <c r="R472">
        <f>(O472*44)</f>
        <v>18076.848564482072</v>
      </c>
      <c r="S472">
        <f>1000000*(((AG472-AE472)*0.082057*X472)/(W472-AA472))/Y472</f>
        <v>83.400976510663739</v>
      </c>
      <c r="T472">
        <f>1000000*(((AN472-AL472)*0.082057*X472)/(W472-AA472))/Y472</f>
        <v>11551.056969107689</v>
      </c>
      <c r="U472">
        <f>O472*((1*0.082057*X472)/(W472-AA472))</f>
        <v>11551.056969107689</v>
      </c>
      <c r="W472">
        <f t="shared" ref="W472:W524" si="357">((0.001316*((J472*25.4)-(2.5*2053/100)))*(273.15+40))/(273.15+I472)</f>
        <v>0.98670272687237692</v>
      </c>
      <c r="X472">
        <v>313.14999999999998</v>
      </c>
      <c r="Y472">
        <f t="shared" ref="Y472:Y524" si="358">(21.0733341666667/1000)-Z472</f>
        <v>1.9073334166666699E-2</v>
      </c>
      <c r="Z472">
        <v>2E-3</v>
      </c>
      <c r="AA472">
        <f t="shared" ref="AA472:AA524" si="359">(0.001316*10^(8.07131-(1730.63/(233.46+(X472-273.15)))))</f>
        <v>7.2765497523200454E-2</v>
      </c>
      <c r="AC472">
        <f t="shared" ref="AC472:AC524" si="360">W472*(K472/10^6)</f>
        <v>5.7290398534822059E-4</v>
      </c>
      <c r="AD472">
        <f t="shared" ref="AD472:AD524" si="361">(AC472*Z472)/(0.082057*X472)</f>
        <v>4.4590648434190841E-8</v>
      </c>
      <c r="AE472">
        <v>0</v>
      </c>
      <c r="AF472" s="8">
        <f t="shared" ref="AF472:AF524" si="362">AC472*AH472*Y472</f>
        <v>1.1987153495986135E-8</v>
      </c>
      <c r="AG472" s="8">
        <f t="shared" ref="AG472:AG524" si="363">AD472+AF472</f>
        <v>5.6577801930176978E-8</v>
      </c>
      <c r="AH472" s="9">
        <f t="shared" ref="AH472:AH524" si="364">101.325*(0.000014*EXP(1600*((1/X472)-(1/298.15))))</f>
        <v>1.097002469958351E-3</v>
      </c>
      <c r="AJ472">
        <f t="shared" ref="AJ472:AJ524" si="365">W472*(L472/10^6)</f>
        <v>1.5318384017617493E-2</v>
      </c>
      <c r="AK472">
        <f t="shared" ref="AK472:AK524" si="366">(AJ472*Z472)/(0.082057*X472)</f>
        <v>1.1922707709815219E-6</v>
      </c>
      <c r="AL472">
        <v>0</v>
      </c>
      <c r="AM472" s="8">
        <f t="shared" ref="AM472:AM524" si="367">AJ472*AO472*Y472</f>
        <v>6.6437695324411092E-6</v>
      </c>
      <c r="AN472" s="8">
        <f t="shared" ref="AN472:AN524" si="368">AK472+AM472</f>
        <v>7.8360403034226315E-6</v>
      </c>
      <c r="AO472" s="9">
        <f t="shared" ref="AO472:AO524" si="369">101.325*(0.00033*EXP(2400*((1/X472)-(1/298.15))))</f>
        <v>2.2739189884214046E-2</v>
      </c>
      <c r="AP472" s="9"/>
      <c r="AQ472" t="e">
        <f t="shared" ref="AQ472:AQ524" si="370">W472*(M472/10^6)</f>
        <v>#VALUE!</v>
      </c>
      <c r="AR472" t="e">
        <f t="shared" ref="AR472:AR524" si="371">(AQ472*Z472)/(0.082057*X472)</f>
        <v>#VALUE!</v>
      </c>
      <c r="AS472">
        <v>0</v>
      </c>
      <c r="AT472" s="8" t="e">
        <f t="shared" ref="AT472:AT524" si="372">AQ472*AV472*Y472</f>
        <v>#VALUE!</v>
      </c>
      <c r="AU472" s="8" t="e">
        <f t="shared" ref="AU472:AU524" si="373">AR472+AT472</f>
        <v>#VALUE!</v>
      </c>
      <c r="AV472" s="9">
        <f t="shared" ref="AV472:AV524" si="374">101.325*((2.4*10^-4)*EXP(2700*((1/X472)-(1/298.15))))</f>
        <v>1.5759424160826513E-2</v>
      </c>
      <c r="AX472">
        <f t="shared" ref="AX472:AX524" si="375">100*(AG472-AF472)/AG472</f>
        <v>78.812974192989046</v>
      </c>
      <c r="AY472">
        <f t="shared" ref="AY472:AY524" si="376">100*(AN472-AM472)/AN472</f>
        <v>15.215219993965082</v>
      </c>
      <c r="AZ472" t="e">
        <f t="shared" ref="AZ472:AZ524" si="377">100*(AU472-AT472)/AU472</f>
        <v>#VALUE!</v>
      </c>
    </row>
    <row r="473" spans="1:52">
      <c r="A473" s="71">
        <v>44760.451388888891</v>
      </c>
      <c r="B473" s="56">
        <v>50</v>
      </c>
      <c r="C473" s="57">
        <v>1.6</v>
      </c>
      <c r="D473" s="56" t="s">
        <v>234</v>
      </c>
      <c r="E473" s="85">
        <v>1</v>
      </c>
      <c r="F473" s="2">
        <v>44761.690497685187</v>
      </c>
      <c r="G473">
        <v>305</v>
      </c>
      <c r="I473" s="3">
        <v>22.8</v>
      </c>
      <c r="J473" s="3">
        <v>29.917999999999999</v>
      </c>
      <c r="K473" s="3">
        <v>185.08805455459998</v>
      </c>
      <c r="L473" s="3">
        <v>315.58923821768002</v>
      </c>
      <c r="M473" s="3" t="s">
        <v>40</v>
      </c>
      <c r="N473" s="4">
        <f>1000000*(AG473-AE473)/Y473</f>
        <v>0.94558882023295088</v>
      </c>
      <c r="O473" s="4">
        <f>1000000*(AN473-AL473)/Y473</f>
        <v>8.3515215129255296</v>
      </c>
      <c r="P473" s="4" t="e">
        <f>1000000*(AU473-AS473)/Y473</f>
        <v>#VALUE!</v>
      </c>
      <c r="Q473">
        <f>(N473*16)</f>
        <v>15.129421123727214</v>
      </c>
      <c r="R473">
        <f>(O473*44)</f>
        <v>367.4669465687233</v>
      </c>
      <c r="S473">
        <f>1000000*(((AG473-AE473)*0.082057*X473)/(W473-AA473))/Y473</f>
        <v>26.586061883940111</v>
      </c>
      <c r="T473">
        <f>1000000*(((AN473-AL473)*0.082057*X473)/(W473-AA473))/Y473</f>
        <v>234.81037742493186</v>
      </c>
      <c r="U473">
        <f>O473*((1*0.082057*X473)/(W473-AA473))</f>
        <v>234.81037742493191</v>
      </c>
      <c r="W473">
        <f t="shared" si="357"/>
        <v>0.98670272687237692</v>
      </c>
      <c r="X473">
        <v>313.14999999999998</v>
      </c>
      <c r="Y473">
        <f t="shared" si="358"/>
        <v>1.9073334166666699E-2</v>
      </c>
      <c r="Z473">
        <v>2E-3</v>
      </c>
      <c r="AA473">
        <f t="shared" si="359"/>
        <v>7.2765497523200454E-2</v>
      </c>
      <c r="AC473">
        <f t="shared" si="360"/>
        <v>1.8262688814052707E-4</v>
      </c>
      <c r="AD473">
        <f t="shared" si="361"/>
        <v>1.4214338828093182E-8</v>
      </c>
      <c r="AE473">
        <v>0</v>
      </c>
      <c r="AF473" s="8">
        <f t="shared" si="362"/>
        <v>3.8211927244740146E-9</v>
      </c>
      <c r="AG473" s="8">
        <f t="shared" si="363"/>
        <v>1.8035531552567197E-8</v>
      </c>
      <c r="AH473" s="9">
        <f t="shared" si="364"/>
        <v>1.097002469958351E-3</v>
      </c>
      <c r="AJ473">
        <f t="shared" si="365"/>
        <v>3.1139276192096102E-4</v>
      </c>
      <c r="AK473">
        <f t="shared" si="366"/>
        <v>2.42365309491251E-8</v>
      </c>
      <c r="AL473">
        <v>0</v>
      </c>
      <c r="AM473" s="8">
        <f t="shared" si="367"/>
        <v>1.3505482966700936E-7</v>
      </c>
      <c r="AN473" s="8">
        <f t="shared" si="368"/>
        <v>1.5929136061613447E-7</v>
      </c>
      <c r="AO473" s="9">
        <f t="shared" si="369"/>
        <v>2.2739189884214046E-2</v>
      </c>
      <c r="AP473" s="9"/>
      <c r="AQ473" t="e">
        <f t="shared" si="370"/>
        <v>#VALUE!</v>
      </c>
      <c r="AR473" t="e">
        <f t="shared" si="371"/>
        <v>#VALUE!</v>
      </c>
      <c r="AS473">
        <v>0</v>
      </c>
      <c r="AT473" s="8" t="e">
        <f t="shared" si="372"/>
        <v>#VALUE!</v>
      </c>
      <c r="AU473" s="8" t="e">
        <f t="shared" si="373"/>
        <v>#VALUE!</v>
      </c>
      <c r="AV473" s="9">
        <f t="shared" si="374"/>
        <v>1.5759424160826513E-2</v>
      </c>
      <c r="AX473">
        <f t="shared" si="375"/>
        <v>78.81297419298906</v>
      </c>
      <c r="AY473">
        <f t="shared" si="376"/>
        <v>15.21521999396508</v>
      </c>
      <c r="AZ473" t="e">
        <f t="shared" si="377"/>
        <v>#VALUE!</v>
      </c>
    </row>
    <row r="474" spans="1:52">
      <c r="A474" s="71">
        <v>44760.448611111111</v>
      </c>
      <c r="B474" s="56">
        <v>50</v>
      </c>
      <c r="C474" s="57">
        <v>0.1</v>
      </c>
      <c r="D474" s="56" t="s">
        <v>234</v>
      </c>
      <c r="E474" s="85">
        <v>2</v>
      </c>
      <c r="F474" s="2">
        <v>44761.711770833332</v>
      </c>
      <c r="G474">
        <v>402</v>
      </c>
      <c r="I474" s="3">
        <v>22.8</v>
      </c>
      <c r="J474" s="3">
        <v>29.917999999999999</v>
      </c>
      <c r="K474" s="3">
        <v>135.15257893272505</v>
      </c>
      <c r="L474" s="3">
        <v>110.62045658311997</v>
      </c>
      <c r="M474" s="3" t="s">
        <v>40</v>
      </c>
      <c r="N474" s="4">
        <f>1000000*(AG474-AE474)/Y474</f>
        <v>0.69047550352168341</v>
      </c>
      <c r="O474" s="4">
        <f>1000000*(AN474-AL474)/Y474</f>
        <v>2.9273784117009063</v>
      </c>
      <c r="P474" s="4" t="e">
        <f>1000000*(AU474-AS474)/Y474</f>
        <v>#VALUE!</v>
      </c>
      <c r="Q474">
        <f>(N474*16)</f>
        <v>11.047608056346935</v>
      </c>
      <c r="R474">
        <f>(O474*44)</f>
        <v>128.80465011483989</v>
      </c>
      <c r="S474">
        <f>1000000*(((AG474-AE474)*0.082057*X474)/(W474-AA474))/Y474</f>
        <v>19.41332646197089</v>
      </c>
      <c r="T474">
        <f>1000000*(((AN474-AL474)*0.082057*X474)/(W474-AA474))/Y474</f>
        <v>82.305820400898341</v>
      </c>
      <c r="U474">
        <f>O474*((1*0.082057*X474)/(W474-AA474))</f>
        <v>82.305820400898355</v>
      </c>
      <c r="W474">
        <f t="shared" si="357"/>
        <v>0.98670272687237692</v>
      </c>
      <c r="X474">
        <v>313.14999999999998</v>
      </c>
      <c r="Y474">
        <f t="shared" si="358"/>
        <v>1.9073334166666699E-2</v>
      </c>
      <c r="Z474">
        <v>2E-3</v>
      </c>
      <c r="AA474">
        <f t="shared" si="359"/>
        <v>7.2765497523200454E-2</v>
      </c>
      <c r="AC474">
        <f t="shared" si="360"/>
        <v>1.3335541817675395E-4</v>
      </c>
      <c r="AD474">
        <f t="shared" si="361"/>
        <v>1.0379408628305867E-8</v>
      </c>
      <c r="AE474">
        <v>0</v>
      </c>
      <c r="AF474" s="8">
        <f t="shared" si="362"/>
        <v>2.7902613842606504E-9</v>
      </c>
      <c r="AG474" s="8">
        <f t="shared" si="363"/>
        <v>1.3169670012566517E-8</v>
      </c>
      <c r="AH474" s="9">
        <f t="shared" si="364"/>
        <v>1.097002469958351E-3</v>
      </c>
      <c r="AJ474">
        <f t="shared" si="365"/>
        <v>1.0914950615843187E-4</v>
      </c>
      <c r="AK474">
        <f t="shared" si="366"/>
        <v>8.4953977984948228E-9</v>
      </c>
      <c r="AL474">
        <v>0</v>
      </c>
      <c r="AM474" s="8">
        <f t="shared" si="367"/>
        <v>4.7339468880162565E-8</v>
      </c>
      <c r="AN474" s="8">
        <f t="shared" si="368"/>
        <v>5.5834866678657389E-8</v>
      </c>
      <c r="AO474" s="9">
        <f t="shared" si="369"/>
        <v>2.2739189884214046E-2</v>
      </c>
      <c r="AP474" s="9"/>
      <c r="AQ474" t="e">
        <f t="shared" si="370"/>
        <v>#VALUE!</v>
      </c>
      <c r="AR474" t="e">
        <f t="shared" si="371"/>
        <v>#VALUE!</v>
      </c>
      <c r="AS474">
        <v>0</v>
      </c>
      <c r="AT474" s="8" t="e">
        <f t="shared" si="372"/>
        <v>#VALUE!</v>
      </c>
      <c r="AU474" s="8" t="e">
        <f t="shared" si="373"/>
        <v>#VALUE!</v>
      </c>
      <c r="AV474" s="9">
        <f t="shared" si="374"/>
        <v>1.5759424160826513E-2</v>
      </c>
      <c r="AX474">
        <f t="shared" si="375"/>
        <v>78.812974192989046</v>
      </c>
      <c r="AY474">
        <f t="shared" si="376"/>
        <v>15.215219993965079</v>
      </c>
      <c r="AZ474" t="e">
        <f t="shared" si="377"/>
        <v>#VALUE!</v>
      </c>
    </row>
    <row r="475" spans="1:52">
      <c r="A475" s="71">
        <v>44760.479166666664</v>
      </c>
      <c r="B475" s="56">
        <v>50</v>
      </c>
      <c r="C475" s="57">
        <v>9</v>
      </c>
      <c r="D475" s="56" t="s">
        <v>234</v>
      </c>
      <c r="E475" s="85">
        <v>1</v>
      </c>
      <c r="F475" s="2">
        <v>44761.733055555553</v>
      </c>
      <c r="G475">
        <v>327</v>
      </c>
      <c r="I475" s="3">
        <v>22.8</v>
      </c>
      <c r="J475" s="3">
        <v>29.917999999999999</v>
      </c>
      <c r="K475" s="3">
        <v>11.9619399728</v>
      </c>
      <c r="L475" s="3">
        <v>21664.672677631999</v>
      </c>
      <c r="M475" s="3" t="s">
        <v>40</v>
      </c>
      <c r="N475" s="4">
        <f>1000000*(AG475-AE475)/Y475</f>
        <v>6.1111867720456375E-2</v>
      </c>
      <c r="O475" s="4">
        <f>1000000*(AN475-AL475)/Y475</f>
        <v>573.3179653386461</v>
      </c>
      <c r="P475" s="4" t="e">
        <f>1000000*(AU475-AS475)/Y475</f>
        <v>#VALUE!</v>
      </c>
      <c r="Q475">
        <f>(N475*16)</f>
        <v>0.97778988352730201</v>
      </c>
      <c r="R475">
        <f>(O475*44)</f>
        <v>25225.990474900427</v>
      </c>
      <c r="S475">
        <f>1000000*(((AG475-AE475)*0.082057*X475)/(W475-AA475))/Y475</f>
        <v>1.7182139448930414</v>
      </c>
      <c r="T475">
        <f>1000000*(((AN475-AL475)*0.082057*X475)/(W475-AA475))/Y475</f>
        <v>16119.339166798592</v>
      </c>
      <c r="U475">
        <f>O475*((1*0.082057*X475)/(W475-AA475))</f>
        <v>16119.339166798592</v>
      </c>
      <c r="W475">
        <f t="shared" si="357"/>
        <v>0.98670272687237692</v>
      </c>
      <c r="X475">
        <v>313.14999999999998</v>
      </c>
      <c r="Y475">
        <f t="shared" si="358"/>
        <v>1.9073334166666699E-2</v>
      </c>
      <c r="Z475">
        <v>2E-3</v>
      </c>
      <c r="AA475">
        <f t="shared" si="359"/>
        <v>7.2765497523200454E-2</v>
      </c>
      <c r="AC475">
        <f t="shared" si="360"/>
        <v>1.1802878789845445E-5</v>
      </c>
      <c r="AD475">
        <f t="shared" si="361"/>
        <v>9.1864960288149049E-10</v>
      </c>
      <c r="AE475">
        <v>0</v>
      </c>
      <c r="AF475" s="8">
        <f t="shared" si="362"/>
        <v>2.4695747169990578E-10</v>
      </c>
      <c r="AG475" s="8">
        <f t="shared" si="363"/>
        <v>1.1656070745813963E-9</v>
      </c>
      <c r="AH475" s="9">
        <f t="shared" si="364"/>
        <v>1.097002469958351E-3</v>
      </c>
      <c r="AJ475">
        <f t="shared" si="365"/>
        <v>2.1376591607816974E-2</v>
      </c>
      <c r="AK475">
        <f t="shared" si="366"/>
        <v>1.6637972600698049E-6</v>
      </c>
      <c r="AL475">
        <v>0</v>
      </c>
      <c r="AM475" s="8">
        <f t="shared" si="367"/>
        <v>9.2712878765876275E-6</v>
      </c>
      <c r="AN475" s="8">
        <f t="shared" si="368"/>
        <v>1.0935085136657433E-5</v>
      </c>
      <c r="AO475" s="9">
        <f t="shared" si="369"/>
        <v>2.2739189884214046E-2</v>
      </c>
      <c r="AP475" s="9"/>
      <c r="AQ475" t="e">
        <f t="shared" si="370"/>
        <v>#VALUE!</v>
      </c>
      <c r="AR475" t="e">
        <f t="shared" si="371"/>
        <v>#VALUE!</v>
      </c>
      <c r="AS475">
        <v>0</v>
      </c>
      <c r="AT475" s="8" t="e">
        <f t="shared" si="372"/>
        <v>#VALUE!</v>
      </c>
      <c r="AU475" s="8" t="e">
        <f t="shared" si="373"/>
        <v>#VALUE!</v>
      </c>
      <c r="AV475" s="9">
        <f t="shared" si="374"/>
        <v>1.5759424160826513E-2</v>
      </c>
      <c r="AX475">
        <f t="shared" si="375"/>
        <v>78.812974192989046</v>
      </c>
      <c r="AY475">
        <f t="shared" si="376"/>
        <v>15.21521999396508</v>
      </c>
      <c r="AZ475" t="e">
        <f t="shared" si="377"/>
        <v>#VALUE!</v>
      </c>
    </row>
    <row r="476" spans="1:52">
      <c r="A476" s="71">
        <v>44760.463888888888</v>
      </c>
      <c r="B476" s="56">
        <v>50</v>
      </c>
      <c r="C476" s="57">
        <v>5</v>
      </c>
      <c r="D476" s="56" t="s">
        <v>234</v>
      </c>
      <c r="E476" s="85">
        <v>2</v>
      </c>
      <c r="F476" s="2">
        <v>44761.754351851851</v>
      </c>
      <c r="G476">
        <v>375</v>
      </c>
      <c r="I476" s="3">
        <v>22.8</v>
      </c>
      <c r="J476" s="3">
        <v>29.917999999999999</v>
      </c>
      <c r="K476" s="3">
        <v>673.34267542606483</v>
      </c>
      <c r="L476" s="3">
        <v>15274.725476807678</v>
      </c>
      <c r="M476" s="3" t="s">
        <v>40</v>
      </c>
      <c r="N476" s="4">
        <f>1000000*(AG476-AE476)/Y476</f>
        <v>3.4400129581609864</v>
      </c>
      <c r="O476" s="4">
        <f>1000000*(AN476-AL476)/Y476</f>
        <v>404.21910184275856</v>
      </c>
      <c r="P476" s="4" t="e">
        <f>1000000*(AU476-AS476)/Y476</f>
        <v>#VALUE!</v>
      </c>
      <c r="Q476">
        <f>(N476*16)</f>
        <v>55.040207330575782</v>
      </c>
      <c r="R476">
        <f>(O476*44)</f>
        <v>17785.640481081376</v>
      </c>
      <c r="S476">
        <f>1000000*(((AG476-AE476)*0.082057*X476)/(W476-AA476))/Y476</f>
        <v>96.718991839067115</v>
      </c>
      <c r="T476">
        <f>1000000*(((AN476-AL476)*0.082057*X476)/(W476-AA476))/Y476</f>
        <v>11364.975797424073</v>
      </c>
      <c r="U476">
        <f>O476*((1*0.082057*X476)/(W476-AA476))</f>
        <v>11364.975797424073</v>
      </c>
      <c r="W476">
        <f t="shared" si="357"/>
        <v>0.98670272687237692</v>
      </c>
      <c r="X476">
        <v>313.14999999999998</v>
      </c>
      <c r="Y476">
        <f t="shared" si="358"/>
        <v>1.9073334166666699E-2</v>
      </c>
      <c r="Z476">
        <v>2E-3</v>
      </c>
      <c r="AA476">
        <f t="shared" si="359"/>
        <v>7.2765497523200454E-2</v>
      </c>
      <c r="AC476">
        <f t="shared" si="360"/>
        <v>6.6438905396244002E-4</v>
      </c>
      <c r="AD476">
        <f t="shared" si="361"/>
        <v>5.1711175845210634E-8</v>
      </c>
      <c r="AE476">
        <v>0</v>
      </c>
      <c r="AF476" s="8">
        <f t="shared" si="362"/>
        <v>1.390134084345748E-8</v>
      </c>
      <c r="AG476" s="8">
        <f t="shared" si="363"/>
        <v>6.5612516688668118E-8</v>
      </c>
      <c r="AH476" s="9">
        <f t="shared" si="364"/>
        <v>1.097002469958351E-3</v>
      </c>
      <c r="AJ476">
        <f t="shared" si="365"/>
        <v>1.5071613280193104E-2</v>
      </c>
      <c r="AK476">
        <f t="shared" si="366"/>
        <v>1.1730639449203474E-6</v>
      </c>
      <c r="AL476">
        <v>0</v>
      </c>
      <c r="AM476" s="8">
        <f t="shared" si="367"/>
        <v>6.5367420610764655E-6</v>
      </c>
      <c r="AN476" s="8">
        <f t="shared" si="368"/>
        <v>7.709806005996812E-6</v>
      </c>
      <c r="AO476" s="9">
        <f t="shared" si="369"/>
        <v>2.2739189884214046E-2</v>
      </c>
      <c r="AP476" s="9"/>
      <c r="AQ476" t="e">
        <f t="shared" si="370"/>
        <v>#VALUE!</v>
      </c>
      <c r="AR476" t="e">
        <f t="shared" si="371"/>
        <v>#VALUE!</v>
      </c>
      <c r="AS476">
        <v>0</v>
      </c>
      <c r="AT476" s="8" t="e">
        <f t="shared" si="372"/>
        <v>#VALUE!</v>
      </c>
      <c r="AU476" s="8" t="e">
        <f t="shared" si="373"/>
        <v>#VALUE!</v>
      </c>
      <c r="AV476" s="9">
        <f t="shared" si="374"/>
        <v>1.5759424160826513E-2</v>
      </c>
      <c r="AX476">
        <f t="shared" si="375"/>
        <v>78.812974192989046</v>
      </c>
      <c r="AY476">
        <f t="shared" si="376"/>
        <v>15.215219993965068</v>
      </c>
      <c r="AZ476" t="e">
        <f t="shared" si="377"/>
        <v>#VALUE!</v>
      </c>
    </row>
    <row r="477" spans="1:52">
      <c r="A477" s="71">
        <v>44760.470833333333</v>
      </c>
      <c r="B477" s="56">
        <v>50</v>
      </c>
      <c r="C477" s="57">
        <v>6.2</v>
      </c>
      <c r="D477" s="56" t="s">
        <v>234</v>
      </c>
      <c r="E477" s="85">
        <v>1</v>
      </c>
      <c r="F477" s="2">
        <v>44761.775613425925</v>
      </c>
      <c r="G477">
        <v>332</v>
      </c>
      <c r="I477" s="3">
        <v>22.8</v>
      </c>
      <c r="J477" s="3">
        <v>29.917999999999999</v>
      </c>
      <c r="K477" s="3">
        <v>0.44458404529999984</v>
      </c>
      <c r="L477" s="3">
        <v>21863.686944060879</v>
      </c>
      <c r="M477" s="3" t="s">
        <v>40</v>
      </c>
      <c r="N477" s="4">
        <f>1000000*(AG477-AE477)/Y477</f>
        <v>2.2713173138118737E-3</v>
      </c>
      <c r="O477" s="4">
        <f>1000000*(AN477-AL477)/Y477</f>
        <v>578.58453252847346</v>
      </c>
      <c r="P477" s="4" t="e">
        <f>1000000*(AU477-AS477)/Y477</f>
        <v>#VALUE!</v>
      </c>
      <c r="Q477">
        <f>(N477*16)</f>
        <v>3.634107702098998E-2</v>
      </c>
      <c r="R477">
        <f>(O477*44)</f>
        <v>25457.719431252834</v>
      </c>
      <c r="S477">
        <f>1000000*(((AG477-AE477)*0.082057*X477)/(W477-AA477))/Y477</f>
        <v>6.3860085241057366E-2</v>
      </c>
      <c r="T477">
        <f>1000000*(((AN477-AL477)*0.082057*X477)/(W477-AA477))/Y477</f>
        <v>16267.413338392735</v>
      </c>
      <c r="U477">
        <f>O477*((1*0.082057*X477)/(W477-AA477))</f>
        <v>16267.413338392736</v>
      </c>
      <c r="W477">
        <f t="shared" si="357"/>
        <v>0.98670272687237692</v>
      </c>
      <c r="X477">
        <v>313.14999999999998</v>
      </c>
      <c r="Y477">
        <f t="shared" si="358"/>
        <v>1.9073334166666699E-2</v>
      </c>
      <c r="Z477">
        <v>2E-3</v>
      </c>
      <c r="AA477">
        <f t="shared" si="359"/>
        <v>7.2765497523200454E-2</v>
      </c>
      <c r="AC477">
        <f t="shared" si="360"/>
        <v>4.3867228982146218E-7</v>
      </c>
      <c r="AD477">
        <f t="shared" si="361"/>
        <v>3.414303679762497E-11</v>
      </c>
      <c r="AE477">
        <v>0</v>
      </c>
      <c r="AF477" s="8">
        <f t="shared" si="362"/>
        <v>9.1785573272446702E-12</v>
      </c>
      <c r="AG477" s="8">
        <f t="shared" si="363"/>
        <v>4.3321594124869642E-11</v>
      </c>
      <c r="AH477" s="9">
        <f t="shared" si="364"/>
        <v>1.097002469958351E-3</v>
      </c>
      <c r="AJ477">
        <f t="shared" si="365"/>
        <v>2.1572959527188854E-2</v>
      </c>
      <c r="AK477">
        <f t="shared" si="366"/>
        <v>1.6790811000855848E-6</v>
      </c>
      <c r="AL477">
        <v>0</v>
      </c>
      <c r="AM477" s="8">
        <f t="shared" si="367"/>
        <v>9.3564550324946279E-6</v>
      </c>
      <c r="AN477" s="8">
        <f t="shared" si="368"/>
        <v>1.1035536132580212E-5</v>
      </c>
      <c r="AO477" s="9">
        <f t="shared" si="369"/>
        <v>2.2739189884214046E-2</v>
      </c>
      <c r="AP477" s="9"/>
      <c r="AQ477" t="e">
        <f t="shared" si="370"/>
        <v>#VALUE!</v>
      </c>
      <c r="AR477" t="e">
        <f t="shared" si="371"/>
        <v>#VALUE!</v>
      </c>
      <c r="AS477">
        <v>0</v>
      </c>
      <c r="AT477" s="8" t="e">
        <f t="shared" si="372"/>
        <v>#VALUE!</v>
      </c>
      <c r="AU477" s="8" t="e">
        <f t="shared" si="373"/>
        <v>#VALUE!</v>
      </c>
      <c r="AV477" s="9">
        <f t="shared" si="374"/>
        <v>1.5759424160826513E-2</v>
      </c>
      <c r="AX477">
        <f t="shared" si="375"/>
        <v>78.812974192989046</v>
      </c>
      <c r="AY477">
        <f t="shared" si="376"/>
        <v>15.215219993965073</v>
      </c>
      <c r="AZ477" t="e">
        <f t="shared" si="377"/>
        <v>#VALUE!</v>
      </c>
    </row>
    <row r="478" spans="1:52">
      <c r="A478" s="71">
        <v>44760.490277777775</v>
      </c>
      <c r="B478" s="56">
        <v>50</v>
      </c>
      <c r="C478" s="57">
        <v>6</v>
      </c>
      <c r="D478" s="56" t="s">
        <v>235</v>
      </c>
      <c r="E478" s="85">
        <v>2</v>
      </c>
      <c r="F478" s="2">
        <v>44761.796875</v>
      </c>
      <c r="G478">
        <v>394</v>
      </c>
      <c r="I478" s="3">
        <v>22.8</v>
      </c>
      <c r="J478" s="3">
        <v>29.917999999999999</v>
      </c>
      <c r="K478" s="3">
        <v>41105.523368527276</v>
      </c>
      <c r="L478" s="3">
        <v>14618.995463697998</v>
      </c>
      <c r="M478" s="3" t="s">
        <v>40</v>
      </c>
      <c r="N478" s="4">
        <f>1000000*(AG478-AE478)/Y478</f>
        <v>210.00233343334193</v>
      </c>
      <c r="O478" s="4">
        <f>1000000*(AN478-AL478)/Y478</f>
        <v>386.8663450057872</v>
      </c>
      <c r="P478" s="4" t="e">
        <f>1000000*(AU478-AS478)/Y478</f>
        <v>#VALUE!</v>
      </c>
      <c r="Q478">
        <f>(N478*16)</f>
        <v>3360.0373349334709</v>
      </c>
      <c r="R478">
        <f>(O478*44)</f>
        <v>17022.119180254638</v>
      </c>
      <c r="S478">
        <f>1000000*(((AG478-AE478)*0.082057*X478)/(W478-AA478))/Y478</f>
        <v>5904.4004253933745</v>
      </c>
      <c r="T478">
        <f>1000000*(((AN478-AL478)*0.082057*X478)/(W478-AA478))/Y478</f>
        <v>10877.08776696805</v>
      </c>
      <c r="U478">
        <f>O478*((1*0.082057*X478)/(W478-AA478))</f>
        <v>10877.087766968054</v>
      </c>
      <c r="W478">
        <f t="shared" si="357"/>
        <v>0.98670272687237692</v>
      </c>
      <c r="X478">
        <v>313.14999999999998</v>
      </c>
      <c r="Y478">
        <f t="shared" si="358"/>
        <v>1.9073334166666699E-2</v>
      </c>
      <c r="Z478">
        <v>2E-3</v>
      </c>
      <c r="AA478">
        <f t="shared" si="359"/>
        <v>7.2765497523200454E-2</v>
      </c>
      <c r="AC478">
        <f t="shared" si="360"/>
        <v>4.0558931997242073E-2</v>
      </c>
      <c r="AD478">
        <f t="shared" si="361"/>
        <v>3.1568100830298963E-6</v>
      </c>
      <c r="AE478">
        <v>0</v>
      </c>
      <c r="AF478" s="8">
        <f t="shared" si="362"/>
        <v>8.4863459832399704E-7</v>
      </c>
      <c r="AG478" s="8">
        <f t="shared" si="363"/>
        <v>4.0054446813538933E-6</v>
      </c>
      <c r="AH478" s="9">
        <f t="shared" si="364"/>
        <v>1.097002469958351E-3</v>
      </c>
      <c r="AJ478">
        <f t="shared" si="365"/>
        <v>1.4424602688165722E-2</v>
      </c>
      <c r="AK478">
        <f t="shared" si="366"/>
        <v>1.1227053812165971E-6</v>
      </c>
      <c r="AL478">
        <v>0</v>
      </c>
      <c r="AM478" s="8">
        <f t="shared" si="367"/>
        <v>6.2561256949157497E-6</v>
      </c>
      <c r="AN478" s="8">
        <f t="shared" si="368"/>
        <v>7.3788310761323473E-6</v>
      </c>
      <c r="AO478" s="9">
        <f t="shared" si="369"/>
        <v>2.2739189884214046E-2</v>
      </c>
      <c r="AP478" s="9"/>
      <c r="AQ478" t="e">
        <f t="shared" si="370"/>
        <v>#VALUE!</v>
      </c>
      <c r="AR478" t="e">
        <f t="shared" si="371"/>
        <v>#VALUE!</v>
      </c>
      <c r="AS478">
        <v>0</v>
      </c>
      <c r="AT478" s="8" t="e">
        <f t="shared" si="372"/>
        <v>#VALUE!</v>
      </c>
      <c r="AU478" s="8" t="e">
        <f t="shared" si="373"/>
        <v>#VALUE!</v>
      </c>
      <c r="AV478" s="9">
        <f t="shared" si="374"/>
        <v>1.5759424160826513E-2</v>
      </c>
      <c r="AX478">
        <f t="shared" si="375"/>
        <v>78.812974192989046</v>
      </c>
      <c r="AY478">
        <f t="shared" si="376"/>
        <v>15.21521999396508</v>
      </c>
      <c r="AZ478" t="e">
        <f t="shared" si="377"/>
        <v>#VALUE!</v>
      </c>
    </row>
    <row r="479" spans="1:52">
      <c r="A479" s="71">
        <v>44760.474305555559</v>
      </c>
      <c r="B479" s="56">
        <v>50</v>
      </c>
      <c r="C479" s="57">
        <v>8</v>
      </c>
      <c r="D479" s="56" t="s">
        <v>234</v>
      </c>
      <c r="E479" s="85">
        <v>2</v>
      </c>
      <c r="F479" s="2">
        <v>44761.818159722221</v>
      </c>
      <c r="G479">
        <v>346</v>
      </c>
      <c r="I479" s="3">
        <v>22.8</v>
      </c>
      <c r="J479" s="3">
        <v>29.917999999999999</v>
      </c>
      <c r="K479" s="3">
        <v>34.125126859788558</v>
      </c>
      <c r="L479" s="3">
        <v>20171.986609928001</v>
      </c>
      <c r="M479" s="3" t="s">
        <v>40</v>
      </c>
      <c r="N479" s="4">
        <f>1000000*(AG479-AE479)/Y479</f>
        <v>0.1743404701362197</v>
      </c>
      <c r="O479" s="4">
        <f>1000000*(AN479-AL479)/Y479</f>
        <v>533.81661897817366</v>
      </c>
      <c r="P479" s="4" t="e">
        <f>1000000*(AU479-AS479)/Y479</f>
        <v>#VALUE!</v>
      </c>
      <c r="Q479">
        <f>(N479*16)</f>
        <v>2.7894475221795152</v>
      </c>
      <c r="R479">
        <f>(O479*44)</f>
        <v>23487.931235039643</v>
      </c>
      <c r="S479">
        <f>1000000*(((AG479-AE479)*0.082057*X479)/(W479-AA479))/Y479</f>
        <v>4.9017357531520798</v>
      </c>
      <c r="T479">
        <f>1000000*(((AN479-AL479)*0.082057*X479)/(W479-AA479))/Y479</f>
        <v>15008.724049141263</v>
      </c>
      <c r="U479">
        <f>O479*((1*0.082057*X479)/(W479-AA479))</f>
        <v>15008.724049141263</v>
      </c>
      <c r="W479">
        <f t="shared" si="357"/>
        <v>0.98670272687237692</v>
      </c>
      <c r="X479">
        <v>313.14999999999998</v>
      </c>
      <c r="Y479">
        <f t="shared" si="358"/>
        <v>1.9073334166666699E-2</v>
      </c>
      <c r="Z479">
        <v>2E-3</v>
      </c>
      <c r="AA479">
        <f t="shared" si="359"/>
        <v>7.2765497523200454E-2</v>
      </c>
      <c r="AC479">
        <f t="shared" si="360"/>
        <v>3.3671355727419164E-5</v>
      </c>
      <c r="AD479">
        <f t="shared" si="361"/>
        <v>2.620731612874596E-9</v>
      </c>
      <c r="AE479">
        <v>0</v>
      </c>
      <c r="AF479" s="8">
        <f t="shared" si="362"/>
        <v>7.0452243280729873E-10</v>
      </c>
      <c r="AG479" s="8">
        <f t="shared" si="363"/>
        <v>3.3252540456818946E-9</v>
      </c>
      <c r="AH479" s="9">
        <f t="shared" si="364"/>
        <v>1.097002469958351E-3</v>
      </c>
      <c r="AJ479">
        <f t="shared" si="365"/>
        <v>1.9903754194449032E-2</v>
      </c>
      <c r="AK479">
        <f t="shared" si="366"/>
        <v>1.5491623875958514E-6</v>
      </c>
      <c r="AL479">
        <v>0</v>
      </c>
      <c r="AM479" s="8">
        <f t="shared" si="367"/>
        <v>8.6325003698950486E-6</v>
      </c>
      <c r="AN479" s="8">
        <f t="shared" si="368"/>
        <v>1.0181662757490899E-5</v>
      </c>
      <c r="AO479" s="9">
        <f t="shared" si="369"/>
        <v>2.2739189884214046E-2</v>
      </c>
      <c r="AP479" s="9"/>
      <c r="AQ479" t="e">
        <f t="shared" si="370"/>
        <v>#VALUE!</v>
      </c>
      <c r="AR479" t="e">
        <f t="shared" si="371"/>
        <v>#VALUE!</v>
      </c>
      <c r="AS479">
        <v>0</v>
      </c>
      <c r="AT479" s="8" t="e">
        <f t="shared" si="372"/>
        <v>#VALUE!</v>
      </c>
      <c r="AU479" s="8" t="e">
        <f t="shared" si="373"/>
        <v>#VALUE!</v>
      </c>
      <c r="AV479" s="9">
        <f t="shared" si="374"/>
        <v>1.5759424160826513E-2</v>
      </c>
      <c r="AX479">
        <f t="shared" si="375"/>
        <v>78.812974192989046</v>
      </c>
      <c r="AY479">
        <f t="shared" si="376"/>
        <v>15.215219993965071</v>
      </c>
      <c r="AZ479" t="e">
        <f t="shared" si="377"/>
        <v>#VALUE!</v>
      </c>
    </row>
    <row r="480" spans="1:52">
      <c r="A480" s="71">
        <v>44760.462500000001</v>
      </c>
      <c r="B480" s="56">
        <v>50</v>
      </c>
      <c r="C480" s="57">
        <v>0.1</v>
      </c>
      <c r="D480" s="56" t="s">
        <v>235</v>
      </c>
      <c r="E480" s="85">
        <v>1</v>
      </c>
      <c r="F480" s="2">
        <v>44761.839432870373</v>
      </c>
      <c r="G480">
        <v>278</v>
      </c>
      <c r="I480" s="3">
        <v>22.8</v>
      </c>
      <c r="J480" s="3">
        <v>29.917999999999999</v>
      </c>
      <c r="K480" s="3">
        <v>143.89057670252703</v>
      </c>
      <c r="L480" s="3">
        <v>1758.0389635047197</v>
      </c>
      <c r="M480" s="3" t="s">
        <v>40</v>
      </c>
      <c r="N480" s="4">
        <f>1000000*(AG480-AE480)/Y480</f>
        <v>0.73511670428544096</v>
      </c>
      <c r="O480" s="4">
        <f>1000000*(AN480-AL480)/Y480</f>
        <v>46.523450251949789</v>
      </c>
      <c r="P480" s="4" t="e">
        <f>1000000*(AU480-AS480)/Y480</f>
        <v>#VALUE!</v>
      </c>
      <c r="Q480">
        <f>(N480*16)</f>
        <v>11.761867268567055</v>
      </c>
      <c r="R480">
        <f>(O480*44)</f>
        <v>2047.0318110857907</v>
      </c>
      <c r="S480">
        <f>1000000*(((AG480-AE480)*0.082057*X480)/(W480-AA480))/Y480</f>
        <v>20.6684531097101</v>
      </c>
      <c r="T480">
        <f>1000000*(((AN480-AL480)*0.082057*X480)/(W480-AA480))/Y480</f>
        <v>1308.0477486483346</v>
      </c>
      <c r="U480">
        <f>O480*((1*0.082057*X480)/(W480-AA480))</f>
        <v>1308.0477486483348</v>
      </c>
      <c r="W480">
        <f t="shared" si="357"/>
        <v>0.98670272687237692</v>
      </c>
      <c r="X480">
        <v>313.14999999999998</v>
      </c>
      <c r="Y480">
        <f t="shared" si="358"/>
        <v>1.9073334166666699E-2</v>
      </c>
      <c r="Z480">
        <v>2E-3</v>
      </c>
      <c r="AA480">
        <f t="shared" si="359"/>
        <v>7.2765497523200454E-2</v>
      </c>
      <c r="AC480">
        <f t="shared" si="360"/>
        <v>1.4197722440362231E-4</v>
      </c>
      <c r="AD480">
        <f t="shared" si="361"/>
        <v>1.1050466851258056E-8</v>
      </c>
      <c r="AE480">
        <v>0</v>
      </c>
      <c r="AF480" s="8">
        <f t="shared" si="362"/>
        <v>2.9706597010768643E-9</v>
      </c>
      <c r="AG480" s="8">
        <f t="shared" si="363"/>
        <v>1.4021126552334921E-8</v>
      </c>
      <c r="AH480" s="9">
        <f t="shared" si="364"/>
        <v>1.097002469958351E-3</v>
      </c>
      <c r="AJ480">
        <f t="shared" si="365"/>
        <v>1.7346618392379942E-3</v>
      </c>
      <c r="AK480">
        <f t="shared" si="366"/>
        <v>1.3501336734226738E-7</v>
      </c>
      <c r="AL480">
        <v>0</v>
      </c>
      <c r="AM480" s="8">
        <f t="shared" si="367"/>
        <v>7.5234394589946496E-7</v>
      </c>
      <c r="AN480" s="8">
        <f t="shared" si="368"/>
        <v>8.8735731324173232E-7</v>
      </c>
      <c r="AO480" s="9">
        <f t="shared" si="369"/>
        <v>2.2739189884214046E-2</v>
      </c>
      <c r="AP480" s="9"/>
      <c r="AQ480" t="e">
        <f t="shared" si="370"/>
        <v>#VALUE!</v>
      </c>
      <c r="AR480" t="e">
        <f t="shared" si="371"/>
        <v>#VALUE!</v>
      </c>
      <c r="AS480">
        <v>0</v>
      </c>
      <c r="AT480" s="8" t="e">
        <f t="shared" si="372"/>
        <v>#VALUE!</v>
      </c>
      <c r="AU480" s="8" t="e">
        <f t="shared" si="373"/>
        <v>#VALUE!</v>
      </c>
      <c r="AV480" s="9">
        <f t="shared" si="374"/>
        <v>1.5759424160826513E-2</v>
      </c>
      <c r="AX480">
        <f t="shared" si="375"/>
        <v>78.812974192989046</v>
      </c>
      <c r="AY480">
        <f t="shared" si="376"/>
        <v>15.215219993965075</v>
      </c>
      <c r="AZ480" t="e">
        <f t="shared" si="377"/>
        <v>#VALUE!</v>
      </c>
    </row>
    <row r="481" spans="1:52">
      <c r="A481" s="71">
        <v>44760.443055555559</v>
      </c>
      <c r="B481" s="56">
        <v>40</v>
      </c>
      <c r="C481" s="57">
        <v>3</v>
      </c>
      <c r="D481" s="56" t="s">
        <v>235</v>
      </c>
      <c r="E481" s="85">
        <v>1</v>
      </c>
      <c r="F481" s="2">
        <v>44761.860694444447</v>
      </c>
      <c r="G481">
        <v>20</v>
      </c>
      <c r="I481" s="3">
        <v>22.8</v>
      </c>
      <c r="J481" s="3">
        <v>29.917999999999999</v>
      </c>
      <c r="K481" s="3">
        <v>122.80986263245735</v>
      </c>
      <c r="L481" s="3">
        <v>5958.6086789900801</v>
      </c>
      <c r="M481" s="3" t="s">
        <v>40</v>
      </c>
      <c r="N481" s="4">
        <f>1000000*(AG481-AE481)/Y481</f>
        <v>0.62741830313711067</v>
      </c>
      <c r="O481" s="4">
        <f>1000000*(AN481-AL481)/Y481</f>
        <v>157.68423806443528</v>
      </c>
      <c r="P481" s="4" t="e">
        <f>1000000*(AU481-AS481)/Y481</f>
        <v>#VALUE!</v>
      </c>
      <c r="Q481">
        <f>(N481*16)</f>
        <v>10.038692850193771</v>
      </c>
      <c r="R481">
        <f>(O481*44)</f>
        <v>6938.1064748351519</v>
      </c>
      <c r="S481">
        <f>1000000*(((AG481-AE481)*0.082057*X481)/(W481-AA481))/Y481</f>
        <v>17.640417777158756</v>
      </c>
      <c r="T481">
        <f>1000000*(((AN481-AL481)*0.082057*X481)/(W481-AA481))/Y481</f>
        <v>4433.4311294736435</v>
      </c>
      <c r="U481">
        <f>O481*((1*0.082057*X481)/(W481-AA481))</f>
        <v>4433.4311294736435</v>
      </c>
      <c r="W481">
        <f t="shared" si="357"/>
        <v>0.98670272687237692</v>
      </c>
      <c r="X481">
        <v>313.14999999999998</v>
      </c>
      <c r="Y481">
        <f t="shared" si="358"/>
        <v>1.9073334166666699E-2</v>
      </c>
      <c r="Z481">
        <v>2E-3</v>
      </c>
      <c r="AA481">
        <f t="shared" si="359"/>
        <v>7.2765497523200454E-2</v>
      </c>
      <c r="AC481">
        <f t="shared" si="360"/>
        <v>1.2117682634626771E-4</v>
      </c>
      <c r="AD481">
        <f t="shared" si="361"/>
        <v>9.4315162752676068E-9</v>
      </c>
      <c r="AE481">
        <v>0</v>
      </c>
      <c r="AF481" s="8">
        <f t="shared" si="362"/>
        <v>2.5354426827494913E-9</v>
      </c>
      <c r="AG481" s="8">
        <f t="shared" si="363"/>
        <v>1.1966958958017097E-8</v>
      </c>
      <c r="AH481" s="9">
        <f t="shared" si="364"/>
        <v>1.097002469958351E-3</v>
      </c>
      <c r="AJ481">
        <f t="shared" si="365"/>
        <v>5.8793754319249238E-3</v>
      </c>
      <c r="AK481">
        <f t="shared" si="366"/>
        <v>4.5760750422819076E-7</v>
      </c>
      <c r="AL481">
        <v>0</v>
      </c>
      <c r="AM481" s="8">
        <f t="shared" si="367"/>
        <v>2.549956661191008E-6</v>
      </c>
      <c r="AN481" s="8">
        <f t="shared" si="368"/>
        <v>3.0075641654191989E-6</v>
      </c>
      <c r="AO481" s="9">
        <f t="shared" si="369"/>
        <v>2.2739189884214046E-2</v>
      </c>
      <c r="AP481" s="9"/>
      <c r="AQ481" t="e">
        <f t="shared" si="370"/>
        <v>#VALUE!</v>
      </c>
      <c r="AR481" t="e">
        <f t="shared" si="371"/>
        <v>#VALUE!</v>
      </c>
      <c r="AS481">
        <v>0</v>
      </c>
      <c r="AT481" s="8" t="e">
        <f t="shared" si="372"/>
        <v>#VALUE!</v>
      </c>
      <c r="AU481" s="8" t="e">
        <f t="shared" si="373"/>
        <v>#VALUE!</v>
      </c>
      <c r="AV481" s="9">
        <f t="shared" si="374"/>
        <v>1.5759424160826513E-2</v>
      </c>
      <c r="AX481">
        <f t="shared" si="375"/>
        <v>78.812974192989032</v>
      </c>
      <c r="AY481">
        <f t="shared" si="376"/>
        <v>15.215219993965079</v>
      </c>
      <c r="AZ481" t="e">
        <f t="shared" si="377"/>
        <v>#VALUE!</v>
      </c>
    </row>
    <row r="482" spans="1:52">
      <c r="A482" s="71">
        <v>44760.479861111111</v>
      </c>
      <c r="B482" s="56">
        <v>50</v>
      </c>
      <c r="C482" s="57">
        <v>3</v>
      </c>
      <c r="D482" s="56" t="s">
        <v>235</v>
      </c>
      <c r="E482" s="85">
        <v>1</v>
      </c>
      <c r="F482" s="2">
        <v>44761.882013888891</v>
      </c>
      <c r="G482">
        <v>414</v>
      </c>
      <c r="I482" s="3">
        <v>22.8</v>
      </c>
      <c r="J482" s="3">
        <v>29.917999999999999</v>
      </c>
      <c r="K482" s="3">
        <v>16.041594252800003</v>
      </c>
      <c r="L482" s="3">
        <v>6024.6796558467195</v>
      </c>
      <c r="M482" s="3" t="s">
        <v>40</v>
      </c>
      <c r="N482" s="4">
        <f>1000000*(AG482-AE482)/Y482</f>
        <v>8.1954247240121805E-2</v>
      </c>
      <c r="O482" s="4">
        <f>1000000*(AN482-AL482)/Y482</f>
        <v>159.43269180675719</v>
      </c>
      <c r="P482" s="4" t="e">
        <f>1000000*(AU482-AS482)/Y482</f>
        <v>#VALUE!</v>
      </c>
      <c r="Q482">
        <f>(N482*16)</f>
        <v>1.3112679558419489</v>
      </c>
      <c r="R482">
        <f>(O482*44)</f>
        <v>7015.0384394973162</v>
      </c>
      <c r="S482">
        <f>1000000*(((AG482-AE482)*0.082057*X482)/(W482-AA482))/Y482</f>
        <v>2.3042157882543886</v>
      </c>
      <c r="T482">
        <f>1000000*(((AN482-AL482)*0.082057*X482)/(W482-AA482))/Y482</f>
        <v>4482.5904452353552</v>
      </c>
      <c r="U482">
        <f>O482*((1*0.082057*X482)/(W482-AA482))</f>
        <v>4482.5904452353561</v>
      </c>
      <c r="W482">
        <f t="shared" si="357"/>
        <v>0.98670272687237692</v>
      </c>
      <c r="X482">
        <v>313.14999999999998</v>
      </c>
      <c r="Y482">
        <f t="shared" si="358"/>
        <v>1.9073334166666699E-2</v>
      </c>
      <c r="Z482">
        <v>2E-3</v>
      </c>
      <c r="AA482">
        <f t="shared" si="359"/>
        <v>7.2765497523200454E-2</v>
      </c>
      <c r="AC482">
        <f t="shared" si="360"/>
        <v>1.5828284792618014E-5</v>
      </c>
      <c r="AD482">
        <f t="shared" si="361"/>
        <v>1.2319577111597261E-9</v>
      </c>
      <c r="AE482">
        <v>0</v>
      </c>
      <c r="AF482" s="8">
        <f t="shared" si="362"/>
        <v>3.311830328287391E-10</v>
      </c>
      <c r="AG482" s="8">
        <f t="shared" si="363"/>
        <v>1.5631407439884652E-9</v>
      </c>
      <c r="AH482" s="9">
        <f t="shared" si="364"/>
        <v>1.097002469958351E-3</v>
      </c>
      <c r="AJ482">
        <f t="shared" si="365"/>
        <v>5.9445678449564915E-3</v>
      </c>
      <c r="AK482">
        <f t="shared" si="366"/>
        <v>4.6268160398035128E-7</v>
      </c>
      <c r="AL482">
        <v>0</v>
      </c>
      <c r="AM482" s="8">
        <f t="shared" si="367"/>
        <v>2.5782314039411123E-6</v>
      </c>
      <c r="AN482" s="8">
        <f t="shared" si="368"/>
        <v>3.0409130079214637E-6</v>
      </c>
      <c r="AO482" s="9">
        <f t="shared" si="369"/>
        <v>2.2739189884214046E-2</v>
      </c>
      <c r="AP482" s="9"/>
      <c r="AQ482" t="e">
        <f t="shared" si="370"/>
        <v>#VALUE!</v>
      </c>
      <c r="AR482" t="e">
        <f t="shared" si="371"/>
        <v>#VALUE!</v>
      </c>
      <c r="AS482">
        <v>0</v>
      </c>
      <c r="AT482" s="8" t="e">
        <f t="shared" si="372"/>
        <v>#VALUE!</v>
      </c>
      <c r="AU482" s="8" t="e">
        <f t="shared" si="373"/>
        <v>#VALUE!</v>
      </c>
      <c r="AV482" s="9">
        <f t="shared" si="374"/>
        <v>1.5759424160826513E-2</v>
      </c>
      <c r="AX482">
        <f t="shared" si="375"/>
        <v>78.812974192989046</v>
      </c>
      <c r="AY482">
        <f t="shared" si="376"/>
        <v>15.215219993965077</v>
      </c>
      <c r="AZ482" t="e">
        <f t="shared" si="377"/>
        <v>#VALUE!</v>
      </c>
    </row>
    <row r="483" spans="1:52">
      <c r="A483" s="71">
        <v>44760.416666666664</v>
      </c>
      <c r="B483" s="56">
        <v>200</v>
      </c>
      <c r="C483" s="57">
        <v>0.1</v>
      </c>
      <c r="D483" s="56" t="s">
        <v>234</v>
      </c>
      <c r="E483" s="85">
        <v>2</v>
      </c>
      <c r="F483" s="2">
        <v>44761.903287037036</v>
      </c>
      <c r="G483">
        <v>29</v>
      </c>
      <c r="I483" s="3">
        <v>22.8</v>
      </c>
      <c r="J483" s="3">
        <v>29.917999999999999</v>
      </c>
      <c r="K483" s="3">
        <v>901.44775795077521</v>
      </c>
      <c r="L483" s="3">
        <v>6634.8677141447206</v>
      </c>
      <c r="M483" s="3" t="s">
        <v>40</v>
      </c>
      <c r="N483" s="4">
        <f>1000000*(AG483-AE483)/Y483</f>
        <v>4.6053697197992811</v>
      </c>
      <c r="O483" s="4">
        <f>1000000*(AN483-AL483)/Y483</f>
        <v>175.58025984357033</v>
      </c>
      <c r="P483" s="4" t="e">
        <f>1000000*(AU483-AS483)/Y483</f>
        <v>#VALUE!</v>
      </c>
      <c r="Q483">
        <f>(N483*16)</f>
        <v>73.685915516788498</v>
      </c>
      <c r="R483">
        <f>(O483*44)</f>
        <v>7725.5314331170948</v>
      </c>
      <c r="S483">
        <f>1000000*(((AG483-AE483)*0.082057*X483)/(W483-AA483))/Y483</f>
        <v>129.48402281114554</v>
      </c>
      <c r="T483">
        <f>1000000*(((AN483-AL483)*0.082057*X483)/(W483-AA483))/Y483</f>
        <v>4936.5935319005375</v>
      </c>
      <c r="U483">
        <f>O483*((1*0.082057*X483)/(W483-AA483))</f>
        <v>4936.5935319005384</v>
      </c>
      <c r="W483">
        <f t="shared" si="357"/>
        <v>0.98670272687237692</v>
      </c>
      <c r="X483">
        <v>313.14999999999998</v>
      </c>
      <c r="Y483">
        <f t="shared" si="358"/>
        <v>1.9073334166666699E-2</v>
      </c>
      <c r="Z483">
        <v>2E-3</v>
      </c>
      <c r="AA483">
        <f t="shared" si="359"/>
        <v>7.2765497523200454E-2</v>
      </c>
      <c r="AC483">
        <f t="shared" si="360"/>
        <v>8.8946096090302025E-4</v>
      </c>
      <c r="AD483">
        <f t="shared" si="361"/>
        <v>6.9229123933318659E-8</v>
      </c>
      <c r="AE483">
        <v>0</v>
      </c>
      <c r="AF483" s="8">
        <f t="shared" si="362"/>
        <v>1.8610631693461204E-8</v>
      </c>
      <c r="AG483" s="8">
        <f t="shared" si="363"/>
        <v>8.7839755626779866E-8</v>
      </c>
      <c r="AH483" s="9">
        <f t="shared" si="364"/>
        <v>1.097002469958351E-3</v>
      </c>
      <c r="AJ483">
        <f t="shared" si="365"/>
        <v>6.5466420659840907E-3</v>
      </c>
      <c r="AK483">
        <f t="shared" si="366"/>
        <v>5.0954264982350954E-7</v>
      </c>
      <c r="AL483">
        <v>0</v>
      </c>
      <c r="AM483" s="8">
        <f t="shared" si="367"/>
        <v>2.8393583192430773E-6</v>
      </c>
      <c r="AN483" s="8">
        <f t="shared" si="368"/>
        <v>3.3489009690665868E-6</v>
      </c>
      <c r="AO483" s="9">
        <f t="shared" si="369"/>
        <v>2.2739189884214046E-2</v>
      </c>
      <c r="AP483" s="9"/>
      <c r="AQ483" t="e">
        <f t="shared" si="370"/>
        <v>#VALUE!</v>
      </c>
      <c r="AR483" t="e">
        <f t="shared" si="371"/>
        <v>#VALUE!</v>
      </c>
      <c r="AS483">
        <v>0</v>
      </c>
      <c r="AT483" s="8" t="e">
        <f t="shared" si="372"/>
        <v>#VALUE!</v>
      </c>
      <c r="AU483" s="8" t="e">
        <f t="shared" si="373"/>
        <v>#VALUE!</v>
      </c>
      <c r="AV483" s="9">
        <f t="shared" si="374"/>
        <v>1.5759424160826513E-2</v>
      </c>
      <c r="AX483">
        <f t="shared" si="375"/>
        <v>78.812974192989046</v>
      </c>
      <c r="AY483">
        <f t="shared" si="376"/>
        <v>15.215219993965079</v>
      </c>
      <c r="AZ483" t="e">
        <f t="shared" si="377"/>
        <v>#VALUE!</v>
      </c>
    </row>
    <row r="484" spans="1:52">
      <c r="A484" s="71">
        <v>44760.458333333336</v>
      </c>
      <c r="B484" s="56">
        <v>50</v>
      </c>
      <c r="C484" s="57">
        <v>3.8</v>
      </c>
      <c r="D484" s="56" t="s">
        <v>234</v>
      </c>
      <c r="E484" s="85">
        <v>1</v>
      </c>
      <c r="F484" s="2">
        <v>44761.92454861111</v>
      </c>
      <c r="G484">
        <v>262</v>
      </c>
      <c r="I484" s="3">
        <v>22.8</v>
      </c>
      <c r="J484" s="3">
        <v>29.917999999999999</v>
      </c>
      <c r="K484" s="3">
        <v>2035.7676539874999</v>
      </c>
      <c r="L484" s="3">
        <v>9037.7811354320002</v>
      </c>
      <c r="M484" s="3" t="s">
        <v>40</v>
      </c>
      <c r="N484" s="4">
        <f>1000000*(AG484-AE484)/Y484</f>
        <v>10.400450417153081</v>
      </c>
      <c r="O484" s="4">
        <f>1000000*(AN484-AL484)/Y484</f>
        <v>239.16919349959107</v>
      </c>
      <c r="P484" s="4" t="e">
        <f>1000000*(AU484-AS484)/Y484</f>
        <v>#VALUE!</v>
      </c>
      <c r="Q484">
        <f>(N484*16)</f>
        <v>166.4072066744493</v>
      </c>
      <c r="R484">
        <f>(O484*44)</f>
        <v>10523.444513982007</v>
      </c>
      <c r="S484">
        <f>1000000*(((AG484-AE484)*0.082057*X484)/(W484-AA484))/Y484</f>
        <v>292.41781680875158</v>
      </c>
      <c r="T484">
        <f>1000000*(((AN484-AL484)*0.082057*X484)/(W484-AA484))/Y484</f>
        <v>6724.4523656124748</v>
      </c>
      <c r="U484">
        <f>O484*((1*0.082057*X484)/(W484-AA484))</f>
        <v>6724.4523656124748</v>
      </c>
      <c r="W484">
        <f t="shared" si="357"/>
        <v>0.98670272687237692</v>
      </c>
      <c r="X484">
        <v>313.14999999999998</v>
      </c>
      <c r="Y484">
        <f t="shared" si="358"/>
        <v>1.9073334166666699E-2</v>
      </c>
      <c r="Z484">
        <v>2E-3</v>
      </c>
      <c r="AA484">
        <f t="shared" si="359"/>
        <v>7.2765497523200454E-2</v>
      </c>
      <c r="AC484">
        <f t="shared" si="360"/>
        <v>2.0086974954680475E-3</v>
      </c>
      <c r="AD484">
        <f t="shared" si="361"/>
        <v>1.5634229490760784E-7</v>
      </c>
      <c r="AE484">
        <v>0</v>
      </c>
      <c r="AF484" s="8">
        <f t="shared" si="362"/>
        <v>4.202897138260095E-8</v>
      </c>
      <c r="AG484" s="8">
        <f t="shared" si="363"/>
        <v>1.983712662902088E-7</v>
      </c>
      <c r="AH484" s="9">
        <f t="shared" si="364"/>
        <v>1.097002469958351E-3</v>
      </c>
      <c r="AJ484">
        <f t="shared" si="365"/>
        <v>8.9176032912064822E-3</v>
      </c>
      <c r="AK484">
        <f t="shared" si="366"/>
        <v>6.9408089907435034E-7</v>
      </c>
      <c r="AL484">
        <v>0</v>
      </c>
      <c r="AM484" s="8">
        <f t="shared" si="367"/>
        <v>3.8676730509155195E-6</v>
      </c>
      <c r="AN484" s="8">
        <f t="shared" si="368"/>
        <v>4.5617539499898696E-6</v>
      </c>
      <c r="AO484" s="9">
        <f t="shared" si="369"/>
        <v>2.2739189884214046E-2</v>
      </c>
      <c r="AP484" s="9"/>
      <c r="AQ484" t="e">
        <f t="shared" si="370"/>
        <v>#VALUE!</v>
      </c>
      <c r="AR484" t="e">
        <f t="shared" si="371"/>
        <v>#VALUE!</v>
      </c>
      <c r="AS484">
        <v>0</v>
      </c>
      <c r="AT484" s="8" t="e">
        <f t="shared" si="372"/>
        <v>#VALUE!</v>
      </c>
      <c r="AU484" s="8" t="e">
        <f t="shared" si="373"/>
        <v>#VALUE!</v>
      </c>
      <c r="AV484" s="9">
        <f t="shared" si="374"/>
        <v>1.5759424160826513E-2</v>
      </c>
      <c r="AX484">
        <f t="shared" si="375"/>
        <v>78.812974192989046</v>
      </c>
      <c r="AY484">
        <f t="shared" si="376"/>
        <v>15.215219993965073</v>
      </c>
      <c r="AZ484" t="e">
        <f t="shared" si="377"/>
        <v>#VALUE!</v>
      </c>
    </row>
    <row r="485" spans="1:52">
      <c r="A485" s="71">
        <v>44760.416666666664</v>
      </c>
      <c r="B485" s="56">
        <v>200</v>
      </c>
      <c r="C485" s="57">
        <v>0.1</v>
      </c>
      <c r="D485" s="56" t="s">
        <v>234</v>
      </c>
      <c r="E485" s="85">
        <v>1</v>
      </c>
      <c r="F485" s="2">
        <v>44761.945810185185</v>
      </c>
      <c r="G485">
        <v>399</v>
      </c>
      <c r="I485" s="3">
        <v>22.8</v>
      </c>
      <c r="J485" s="3">
        <v>29.917999999999999</v>
      </c>
      <c r="K485" s="3">
        <v>784.86776648654177</v>
      </c>
      <c r="L485" s="3">
        <v>5639.2594469120004</v>
      </c>
      <c r="M485" s="3" t="s">
        <v>40</v>
      </c>
      <c r="N485" s="4">
        <f>1000000*(AG485-AE485)/Y485</f>
        <v>4.0097789516283786</v>
      </c>
      <c r="O485" s="4">
        <f>1000000*(AN485-AL485)/Y485</f>
        <v>149.23321483912264</v>
      </c>
      <c r="P485" s="4" t="e">
        <f>1000000*(AU485-AS485)/Y485</f>
        <v>#VALUE!</v>
      </c>
      <c r="Q485">
        <f>(N485*16)</f>
        <v>64.156463226054058</v>
      </c>
      <c r="R485">
        <f>(O485*44)</f>
        <v>6566.2614529213961</v>
      </c>
      <c r="S485">
        <f>1000000*(((AG485-AE485)*0.082057*X485)/(W485-AA485))/Y485</f>
        <v>112.73846419065111</v>
      </c>
      <c r="T485">
        <f>1000000*(((AN485-AL485)*0.082057*X485)/(W485-AA485))/Y485</f>
        <v>4195.823173834503</v>
      </c>
      <c r="U485">
        <f>O485*((1*0.082057*X485)/(W485-AA485))</f>
        <v>4195.8231738345039</v>
      </c>
      <c r="W485">
        <f t="shared" si="357"/>
        <v>0.98670272687237692</v>
      </c>
      <c r="X485">
        <v>313.14999999999998</v>
      </c>
      <c r="Y485">
        <f t="shared" si="358"/>
        <v>1.9073334166666699E-2</v>
      </c>
      <c r="Z485">
        <v>2E-3</v>
      </c>
      <c r="AA485">
        <f t="shared" si="359"/>
        <v>7.2765497523200454E-2</v>
      </c>
      <c r="AC485">
        <f t="shared" si="360"/>
        <v>7.744311654265027E-4</v>
      </c>
      <c r="AD485">
        <f t="shared" si="361"/>
        <v>6.0276047500393119E-8</v>
      </c>
      <c r="AE485">
        <v>0</v>
      </c>
      <c r="AF485" s="8">
        <f t="shared" si="362"/>
        <v>1.6203806378481414E-8</v>
      </c>
      <c r="AG485" s="8">
        <f t="shared" si="363"/>
        <v>7.6479853878874534E-8</v>
      </c>
      <c r="AH485" s="9">
        <f t="shared" si="364"/>
        <v>1.097002469958351E-3</v>
      </c>
      <c r="AJ485">
        <f t="shared" si="365"/>
        <v>5.5642726738088831E-3</v>
      </c>
      <c r="AK485">
        <f t="shared" si="366"/>
        <v>4.3308221435914572E-7</v>
      </c>
      <c r="AL485">
        <v>0</v>
      </c>
      <c r="AM485" s="8">
        <f t="shared" si="367"/>
        <v>2.4132927610334037E-6</v>
      </c>
      <c r="AN485" s="8">
        <f t="shared" si="368"/>
        <v>2.8463749753925493E-6</v>
      </c>
      <c r="AO485" s="9">
        <f t="shared" si="369"/>
        <v>2.2739189884214046E-2</v>
      </c>
      <c r="AP485" s="9"/>
      <c r="AQ485" t="e">
        <f t="shared" si="370"/>
        <v>#VALUE!</v>
      </c>
      <c r="AR485" t="e">
        <f t="shared" si="371"/>
        <v>#VALUE!</v>
      </c>
      <c r="AS485">
        <v>0</v>
      </c>
      <c r="AT485" s="8" t="e">
        <f t="shared" si="372"/>
        <v>#VALUE!</v>
      </c>
      <c r="AU485" s="8" t="e">
        <f t="shared" si="373"/>
        <v>#VALUE!</v>
      </c>
      <c r="AV485" s="9">
        <f t="shared" si="374"/>
        <v>1.5759424160826513E-2</v>
      </c>
      <c r="AX485">
        <f t="shared" si="375"/>
        <v>78.812974192989046</v>
      </c>
      <c r="AY485">
        <f t="shared" si="376"/>
        <v>15.215219993965071</v>
      </c>
      <c r="AZ485" t="e">
        <f t="shared" si="377"/>
        <v>#VALUE!</v>
      </c>
    </row>
    <row r="486" spans="1:52">
      <c r="A486" s="71">
        <v>44760.470833333333</v>
      </c>
      <c r="B486" s="56">
        <v>50</v>
      </c>
      <c r="C486" s="57">
        <v>6.2</v>
      </c>
      <c r="D486" s="56" t="s">
        <v>234</v>
      </c>
      <c r="E486" s="85">
        <v>2</v>
      </c>
      <c r="F486" s="2">
        <v>44761.967094907406</v>
      </c>
      <c r="G486">
        <v>317</v>
      </c>
      <c r="I486" s="3">
        <v>22.8</v>
      </c>
      <c r="J486" s="3">
        <v>29.917999999999999</v>
      </c>
      <c r="K486" s="3">
        <v>1.1018472797000001</v>
      </c>
      <c r="L486" s="3">
        <v>22660.45077960968</v>
      </c>
      <c r="M486" s="3" t="s">
        <v>40</v>
      </c>
      <c r="N486" s="4">
        <f>1000000*(AG486-AE486)/Y486</f>
        <v>5.6291826708949272E-3</v>
      </c>
      <c r="O486" s="4">
        <f>1000000*(AN486-AL486)/Y486</f>
        <v>599.66950472488634</v>
      </c>
      <c r="P486" s="4" t="e">
        <f>1000000*(AU486-AS486)/Y486</f>
        <v>#VALUE!</v>
      </c>
      <c r="Q486">
        <f>(N486*16)</f>
        <v>9.0066922734318836E-2</v>
      </c>
      <c r="R486">
        <f>(O486*44)</f>
        <v>26385.458207894997</v>
      </c>
      <c r="S486">
        <f>1000000*(((AG486-AE486)*0.082057*X486)/(W486-AA486))/Y486</f>
        <v>0.15826942497855126</v>
      </c>
      <c r="T486">
        <f>1000000*(((AN486-AL486)*0.082057*X486)/(W486-AA486))/Y486</f>
        <v>16860.235888364179</v>
      </c>
      <c r="U486">
        <f>O486*((1*0.082057*X486)/(W486-AA486))</f>
        <v>16860.235888364183</v>
      </c>
      <c r="W486">
        <f t="shared" si="357"/>
        <v>0.98670272687237692</v>
      </c>
      <c r="X486">
        <v>313.14999999999998</v>
      </c>
      <c r="Y486">
        <f t="shared" si="358"/>
        <v>1.9073334166666699E-2</v>
      </c>
      <c r="Z486">
        <v>2E-3</v>
      </c>
      <c r="AA486">
        <f t="shared" si="359"/>
        <v>7.2765497523200454E-2</v>
      </c>
      <c r="AC486">
        <f t="shared" si="360"/>
        <v>1.0871957154769007E-6</v>
      </c>
      <c r="AD486">
        <f t="shared" si="361"/>
        <v>8.4619348386139865E-11</v>
      </c>
      <c r="AE486">
        <v>0</v>
      </c>
      <c r="AF486" s="8">
        <f t="shared" si="362"/>
        <v>2.2747933781048457E-11</v>
      </c>
      <c r="AG486" s="8">
        <f t="shared" si="363"/>
        <v>1.0736728216718832E-10</v>
      </c>
      <c r="AH486" s="9">
        <f t="shared" si="364"/>
        <v>1.097002469958351E-3</v>
      </c>
      <c r="AJ486">
        <f t="shared" si="365"/>
        <v>2.235912857639815E-2</v>
      </c>
      <c r="AK486">
        <f t="shared" si="366"/>
        <v>1.7402707384537425E-6</v>
      </c>
      <c r="AL486">
        <v>0</v>
      </c>
      <c r="AM486" s="8">
        <f t="shared" si="367"/>
        <v>9.6974261147235289E-6</v>
      </c>
      <c r="AN486" s="8">
        <f t="shared" si="368"/>
        <v>1.1437696853177271E-5</v>
      </c>
      <c r="AO486" s="9">
        <f t="shared" si="369"/>
        <v>2.2739189884214046E-2</v>
      </c>
      <c r="AP486" s="9"/>
      <c r="AQ486" t="e">
        <f t="shared" si="370"/>
        <v>#VALUE!</v>
      </c>
      <c r="AR486" t="e">
        <f t="shared" si="371"/>
        <v>#VALUE!</v>
      </c>
      <c r="AS486">
        <v>0</v>
      </c>
      <c r="AT486" s="8" t="e">
        <f t="shared" si="372"/>
        <v>#VALUE!</v>
      </c>
      <c r="AU486" s="8" t="e">
        <f t="shared" si="373"/>
        <v>#VALUE!</v>
      </c>
      <c r="AV486" s="9">
        <f t="shared" si="374"/>
        <v>1.5759424160826513E-2</v>
      </c>
      <c r="AX486">
        <f t="shared" si="375"/>
        <v>78.812974192989046</v>
      </c>
      <c r="AY486">
        <f t="shared" si="376"/>
        <v>15.215219993965077</v>
      </c>
      <c r="AZ486" t="e">
        <f t="shared" si="377"/>
        <v>#VALUE!</v>
      </c>
    </row>
    <row r="487" spans="1:52">
      <c r="A487" s="71">
        <v>44760.479861111111</v>
      </c>
      <c r="B487" s="56">
        <v>50</v>
      </c>
      <c r="C487" s="57">
        <v>3</v>
      </c>
      <c r="D487" s="56" t="s">
        <v>235</v>
      </c>
      <c r="E487" s="85">
        <v>2</v>
      </c>
      <c r="F487" s="2">
        <v>44761.988391203704</v>
      </c>
      <c r="G487">
        <v>384</v>
      </c>
      <c r="I487" s="3">
        <v>22.8</v>
      </c>
      <c r="J487" s="3">
        <v>29.917999999999999</v>
      </c>
      <c r="K487" s="3">
        <v>14.58661657</v>
      </c>
      <c r="L487" s="3">
        <v>5869.5481195779203</v>
      </c>
      <c r="M487" s="3" t="s">
        <v>40</v>
      </c>
      <c r="N487" s="4">
        <f>1000000*(AG487-AE487)/Y487</f>
        <v>7.4520971041639364E-2</v>
      </c>
      <c r="O487" s="4">
        <f>1000000*(AN487-AL487)/Y487</f>
        <v>155.32740491611733</v>
      </c>
      <c r="P487" s="4" t="e">
        <f>1000000*(AU487-AS487)/Y487</f>
        <v>#VALUE!</v>
      </c>
      <c r="Q487">
        <f>(N487*16)</f>
        <v>1.1923355366662298</v>
      </c>
      <c r="R487">
        <f>(O487*44)</f>
        <v>6834.4058163091622</v>
      </c>
      <c r="S487">
        <f>1000000*(((AG487-AE487)*0.082057*X487)/(W487-AA487))/Y487</f>
        <v>2.0952226859833742</v>
      </c>
      <c r="T487">
        <f>1000000*(((AN487-AL487)*0.082057*X487)/(W487-AA487))/Y487</f>
        <v>4367.1666912838327</v>
      </c>
      <c r="U487">
        <f>O487*((1*0.082057*X487)/(W487-AA487))</f>
        <v>4367.1666912838327</v>
      </c>
      <c r="W487">
        <f t="shared" si="357"/>
        <v>0.98670272687237692</v>
      </c>
      <c r="X487">
        <v>313.14999999999998</v>
      </c>
      <c r="Y487">
        <f t="shared" si="358"/>
        <v>1.9073334166666699E-2</v>
      </c>
      <c r="Z487">
        <v>2E-3</v>
      </c>
      <c r="AA487">
        <f t="shared" si="359"/>
        <v>7.2765497523200454E-2</v>
      </c>
      <c r="AC487">
        <f t="shared" si="360"/>
        <v>1.4392654345460798E-5</v>
      </c>
      <c r="AD487">
        <f t="shared" si="361"/>
        <v>1.1202187563125229E-9</v>
      </c>
      <c r="AE487">
        <v>0</v>
      </c>
      <c r="AF487" s="8">
        <f t="shared" si="362"/>
        <v>3.011446267891568E-10</v>
      </c>
      <c r="AG487" s="8">
        <f t="shared" si="363"/>
        <v>1.4213633831016797E-9</v>
      </c>
      <c r="AH487" s="9">
        <f t="shared" si="364"/>
        <v>1.097002469958351E-3</v>
      </c>
      <c r="AJ487">
        <f t="shared" si="365"/>
        <v>5.7914991350961663E-3</v>
      </c>
      <c r="AK487">
        <f t="shared" si="366"/>
        <v>4.5076785717073835E-7</v>
      </c>
      <c r="AL487">
        <v>0</v>
      </c>
      <c r="AM487" s="8">
        <f t="shared" si="367"/>
        <v>2.5118436420355152E-6</v>
      </c>
      <c r="AN487" s="8">
        <f t="shared" si="368"/>
        <v>2.9626114992062535E-6</v>
      </c>
      <c r="AO487" s="9">
        <f t="shared" si="369"/>
        <v>2.2739189884214046E-2</v>
      </c>
      <c r="AP487" s="9"/>
      <c r="AQ487" t="e">
        <f t="shared" si="370"/>
        <v>#VALUE!</v>
      </c>
      <c r="AR487" t="e">
        <f t="shared" si="371"/>
        <v>#VALUE!</v>
      </c>
      <c r="AS487">
        <v>0</v>
      </c>
      <c r="AT487" s="8" t="e">
        <f t="shared" si="372"/>
        <v>#VALUE!</v>
      </c>
      <c r="AU487" s="8" t="e">
        <f t="shared" si="373"/>
        <v>#VALUE!</v>
      </c>
      <c r="AV487" s="9">
        <f t="shared" si="374"/>
        <v>1.5759424160826513E-2</v>
      </c>
      <c r="AX487">
        <f t="shared" si="375"/>
        <v>78.812974192989046</v>
      </c>
      <c r="AY487">
        <f t="shared" si="376"/>
        <v>15.215219993965073</v>
      </c>
      <c r="AZ487" t="e">
        <f t="shared" si="377"/>
        <v>#VALUE!</v>
      </c>
    </row>
    <row r="488" spans="1:52">
      <c r="A488" s="71">
        <v>44760.479166666664</v>
      </c>
      <c r="B488" s="56">
        <v>50</v>
      </c>
      <c r="C488" s="57">
        <v>9</v>
      </c>
      <c r="D488" s="56" t="s">
        <v>234</v>
      </c>
      <c r="E488" s="85">
        <v>2</v>
      </c>
      <c r="F488" s="2">
        <v>44762.009675925925</v>
      </c>
      <c r="G488">
        <v>94</v>
      </c>
      <c r="I488" s="3">
        <v>22.8</v>
      </c>
      <c r="J488" s="3">
        <v>29.917999999999999</v>
      </c>
      <c r="K488" s="3">
        <v>0.65293134080000015</v>
      </c>
      <c r="L488" s="3">
        <v>19624.773279962319</v>
      </c>
      <c r="M488" s="3" t="s">
        <v>40</v>
      </c>
      <c r="N488" s="4">
        <f>1000000*(AG488-AE488)/Y488</f>
        <v>3.3357343223792964E-3</v>
      </c>
      <c r="O488" s="4">
        <f>1000000*(AN488-AL488)/Y488</f>
        <v>519.33556783974507</v>
      </c>
      <c r="P488" s="4" t="e">
        <f>1000000*(AU488-AS488)/Y488</f>
        <v>#VALUE!</v>
      </c>
      <c r="Q488">
        <f>(N488*16)</f>
        <v>5.3371749158068742E-2</v>
      </c>
      <c r="R488">
        <f>(O488*44)</f>
        <v>22850.764984948783</v>
      </c>
      <c r="S488">
        <f>1000000*(((AG488-AE488)*0.082057*X488)/(W488-AA488))/Y488</f>
        <v>9.3787106219499525E-2</v>
      </c>
      <c r="T488">
        <f>1000000*(((AN488-AL488)*0.082057*X488)/(W488-AA488))/Y488</f>
        <v>14601.576551758712</v>
      </c>
      <c r="U488">
        <f>O488*((1*0.082057*X488)/(W488-AA488))</f>
        <v>14601.576551758713</v>
      </c>
      <c r="W488">
        <f t="shared" si="357"/>
        <v>0.98670272687237692</v>
      </c>
      <c r="X488">
        <v>313.14999999999998</v>
      </c>
      <c r="Y488">
        <f t="shared" si="358"/>
        <v>1.9073334166666699E-2</v>
      </c>
      <c r="Z488">
        <v>2E-3</v>
      </c>
      <c r="AA488">
        <f t="shared" si="359"/>
        <v>7.2765497523200454E-2</v>
      </c>
      <c r="AC488">
        <f t="shared" si="360"/>
        <v>6.4424913442779743E-7</v>
      </c>
      <c r="AD488">
        <f t="shared" si="361"/>
        <v>5.0143632077966119E-11</v>
      </c>
      <c r="AE488">
        <v>0</v>
      </c>
      <c r="AF488" s="8">
        <f t="shared" si="362"/>
        <v>1.3479943343993705E-11</v>
      </c>
      <c r="AG488" s="8">
        <f t="shared" si="363"/>
        <v>6.3623575421959821E-11</v>
      </c>
      <c r="AH488" s="9">
        <f t="shared" si="364"/>
        <v>1.097002469958351E-3</v>
      </c>
      <c r="AJ488">
        <f t="shared" si="365"/>
        <v>1.936381730959098E-2</v>
      </c>
      <c r="AK488">
        <f t="shared" si="366"/>
        <v>1.5071376567070906E-6</v>
      </c>
      <c r="AL488">
        <v>0</v>
      </c>
      <c r="AM488" s="8">
        <f t="shared" si="367"/>
        <v>8.3983231733359686E-6</v>
      </c>
      <c r="AN488" s="8">
        <f t="shared" si="368"/>
        <v>9.9054608300430596E-6</v>
      </c>
      <c r="AO488" s="9">
        <f t="shared" si="369"/>
        <v>2.2739189884214046E-2</v>
      </c>
      <c r="AP488" s="9"/>
      <c r="AQ488" t="e">
        <f t="shared" si="370"/>
        <v>#VALUE!</v>
      </c>
      <c r="AR488" t="e">
        <f t="shared" si="371"/>
        <v>#VALUE!</v>
      </c>
      <c r="AS488">
        <v>0</v>
      </c>
      <c r="AT488" s="8" t="e">
        <f t="shared" si="372"/>
        <v>#VALUE!</v>
      </c>
      <c r="AU488" s="8" t="e">
        <f t="shared" si="373"/>
        <v>#VALUE!</v>
      </c>
      <c r="AV488" s="9">
        <f t="shared" si="374"/>
        <v>1.5759424160826513E-2</v>
      </c>
      <c r="AX488">
        <f t="shared" si="375"/>
        <v>78.812974192989032</v>
      </c>
      <c r="AY488">
        <f t="shared" si="376"/>
        <v>15.215219993965079</v>
      </c>
      <c r="AZ488" t="e">
        <f t="shared" si="377"/>
        <v>#VALUE!</v>
      </c>
    </row>
    <row r="489" spans="1:52">
      <c r="A489" s="71">
        <v>44760.451388888891</v>
      </c>
      <c r="B489" s="56">
        <v>50</v>
      </c>
      <c r="C489" s="57">
        <v>1.6</v>
      </c>
      <c r="D489" s="56" t="s">
        <v>234</v>
      </c>
      <c r="E489" s="85">
        <v>2</v>
      </c>
      <c r="F489" s="2">
        <v>44762.030949074076</v>
      </c>
      <c r="G489">
        <v>276</v>
      </c>
      <c r="I489" s="3">
        <v>22.8</v>
      </c>
      <c r="J489" s="3">
        <v>29.917999999999999</v>
      </c>
      <c r="K489" s="3">
        <v>179.09332857519195</v>
      </c>
      <c r="L489" s="3">
        <v>589.90430366151998</v>
      </c>
      <c r="M489" s="3" t="s">
        <v>40</v>
      </c>
      <c r="N489" s="4">
        <f>1000000*(AG489-AE489)/Y489</f>
        <v>0.91496260894055192</v>
      </c>
      <c r="O489" s="4">
        <f>1000000*(AN489-AL489)/Y489</f>
        <v>15.610793670975497</v>
      </c>
      <c r="P489" s="4" t="e">
        <f>1000000*(AU489-AS489)/Y489</f>
        <v>#VALUE!</v>
      </c>
      <c r="Q489">
        <f>(N489*16)</f>
        <v>14.639401743048831</v>
      </c>
      <c r="R489">
        <f>(O489*44)</f>
        <v>686.8749215229218</v>
      </c>
      <c r="S489">
        <f>1000000*(((AG489-AE489)*0.082057*X489)/(W489-AA489))/Y489</f>
        <v>25.724978999637656</v>
      </c>
      <c r="T489">
        <f>1000000*(((AN489-AL489)*0.082057*X489)/(W489-AA489))/Y489</f>
        <v>438.91120296000383</v>
      </c>
      <c r="U489">
        <f>O489*((1*0.082057*X489)/(W489-AA489))</f>
        <v>438.91120296000372</v>
      </c>
      <c r="W489">
        <f t="shared" si="357"/>
        <v>0.98670272687237692</v>
      </c>
      <c r="X489">
        <v>313.14999999999998</v>
      </c>
      <c r="Y489">
        <f t="shared" si="358"/>
        <v>1.9073334166666699E-2</v>
      </c>
      <c r="Z489">
        <v>2E-3</v>
      </c>
      <c r="AA489">
        <f t="shared" si="359"/>
        <v>7.2765497523200454E-2</v>
      </c>
      <c r="AC489">
        <f t="shared" si="360"/>
        <v>1.7671187566979248E-4</v>
      </c>
      <c r="AD489">
        <f t="shared" si="361"/>
        <v>1.3753957597883959E-8</v>
      </c>
      <c r="AE489">
        <v>0</v>
      </c>
      <c r="AF489" s="8">
        <f t="shared" si="362"/>
        <v>3.697429992444369E-9</v>
      </c>
      <c r="AG489" s="8">
        <f t="shared" si="363"/>
        <v>1.7451387590328329E-8</v>
      </c>
      <c r="AH489" s="9">
        <f t="shared" si="364"/>
        <v>1.097002469958351E-3</v>
      </c>
      <c r="AJ489">
        <f t="shared" si="365"/>
        <v>5.820601850165725E-4</v>
      </c>
      <c r="AK489">
        <f t="shared" si="366"/>
        <v>4.5303299927017466E-8</v>
      </c>
      <c r="AL489">
        <v>0</v>
      </c>
      <c r="AM489" s="8">
        <f t="shared" si="367"/>
        <v>2.5244658436638379E-7</v>
      </c>
      <c r="AN489" s="8">
        <f t="shared" si="368"/>
        <v>2.9774988429340123E-7</v>
      </c>
      <c r="AO489" s="9">
        <f t="shared" si="369"/>
        <v>2.2739189884214046E-2</v>
      </c>
      <c r="AP489" s="9"/>
      <c r="AQ489" t="e">
        <f t="shared" si="370"/>
        <v>#VALUE!</v>
      </c>
      <c r="AR489" t="e">
        <f t="shared" si="371"/>
        <v>#VALUE!</v>
      </c>
      <c r="AS489">
        <v>0</v>
      </c>
      <c r="AT489" s="8" t="e">
        <f t="shared" si="372"/>
        <v>#VALUE!</v>
      </c>
      <c r="AU489" s="8" t="e">
        <f t="shared" si="373"/>
        <v>#VALUE!</v>
      </c>
      <c r="AV489" s="9">
        <f t="shared" si="374"/>
        <v>1.5759424160826513E-2</v>
      </c>
      <c r="AX489">
        <f t="shared" si="375"/>
        <v>78.81297419298906</v>
      </c>
      <c r="AY489">
        <f t="shared" si="376"/>
        <v>15.215219993965068</v>
      </c>
      <c r="AZ489" t="e">
        <f t="shared" si="377"/>
        <v>#VALUE!</v>
      </c>
    </row>
    <row r="490" spans="1:52">
      <c r="A490" s="71">
        <v>44760.432638888888</v>
      </c>
      <c r="B490" s="56">
        <v>40</v>
      </c>
      <c r="C490" s="57">
        <v>0.1</v>
      </c>
      <c r="D490" s="56" t="s">
        <v>235</v>
      </c>
      <c r="E490" s="85">
        <v>1</v>
      </c>
      <c r="F490" s="2">
        <v>44762.052233796298</v>
      </c>
      <c r="G490">
        <v>119</v>
      </c>
      <c r="I490" s="3">
        <v>22.8</v>
      </c>
      <c r="J490" s="3">
        <v>29.917999999999999</v>
      </c>
      <c r="K490" s="3">
        <v>246.16803627160104</v>
      </c>
      <c r="L490" s="3">
        <v>2048.99247394432</v>
      </c>
      <c r="M490" s="3" t="s">
        <v>40</v>
      </c>
      <c r="N490" s="4">
        <f>1000000*(AG490-AE490)/Y490</f>
        <v>1.2576378500345544</v>
      </c>
      <c r="O490" s="4">
        <f>1000000*(AN490-AL490)/Y490</f>
        <v>54.223029982300034</v>
      </c>
      <c r="P490" s="4" t="e">
        <f>1000000*(AU490-AS490)/Y490</f>
        <v>#VALUE!</v>
      </c>
      <c r="Q490">
        <f>(N490*16)</f>
        <v>20.122205600552871</v>
      </c>
      <c r="R490">
        <f>(O490*44)</f>
        <v>2385.8133192212017</v>
      </c>
      <c r="S490">
        <f>1000000*(((AG490-AE490)*0.082057*X490)/(W490-AA490))/Y490</f>
        <v>35.359594987985382</v>
      </c>
      <c r="T490">
        <f>1000000*(((AN490-AL490)*0.082057*X490)/(W490-AA490))/Y490</f>
        <v>1524.528209088839</v>
      </c>
      <c r="U490">
        <f>O490*((1*0.082057*X490)/(W490-AA490))</f>
        <v>1524.528209088839</v>
      </c>
      <c r="W490">
        <f t="shared" si="357"/>
        <v>0.98670272687237692</v>
      </c>
      <c r="X490">
        <v>313.14999999999998</v>
      </c>
      <c r="Y490">
        <f t="shared" si="358"/>
        <v>1.9073334166666699E-2</v>
      </c>
      <c r="Z490">
        <v>2E-3</v>
      </c>
      <c r="AA490">
        <f t="shared" si="359"/>
        <v>7.2765497523200454E-2</v>
      </c>
      <c r="AC490">
        <f t="shared" si="360"/>
        <v>2.4289467265800691E-4</v>
      </c>
      <c r="AD490">
        <f t="shared" si="361"/>
        <v>1.8905141580482973E-8</v>
      </c>
      <c r="AE490">
        <v>0</v>
      </c>
      <c r="AF490" s="8">
        <f t="shared" si="362"/>
        <v>5.0822053938743451E-9</v>
      </c>
      <c r="AG490" s="8">
        <f t="shared" si="363"/>
        <v>2.3987346974357318E-8</v>
      </c>
      <c r="AH490" s="9">
        <f t="shared" si="364"/>
        <v>1.097002469958351E-3</v>
      </c>
      <c r="AJ490">
        <f t="shared" si="365"/>
        <v>2.0217464613818382E-3</v>
      </c>
      <c r="AK490">
        <f t="shared" si="366"/>
        <v>1.5735793080188062E-7</v>
      </c>
      <c r="AL490">
        <v>0</v>
      </c>
      <c r="AM490" s="8">
        <f t="shared" si="367"/>
        <v>8.7685603957971539E-7</v>
      </c>
      <c r="AN490" s="8">
        <f t="shared" si="368"/>
        <v>1.034213970381596E-6</v>
      </c>
      <c r="AO490" s="9">
        <f t="shared" si="369"/>
        <v>2.2739189884214046E-2</v>
      </c>
      <c r="AP490" s="9"/>
      <c r="AQ490" t="e">
        <f t="shared" si="370"/>
        <v>#VALUE!</v>
      </c>
      <c r="AR490" t="e">
        <f t="shared" si="371"/>
        <v>#VALUE!</v>
      </c>
      <c r="AS490">
        <v>0</v>
      </c>
      <c r="AT490" s="8" t="e">
        <f t="shared" si="372"/>
        <v>#VALUE!</v>
      </c>
      <c r="AU490" s="8" t="e">
        <f t="shared" si="373"/>
        <v>#VALUE!</v>
      </c>
      <c r="AV490" s="9">
        <f t="shared" si="374"/>
        <v>1.5759424160826513E-2</v>
      </c>
      <c r="AX490">
        <f t="shared" si="375"/>
        <v>78.812974192989046</v>
      </c>
      <c r="AY490">
        <f t="shared" si="376"/>
        <v>15.215219993965071</v>
      </c>
      <c r="AZ490" t="e">
        <f t="shared" si="377"/>
        <v>#VALUE!</v>
      </c>
    </row>
    <row r="491" spans="1:52">
      <c r="A491" s="71">
        <v>44760.495833333334</v>
      </c>
      <c r="B491" s="56">
        <v>50</v>
      </c>
      <c r="C491" s="57">
        <v>8</v>
      </c>
      <c r="D491" s="56" t="s">
        <v>235</v>
      </c>
      <c r="E491" s="85">
        <v>2</v>
      </c>
      <c r="F491" s="2">
        <v>44762.073506944442</v>
      </c>
      <c r="G491">
        <v>150</v>
      </c>
      <c r="I491" s="3">
        <v>22.8</v>
      </c>
      <c r="J491" s="3">
        <v>29.917999999999999</v>
      </c>
      <c r="K491" s="3">
        <v>70664.156898123823</v>
      </c>
      <c r="L491" s="3">
        <v>25102.644460288</v>
      </c>
      <c r="M491" s="3" t="s">
        <v>40</v>
      </c>
      <c r="N491" s="4">
        <f>1000000*(AG491-AE491)/Y491</f>
        <v>361.01323186333309</v>
      </c>
      <c r="O491" s="4">
        <f>1000000*(AN491-AL491)/Y491</f>
        <v>664.29792227836253</v>
      </c>
      <c r="P491" s="4" t="e">
        <f>1000000*(AU491-AS491)/Y491</f>
        <v>#VALUE!</v>
      </c>
      <c r="Q491">
        <f>(N491*16)</f>
        <v>5776.2117098133294</v>
      </c>
      <c r="R491">
        <f>(O491*44)</f>
        <v>29229.10858024795</v>
      </c>
      <c r="S491">
        <f>1000000*(((AG491-AE491)*0.082057*X491)/(W491-AA491))/Y491</f>
        <v>10150.204737906372</v>
      </c>
      <c r="T491">
        <f>1000000*(((AN491-AL491)*0.082057*X491)/(W491-AA491))/Y491</f>
        <v>18677.320726692269</v>
      </c>
      <c r="U491">
        <f>O491*((1*0.082057*X491)/(W491-AA491))</f>
        <v>18677.320726692273</v>
      </c>
      <c r="W491">
        <f t="shared" si="357"/>
        <v>0.98670272687237692</v>
      </c>
      <c r="X491">
        <v>313.14999999999998</v>
      </c>
      <c r="Y491">
        <f t="shared" si="358"/>
        <v>1.9073334166666699E-2</v>
      </c>
      <c r="Z491">
        <v>2E-3</v>
      </c>
      <c r="AA491">
        <f t="shared" si="359"/>
        <v>7.2765497523200454E-2</v>
      </c>
      <c r="AC491">
        <f t="shared" si="360"/>
        <v>6.9724516303516254E-2</v>
      </c>
      <c r="AD491">
        <f t="shared" si="361"/>
        <v>5.426845463196353E-6</v>
      </c>
      <c r="AE491">
        <v>0</v>
      </c>
      <c r="AF491" s="8">
        <f t="shared" si="362"/>
        <v>1.4588805467213236E-6</v>
      </c>
      <c r="AG491" s="8">
        <f t="shared" si="363"/>
        <v>6.885726009917677E-6</v>
      </c>
      <c r="AH491" s="9">
        <f t="shared" si="364"/>
        <v>1.097002469958351E-3</v>
      </c>
      <c r="AJ491">
        <f t="shared" si="365"/>
        <v>2.4768847740673935E-2</v>
      </c>
      <c r="AK491">
        <f t="shared" si="366"/>
        <v>1.9278256216931093E-6</v>
      </c>
      <c r="AL491">
        <v>0</v>
      </c>
      <c r="AM491" s="8">
        <f t="shared" si="367"/>
        <v>1.0742550636144484E-5</v>
      </c>
      <c r="AN491" s="8">
        <f t="shared" si="368"/>
        <v>1.2670376257837592E-5</v>
      </c>
      <c r="AO491" s="9">
        <f t="shared" si="369"/>
        <v>2.2739189884214046E-2</v>
      </c>
      <c r="AP491" s="9"/>
      <c r="AQ491" t="e">
        <f t="shared" si="370"/>
        <v>#VALUE!</v>
      </c>
      <c r="AR491" t="e">
        <f t="shared" si="371"/>
        <v>#VALUE!</v>
      </c>
      <c r="AS491">
        <v>0</v>
      </c>
      <c r="AT491" s="8" t="e">
        <f t="shared" si="372"/>
        <v>#VALUE!</v>
      </c>
      <c r="AU491" s="8" t="e">
        <f t="shared" si="373"/>
        <v>#VALUE!</v>
      </c>
      <c r="AV491" s="9">
        <f t="shared" si="374"/>
        <v>1.5759424160826513E-2</v>
      </c>
      <c r="AX491">
        <f t="shared" si="375"/>
        <v>78.812974192989046</v>
      </c>
      <c r="AY491">
        <f t="shared" si="376"/>
        <v>15.21521999396507</v>
      </c>
      <c r="AZ491" t="e">
        <f t="shared" si="377"/>
        <v>#VALUE!</v>
      </c>
    </row>
    <row r="492" spans="1:52">
      <c r="A492" s="71">
        <v>44760.416666666664</v>
      </c>
      <c r="B492" s="56">
        <v>100</v>
      </c>
      <c r="C492" s="57">
        <v>0.1</v>
      </c>
      <c r="D492" s="56" t="s">
        <v>234</v>
      </c>
      <c r="E492" s="85">
        <v>2</v>
      </c>
      <c r="F492" s="2">
        <v>44762.094768518517</v>
      </c>
      <c r="G492">
        <v>382</v>
      </c>
      <c r="I492" s="3">
        <v>22.8</v>
      </c>
      <c r="J492" s="3">
        <v>29.917999999999999</v>
      </c>
      <c r="K492" s="3">
        <v>344.64340236346823</v>
      </c>
      <c r="L492" s="3">
        <v>1824.0330773991197</v>
      </c>
      <c r="M492" s="3" t="s">
        <v>40</v>
      </c>
      <c r="N492" s="4">
        <f>1000000*(AG492-AE492)/Y492</f>
        <v>1.7607346353397757</v>
      </c>
      <c r="O492" s="4">
        <f>1000000*(AN492-AL492)/Y492</f>
        <v>48.269869949364754</v>
      </c>
      <c r="P492" s="4" t="e">
        <f>1000000*(AU492-AS492)/Y492</f>
        <v>#VALUE!</v>
      </c>
      <c r="Q492">
        <f>(N492*16)</f>
        <v>28.171754165436411</v>
      </c>
      <c r="R492">
        <f>(O492*44)</f>
        <v>2123.874277772049</v>
      </c>
      <c r="S492">
        <f>1000000*(((AG492-AE492)*0.082057*X492)/(W492-AA492))/Y492</f>
        <v>49.504603877198832</v>
      </c>
      <c r="T492">
        <f>1000000*(((AN492-AL492)*0.082057*X492)/(W492-AA492))/Y492</f>
        <v>1357.1498754473464</v>
      </c>
      <c r="U492">
        <f>O492*((1*0.082057*X492)/(W492-AA492))</f>
        <v>1357.1498754473464</v>
      </c>
      <c r="W492">
        <f t="shared" si="357"/>
        <v>0.98670272687237692</v>
      </c>
      <c r="X492">
        <v>313.14999999999998</v>
      </c>
      <c r="Y492">
        <f t="shared" si="358"/>
        <v>1.9073334166666699E-2</v>
      </c>
      <c r="Z492">
        <v>2E-3</v>
      </c>
      <c r="AA492">
        <f t="shared" si="359"/>
        <v>7.2765497523200454E-2</v>
      </c>
      <c r="AC492">
        <f t="shared" si="360"/>
        <v>3.400605849106079E-4</v>
      </c>
      <c r="AD492">
        <f t="shared" si="361"/>
        <v>2.6467824235604814E-8</v>
      </c>
      <c r="AE492">
        <v>0</v>
      </c>
      <c r="AF492" s="8">
        <f t="shared" si="362"/>
        <v>7.1152558430547567E-9</v>
      </c>
      <c r="AG492" s="8">
        <f t="shared" si="363"/>
        <v>3.3583080078659572E-8</v>
      </c>
      <c r="AH492" s="9">
        <f t="shared" si="364"/>
        <v>1.097002469958351E-3</v>
      </c>
      <c r="AJ492">
        <f t="shared" si="365"/>
        <v>1.7997784113751249E-3</v>
      </c>
      <c r="AK492">
        <f t="shared" si="366"/>
        <v>1.4008156419490676E-7</v>
      </c>
      <c r="AL492">
        <v>0</v>
      </c>
      <c r="AM492" s="8">
        <f t="shared" si="367"/>
        <v>7.8058579553087009E-7</v>
      </c>
      <c r="AN492" s="8">
        <f t="shared" si="368"/>
        <v>9.2066735972577679E-7</v>
      </c>
      <c r="AO492" s="9">
        <f t="shared" si="369"/>
        <v>2.2739189884214046E-2</v>
      </c>
      <c r="AP492" s="9"/>
      <c r="AQ492" t="e">
        <f t="shared" si="370"/>
        <v>#VALUE!</v>
      </c>
      <c r="AR492" t="e">
        <f t="shared" si="371"/>
        <v>#VALUE!</v>
      </c>
      <c r="AS492">
        <v>0</v>
      </c>
      <c r="AT492" s="8" t="e">
        <f t="shared" si="372"/>
        <v>#VALUE!</v>
      </c>
      <c r="AU492" s="8" t="e">
        <f t="shared" si="373"/>
        <v>#VALUE!</v>
      </c>
      <c r="AV492" s="9">
        <f t="shared" si="374"/>
        <v>1.5759424160826513E-2</v>
      </c>
      <c r="AX492">
        <f t="shared" si="375"/>
        <v>78.812974192989046</v>
      </c>
      <c r="AY492">
        <f t="shared" si="376"/>
        <v>15.21521999396507</v>
      </c>
      <c r="AZ492" t="e">
        <f t="shared" si="377"/>
        <v>#VALUE!</v>
      </c>
    </row>
    <row r="493" spans="1:52">
      <c r="A493" s="71">
        <v>44760.462500000001</v>
      </c>
      <c r="B493" s="56">
        <v>50</v>
      </c>
      <c r="C493" s="57">
        <v>0.1</v>
      </c>
      <c r="D493" s="56" t="s">
        <v>235</v>
      </c>
      <c r="E493" s="85">
        <v>2</v>
      </c>
      <c r="F493" s="2">
        <v>44762.116076388891</v>
      </c>
      <c r="G493">
        <v>228</v>
      </c>
      <c r="I493" s="3">
        <v>22.8</v>
      </c>
      <c r="J493" s="3">
        <v>29.917999999999999</v>
      </c>
      <c r="K493" s="3">
        <v>147.49080968188545</v>
      </c>
      <c r="L493" s="3">
        <v>2014.5617471520798</v>
      </c>
      <c r="M493" s="3" t="s">
        <v>40</v>
      </c>
      <c r="N493" s="4">
        <f>1000000*(AG493-AE493)/Y493</f>
        <v>0.75350978785697453</v>
      </c>
      <c r="O493" s="4">
        <f>1000000*(AN493-AL493)/Y493</f>
        <v>53.311880549147574</v>
      </c>
      <c r="P493" s="4" t="e">
        <f>1000000*(AU493-AS493)/Y493</f>
        <v>#VALUE!</v>
      </c>
      <c r="Q493">
        <f>(N493*16)</f>
        <v>12.056156605711593</v>
      </c>
      <c r="R493">
        <f>(O493*44)</f>
        <v>2345.7227441624932</v>
      </c>
      <c r="S493">
        <f>1000000*(((AG493-AE493)*0.082057*X493)/(W493-AA493))/Y493</f>
        <v>21.185590841889297</v>
      </c>
      <c r="T493">
        <f>1000000*(((AN493-AL493)*0.082057*X493)/(W493-AA493))/Y493</f>
        <v>1498.9104408824207</v>
      </c>
      <c r="U493">
        <f>O493*((1*0.082057*X493)/(W493-AA493))</f>
        <v>1498.9104408824207</v>
      </c>
      <c r="W493">
        <f t="shared" si="357"/>
        <v>0.98670272687237692</v>
      </c>
      <c r="X493">
        <v>313.14999999999998</v>
      </c>
      <c r="Y493">
        <f t="shared" si="358"/>
        <v>1.9073334166666699E-2</v>
      </c>
      <c r="Z493">
        <v>2E-3</v>
      </c>
      <c r="AA493">
        <f t="shared" si="359"/>
        <v>7.2765497523200454E-2</v>
      </c>
      <c r="AC493">
        <f t="shared" si="360"/>
        <v>1.4552958410173116E-4</v>
      </c>
      <c r="AD493">
        <f t="shared" si="361"/>
        <v>1.1326956501288821E-8</v>
      </c>
      <c r="AE493">
        <v>0</v>
      </c>
      <c r="AF493" s="8">
        <f t="shared" si="362"/>
        <v>3.0449874803613867E-9</v>
      </c>
      <c r="AG493" s="8">
        <f t="shared" si="363"/>
        <v>1.4371943981650207E-8</v>
      </c>
      <c r="AH493" s="9">
        <f t="shared" si="364"/>
        <v>1.097002469958351E-3</v>
      </c>
      <c r="AJ493">
        <f t="shared" si="365"/>
        <v>1.987773569367737E-3</v>
      </c>
      <c r="AK493">
        <f t="shared" si="366"/>
        <v>1.5471372981386908E-7</v>
      </c>
      <c r="AL493">
        <v>0</v>
      </c>
      <c r="AM493" s="8">
        <f t="shared" si="367"/>
        <v>8.6212158295344105E-7</v>
      </c>
      <c r="AN493" s="8">
        <f t="shared" si="368"/>
        <v>1.0168353127673101E-6</v>
      </c>
      <c r="AO493" s="9">
        <f t="shared" si="369"/>
        <v>2.2739189884214046E-2</v>
      </c>
      <c r="AP493" s="9"/>
      <c r="AQ493" t="e">
        <f t="shared" si="370"/>
        <v>#VALUE!</v>
      </c>
      <c r="AR493" t="e">
        <f t="shared" si="371"/>
        <v>#VALUE!</v>
      </c>
      <c r="AS493">
        <v>0</v>
      </c>
      <c r="AT493" s="8" t="e">
        <f t="shared" si="372"/>
        <v>#VALUE!</v>
      </c>
      <c r="AU493" s="8" t="e">
        <f t="shared" si="373"/>
        <v>#VALUE!</v>
      </c>
      <c r="AV493" s="9">
        <f t="shared" si="374"/>
        <v>1.5759424160826513E-2</v>
      </c>
      <c r="AX493">
        <f t="shared" si="375"/>
        <v>78.812974192989046</v>
      </c>
      <c r="AY493">
        <f t="shared" si="376"/>
        <v>15.215219993965075</v>
      </c>
      <c r="AZ493" t="e">
        <f t="shared" si="377"/>
        <v>#VALUE!</v>
      </c>
    </row>
    <row r="494" spans="1:52">
      <c r="A494" s="71">
        <v>44760.443055555559</v>
      </c>
      <c r="B494" s="56">
        <v>40</v>
      </c>
      <c r="C494" s="57">
        <v>3</v>
      </c>
      <c r="D494" s="56" t="s">
        <v>235</v>
      </c>
      <c r="E494" s="85">
        <v>2</v>
      </c>
      <c r="F494" s="2">
        <v>44762.137372685182</v>
      </c>
      <c r="G494">
        <v>387</v>
      </c>
      <c r="I494" s="3">
        <v>22.8</v>
      </c>
      <c r="J494" s="3">
        <v>29.917999999999999</v>
      </c>
      <c r="K494" s="3">
        <v>96.626690155551756</v>
      </c>
      <c r="L494" s="3">
        <v>6148.5997613571199</v>
      </c>
      <c r="M494" s="3" t="s">
        <v>40</v>
      </c>
      <c r="N494" s="4">
        <f>1000000*(AG494-AE494)/Y494</f>
        <v>0.49365216014115954</v>
      </c>
      <c r="O494" s="4">
        <f>1000000*(AN494-AL494)/Y494</f>
        <v>162.71202234698387</v>
      </c>
      <c r="P494" s="4" t="e">
        <f>1000000*(AU494-AS494)/Y494</f>
        <v>#VALUE!</v>
      </c>
      <c r="Q494">
        <f>(N494*16)</f>
        <v>7.8984345622585526</v>
      </c>
      <c r="R494">
        <f>(O494*44)</f>
        <v>7159.3289832672908</v>
      </c>
      <c r="S494">
        <f>1000000*(((AG494-AE494)*0.082057*X494)/(W494-AA494))/Y494</f>
        <v>13.879464940607427</v>
      </c>
      <c r="T494">
        <f>1000000*(((AN494-AL494)*0.082057*X494)/(W494-AA494))/Y494</f>
        <v>4574.7917094792392</v>
      </c>
      <c r="U494">
        <f>O494*((1*0.082057*X494)/(W494-AA494))</f>
        <v>4574.791709479241</v>
      </c>
      <c r="W494">
        <f t="shared" si="357"/>
        <v>0.98670272687237692</v>
      </c>
      <c r="X494">
        <v>313.14999999999998</v>
      </c>
      <c r="Y494">
        <f t="shared" si="358"/>
        <v>1.9073334166666699E-2</v>
      </c>
      <c r="Z494">
        <v>2E-3</v>
      </c>
      <c r="AA494">
        <f t="shared" si="359"/>
        <v>7.2765497523200454E-2</v>
      </c>
      <c r="AC494">
        <f t="shared" si="360"/>
        <v>9.5341818665135175E-5</v>
      </c>
      <c r="AD494">
        <f t="shared" si="361"/>
        <v>7.4207085757823326E-9</v>
      </c>
      <c r="AE494">
        <v>0</v>
      </c>
      <c r="AF494" s="8">
        <f t="shared" si="362"/>
        <v>1.994884036686866E-9</v>
      </c>
      <c r="AG494" s="8">
        <f t="shared" si="363"/>
        <v>9.4155926124691991E-9</v>
      </c>
      <c r="AH494" s="9">
        <f t="shared" si="364"/>
        <v>1.097002469958351E-3</v>
      </c>
      <c r="AJ494">
        <f t="shared" si="365"/>
        <v>6.0668401509779164E-3</v>
      </c>
      <c r="AK494">
        <f t="shared" si="366"/>
        <v>4.7219838436672833E-7</v>
      </c>
      <c r="AL494">
        <v>0</v>
      </c>
      <c r="AM494" s="8">
        <f t="shared" si="367"/>
        <v>2.6312623907914344E-6</v>
      </c>
      <c r="AN494" s="8">
        <f t="shared" si="368"/>
        <v>3.1034607751581628E-6</v>
      </c>
      <c r="AO494" s="9">
        <f t="shared" si="369"/>
        <v>2.2739189884214046E-2</v>
      </c>
      <c r="AP494" s="9"/>
      <c r="AQ494" t="e">
        <f t="shared" si="370"/>
        <v>#VALUE!</v>
      </c>
      <c r="AR494" t="e">
        <f t="shared" si="371"/>
        <v>#VALUE!</v>
      </c>
      <c r="AS494">
        <v>0</v>
      </c>
      <c r="AT494" s="8" t="e">
        <f t="shared" si="372"/>
        <v>#VALUE!</v>
      </c>
      <c r="AU494" s="8" t="e">
        <f t="shared" si="373"/>
        <v>#VALUE!</v>
      </c>
      <c r="AV494" s="9">
        <f t="shared" si="374"/>
        <v>1.5759424160826513E-2</v>
      </c>
      <c r="AX494">
        <f t="shared" si="375"/>
        <v>78.812974192989046</v>
      </c>
      <c r="AY494">
        <f t="shared" si="376"/>
        <v>15.215219993965079</v>
      </c>
      <c r="AZ494" t="e">
        <f t="shared" si="377"/>
        <v>#VALUE!</v>
      </c>
    </row>
    <row r="495" spans="1:52">
      <c r="A495" s="71">
        <v>44760.432638888888</v>
      </c>
      <c r="B495" s="56">
        <v>40</v>
      </c>
      <c r="C495" s="57">
        <v>0.1</v>
      </c>
      <c r="D495" s="56" t="s">
        <v>235</v>
      </c>
      <c r="E495" s="85">
        <v>2</v>
      </c>
      <c r="F495" s="2">
        <v>44762.158645833333</v>
      </c>
      <c r="G495">
        <v>136</v>
      </c>
      <c r="I495" s="3">
        <v>22.8</v>
      </c>
      <c r="J495" s="3">
        <v>29.917999999999999</v>
      </c>
      <c r="K495" s="3">
        <v>169.00241805306075</v>
      </c>
      <c r="L495" s="3">
        <v>1602.1071100320801</v>
      </c>
      <c r="M495" s="3" t="s">
        <v>40</v>
      </c>
      <c r="N495" s="4">
        <f>1000000*(AG495-AE495)/Y495</f>
        <v>0.86340956734281038</v>
      </c>
      <c r="O495" s="4">
        <f>1000000*(AN495-AL495)/Y495</f>
        <v>42.396984355388213</v>
      </c>
      <c r="P495" s="4" t="e">
        <f>1000000*(AU495-AS495)/Y495</f>
        <v>#VALUE!</v>
      </c>
      <c r="Q495">
        <f>(N495*16)</f>
        <v>13.814553077484966</v>
      </c>
      <c r="R495">
        <f>(O495*44)</f>
        <v>1865.4673116370814</v>
      </c>
      <c r="S495">
        <f>1000000*(((AG495-AE495)*0.082057*X495)/(W495-AA495))/Y495</f>
        <v>24.275519863810267</v>
      </c>
      <c r="T495">
        <f>1000000*(((AN495-AL495)*0.082057*X495)/(W495-AA495))/Y495</f>
        <v>1192.0285283058947</v>
      </c>
      <c r="U495">
        <f>O495*((1*0.082057*X495)/(W495-AA495))</f>
        <v>1192.028528305895</v>
      </c>
      <c r="W495">
        <f t="shared" si="357"/>
        <v>0.98670272687237692</v>
      </c>
      <c r="X495">
        <v>313.14999999999998</v>
      </c>
      <c r="Y495">
        <f t="shared" si="358"/>
        <v>1.9073334166666699E-2</v>
      </c>
      <c r="Z495">
        <v>2E-3</v>
      </c>
      <c r="AA495">
        <f t="shared" si="359"/>
        <v>7.2765497523200454E-2</v>
      </c>
      <c r="AC495">
        <f t="shared" si="360"/>
        <v>1.6675514674098046E-4</v>
      </c>
      <c r="AD495">
        <f t="shared" si="361"/>
        <v>1.2978998773065629E-8</v>
      </c>
      <c r="AE495">
        <v>0</v>
      </c>
      <c r="AF495" s="8">
        <f t="shared" si="362"/>
        <v>3.4891004275609082E-9</v>
      </c>
      <c r="AG495" s="8">
        <f t="shared" si="363"/>
        <v>1.6468099200626537E-8</v>
      </c>
      <c r="AH495" s="9">
        <f t="shared" si="364"/>
        <v>1.097002469958351E-3</v>
      </c>
      <c r="AJ495">
        <f t="shared" si="365"/>
        <v>1.5808034542102766E-3</v>
      </c>
      <c r="AK495">
        <f t="shared" si="366"/>
        <v>1.2303815800373691E-7</v>
      </c>
      <c r="AL495">
        <v>0</v>
      </c>
      <c r="AM495" s="8">
        <f t="shared" si="367"/>
        <v>6.8561369226552266E-7</v>
      </c>
      <c r="AN495" s="8">
        <f t="shared" si="368"/>
        <v>8.0865185026925951E-7</v>
      </c>
      <c r="AO495" s="9">
        <f t="shared" si="369"/>
        <v>2.2739189884214046E-2</v>
      </c>
      <c r="AP495" s="9"/>
      <c r="AQ495" t="e">
        <f t="shared" si="370"/>
        <v>#VALUE!</v>
      </c>
      <c r="AR495" t="e">
        <f t="shared" si="371"/>
        <v>#VALUE!</v>
      </c>
      <c r="AS495">
        <v>0</v>
      </c>
      <c r="AT495" s="8" t="e">
        <f t="shared" si="372"/>
        <v>#VALUE!</v>
      </c>
      <c r="AU495" s="8" t="e">
        <f t="shared" si="373"/>
        <v>#VALUE!</v>
      </c>
      <c r="AV495" s="9">
        <f t="shared" si="374"/>
        <v>1.5759424160826513E-2</v>
      </c>
      <c r="AX495">
        <f t="shared" si="375"/>
        <v>78.81297419298906</v>
      </c>
      <c r="AY495">
        <f t="shared" si="376"/>
        <v>15.21521999396507</v>
      </c>
      <c r="AZ495" t="e">
        <f t="shared" si="377"/>
        <v>#VALUE!</v>
      </c>
    </row>
    <row r="496" spans="1:52">
      <c r="A496" s="74">
        <v>44774.4375</v>
      </c>
      <c r="B496" s="31">
        <v>50</v>
      </c>
      <c r="C496" s="31">
        <v>3</v>
      </c>
      <c r="D496" s="31" t="s">
        <v>235</v>
      </c>
      <c r="E496" s="85">
        <v>1</v>
      </c>
      <c r="F496" s="2">
        <v>44775.495937500003</v>
      </c>
      <c r="G496">
        <v>347</v>
      </c>
      <c r="I496" s="35">
        <v>23.1</v>
      </c>
      <c r="J496" s="35">
        <v>29.98</v>
      </c>
      <c r="K496" s="64">
        <v>35.79038282369536</v>
      </c>
      <c r="L496" s="65">
        <v>3290.8443856332801</v>
      </c>
      <c r="M496" s="35" t="s">
        <v>40</v>
      </c>
      <c r="N496" s="36">
        <f>1000000*(AG496-AE496)/Y496</f>
        <v>0.18306882223555865</v>
      </c>
      <c r="O496" s="36">
        <f>1000000*(AN496-AL496)/Y496</f>
        <v>87.191644904345466</v>
      </c>
      <c r="P496" s="36" t="e">
        <f>1000000*(AU496-AS496)/Y496</f>
        <v>#VALUE!</v>
      </c>
      <c r="Q496">
        <f>(N496*16)</f>
        <v>2.9291011557689384</v>
      </c>
      <c r="R496">
        <f>(O496*44)</f>
        <v>3836.4323757912007</v>
      </c>
      <c r="S496">
        <f>1000000*(((AG496-AE496)*0.082057*X496)/(W496-AA496))/Y496</f>
        <v>5.1404396357568709</v>
      </c>
      <c r="T496">
        <f>1000000*(((AN496-AL496)*0.082057*X496)/(W496-AA496))/Y496</f>
        <v>2448.2780950894144</v>
      </c>
      <c r="U496">
        <f>O496*((1*0.082057*X496)/(W496-AA496))</f>
        <v>2448.2780950894144</v>
      </c>
      <c r="W496">
        <f t="shared" si="357"/>
        <v>0.98789419612421914</v>
      </c>
      <c r="X496">
        <v>313.14999999999998</v>
      </c>
      <c r="Y496">
        <f t="shared" si="358"/>
        <v>1.9073334166666699E-2</v>
      </c>
      <c r="Z496">
        <v>2E-3</v>
      </c>
      <c r="AA496">
        <f t="shared" si="359"/>
        <v>7.2765497523200454E-2</v>
      </c>
      <c r="AC496">
        <f t="shared" si="360"/>
        <v>3.535711146859259E-5</v>
      </c>
      <c r="AD496">
        <f t="shared" si="361"/>
        <v>2.7519384878885553E-9</v>
      </c>
      <c r="AE496">
        <v>0</v>
      </c>
      <c r="AF496" s="8">
        <f t="shared" si="362"/>
        <v>7.3979433410835758E-10</v>
      </c>
      <c r="AG496" s="8">
        <f t="shared" si="363"/>
        <v>3.4917328219969129E-9</v>
      </c>
      <c r="AH496" s="9">
        <f t="shared" si="364"/>
        <v>1.097002469958351E-3</v>
      </c>
      <c r="AJ496">
        <f t="shared" si="365"/>
        <v>3.2510060689150892E-3</v>
      </c>
      <c r="AK496">
        <f t="shared" si="366"/>
        <v>2.5303449161433523E-7</v>
      </c>
      <c r="AL496">
        <v>0</v>
      </c>
      <c r="AM496" s="8">
        <f t="shared" si="367"/>
        <v>1.4100008881875876E-6</v>
      </c>
      <c r="AN496" s="8">
        <f t="shared" si="368"/>
        <v>1.6630353798019228E-6</v>
      </c>
      <c r="AO496" s="9">
        <f t="shared" si="369"/>
        <v>2.2739189884214046E-2</v>
      </c>
      <c r="AP496" s="9"/>
      <c r="AQ496" t="e">
        <f t="shared" si="370"/>
        <v>#VALUE!</v>
      </c>
      <c r="AR496" t="e">
        <f t="shared" si="371"/>
        <v>#VALUE!</v>
      </c>
      <c r="AS496">
        <v>0</v>
      </c>
      <c r="AT496" s="8" t="e">
        <f t="shared" si="372"/>
        <v>#VALUE!</v>
      </c>
      <c r="AU496" s="8" t="e">
        <f t="shared" si="373"/>
        <v>#VALUE!</v>
      </c>
      <c r="AV496" s="9">
        <f t="shared" si="374"/>
        <v>1.5759424160826513E-2</v>
      </c>
      <c r="AX496">
        <f t="shared" si="375"/>
        <v>78.81297419298906</v>
      </c>
      <c r="AY496">
        <f t="shared" si="376"/>
        <v>15.215219993965077</v>
      </c>
      <c r="AZ496" t="e">
        <f t="shared" si="377"/>
        <v>#VALUE!</v>
      </c>
    </row>
    <row r="497" spans="1:52">
      <c r="A497" s="74">
        <v>44774.452777777777</v>
      </c>
      <c r="B497" s="31">
        <v>50</v>
      </c>
      <c r="C497" s="31">
        <v>5</v>
      </c>
      <c r="D497" s="31" t="s">
        <v>234</v>
      </c>
      <c r="E497" s="85">
        <v>1</v>
      </c>
      <c r="F497" s="2">
        <v>44775.517233796294</v>
      </c>
      <c r="G497">
        <v>24</v>
      </c>
      <c r="I497" s="35">
        <v>23.1</v>
      </c>
      <c r="J497" s="35">
        <v>29.98</v>
      </c>
      <c r="K497" s="64">
        <v>5332.7269706215802</v>
      </c>
      <c r="L497" s="65">
        <v>22423.838058601279</v>
      </c>
      <c r="M497" s="35" t="s">
        <v>40</v>
      </c>
      <c r="N497" s="36">
        <f>1000000*(AG497-AE497)/Y497</f>
        <v>27.277049553355198</v>
      </c>
      <c r="O497" s="36">
        <f>1000000*(AN497-AL497)/Y497</f>
        <v>594.12451525624567</v>
      </c>
      <c r="P497" s="36" t="e">
        <f>1000000*(AU497-AS497)/Y497</f>
        <v>#VALUE!</v>
      </c>
      <c r="Q497">
        <f>(N497*16)</f>
        <v>436.43279285368317</v>
      </c>
      <c r="R497">
        <f>(O497*44)</f>
        <v>26141.47867127481</v>
      </c>
      <c r="S497">
        <f>1000000*(((AG497-AE497)*0.082057*X497)/(W497-AA497))/Y497</f>
        <v>765.91975060697291</v>
      </c>
      <c r="T497">
        <f>1000000*(((AN497-AL497)*0.082057*X497)/(W497-AA497))/Y497</f>
        <v>16682.585103804933</v>
      </c>
      <c r="U497">
        <f>O497*((1*0.082057*X497)/(W497-AA497))</f>
        <v>16682.58510380493</v>
      </c>
      <c r="W497">
        <f t="shared" si="357"/>
        <v>0.98789419612421914</v>
      </c>
      <c r="X497">
        <v>313.14999999999998</v>
      </c>
      <c r="Y497">
        <f t="shared" si="358"/>
        <v>1.9073334166666699E-2</v>
      </c>
      <c r="Z497">
        <v>2E-3</v>
      </c>
      <c r="AA497">
        <f t="shared" si="359"/>
        <v>7.2765497523200454E-2</v>
      </c>
      <c r="AC497">
        <f t="shared" si="360"/>
        <v>5.2681700237921479E-3</v>
      </c>
      <c r="AD497">
        <f t="shared" si="361"/>
        <v>4.1003575368685132E-7</v>
      </c>
      <c r="AE497">
        <v>0</v>
      </c>
      <c r="AF497" s="8">
        <f t="shared" si="362"/>
        <v>1.1022852752501898E-7</v>
      </c>
      <c r="AG497" s="8">
        <f t="shared" si="363"/>
        <v>5.202642812118703E-7</v>
      </c>
      <c r="AH497" s="9">
        <f t="shared" si="364"/>
        <v>1.097002469958351E-3</v>
      </c>
      <c r="AJ497">
        <f t="shared" si="365"/>
        <v>2.215237947292158E-2</v>
      </c>
      <c r="AK497">
        <f t="shared" si="366"/>
        <v>1.7241789031323241E-6</v>
      </c>
      <c r="AL497">
        <v>0</v>
      </c>
      <c r="AM497" s="8">
        <f t="shared" si="367"/>
        <v>9.6077565129589171E-6</v>
      </c>
      <c r="AN497" s="8">
        <f t="shared" si="368"/>
        <v>1.1331935416091242E-5</v>
      </c>
      <c r="AO497" s="9">
        <f t="shared" si="369"/>
        <v>2.2739189884214046E-2</v>
      </c>
      <c r="AP497" s="9"/>
      <c r="AQ497" t="e">
        <f t="shared" si="370"/>
        <v>#VALUE!</v>
      </c>
      <c r="AR497" t="e">
        <f t="shared" si="371"/>
        <v>#VALUE!</v>
      </c>
      <c r="AS497">
        <v>0</v>
      </c>
      <c r="AT497" s="8" t="e">
        <f t="shared" si="372"/>
        <v>#VALUE!</v>
      </c>
      <c r="AU497" s="8" t="e">
        <f t="shared" si="373"/>
        <v>#VALUE!</v>
      </c>
      <c r="AV497" s="9">
        <f t="shared" si="374"/>
        <v>1.5759424160826513E-2</v>
      </c>
      <c r="AX497">
        <f t="shared" si="375"/>
        <v>78.812974192989046</v>
      </c>
      <c r="AY497">
        <f t="shared" si="376"/>
        <v>15.215219993965082</v>
      </c>
      <c r="AZ497" t="e">
        <f t="shared" si="377"/>
        <v>#VALUE!</v>
      </c>
    </row>
    <row r="498" spans="1:52">
      <c r="A498" s="74">
        <v>44774.452777777777</v>
      </c>
      <c r="B498" s="31">
        <v>50</v>
      </c>
      <c r="C498" s="31">
        <v>5</v>
      </c>
      <c r="D498" s="31" t="s">
        <v>234</v>
      </c>
      <c r="E498" s="85">
        <v>2</v>
      </c>
      <c r="F498" s="2">
        <v>44775.538553240738</v>
      </c>
      <c r="G498">
        <v>371</v>
      </c>
      <c r="I498" s="35">
        <v>23.1</v>
      </c>
      <c r="J498" s="35">
        <v>29.98</v>
      </c>
      <c r="K498" s="64">
        <v>4925.0510553336799</v>
      </c>
      <c r="L498" s="65">
        <v>22858.210376881998</v>
      </c>
      <c r="M498" s="35" t="s">
        <v>40</v>
      </c>
      <c r="N498" s="36">
        <f>1000000*(AG498-AE498)/Y498</f>
        <v>25.19177569548107</v>
      </c>
      <c r="O498" s="36">
        <f>1000000*(AN498-AL498)/Y498</f>
        <v>605.63330524861158</v>
      </c>
      <c r="P498" s="36" t="e">
        <f>1000000*(AU498-AS498)/Y498</f>
        <v>#VALUE!</v>
      </c>
      <c r="Q498">
        <f>(N498*16)</f>
        <v>403.06841112769712</v>
      </c>
      <c r="R498">
        <f>(O498*44)</f>
        <v>26647.865430938909</v>
      </c>
      <c r="S498">
        <f>1000000*(((AG498-AE498)*0.082057*X498)/(W498-AA498))/Y498</f>
        <v>707.36677441187214</v>
      </c>
      <c r="T498">
        <f>1000000*(((AN498-AL498)*0.082057*X498)/(W498-AA498))/Y498</f>
        <v>17005.743572373856</v>
      </c>
      <c r="U498">
        <f>O498*((1*0.082057*X498)/(W498-AA498))</f>
        <v>17005.743572373856</v>
      </c>
      <c r="W498">
        <f t="shared" si="357"/>
        <v>0.98789419612421914</v>
      </c>
      <c r="X498">
        <v>313.14999999999998</v>
      </c>
      <c r="Y498">
        <f t="shared" si="358"/>
        <v>1.9073334166666699E-2</v>
      </c>
      <c r="Z498">
        <v>2E-3</v>
      </c>
      <c r="AA498">
        <f t="shared" si="359"/>
        <v>7.2765497523200454E-2</v>
      </c>
      <c r="AC498">
        <f t="shared" si="360"/>
        <v>4.8654293531796029E-3</v>
      </c>
      <c r="AD498">
        <f t="shared" si="361"/>
        <v>3.7868937085008544E-7</v>
      </c>
      <c r="AE498">
        <v>0</v>
      </c>
      <c r="AF498" s="8">
        <f t="shared" si="362"/>
        <v>1.018017852415374E-7</v>
      </c>
      <c r="AG498" s="8">
        <f t="shared" si="363"/>
        <v>4.8049115609162281E-7</v>
      </c>
      <c r="AH498" s="9">
        <f t="shared" si="364"/>
        <v>1.097002469958351E-3</v>
      </c>
      <c r="AJ498">
        <f t="shared" si="365"/>
        <v>2.2581493365108125E-2</v>
      </c>
      <c r="AK498">
        <f t="shared" si="366"/>
        <v>1.7575779842943921E-6</v>
      </c>
      <c r="AL498">
        <v>0</v>
      </c>
      <c r="AM498" s="8">
        <f t="shared" si="367"/>
        <v>9.7938684291752317E-6</v>
      </c>
      <c r="AN498" s="8">
        <f t="shared" si="368"/>
        <v>1.1551446413469624E-5</v>
      </c>
      <c r="AO498" s="9">
        <f t="shared" si="369"/>
        <v>2.2739189884214046E-2</v>
      </c>
      <c r="AP498" s="9"/>
      <c r="AQ498" t="e">
        <f t="shared" si="370"/>
        <v>#VALUE!</v>
      </c>
      <c r="AR498" t="e">
        <f t="shared" si="371"/>
        <v>#VALUE!</v>
      </c>
      <c r="AS498">
        <v>0</v>
      </c>
      <c r="AT498" s="8" t="e">
        <f t="shared" si="372"/>
        <v>#VALUE!</v>
      </c>
      <c r="AU498" s="8" t="e">
        <f t="shared" si="373"/>
        <v>#VALUE!</v>
      </c>
      <c r="AV498" s="9">
        <f t="shared" si="374"/>
        <v>1.5759424160826513E-2</v>
      </c>
      <c r="AX498">
        <f t="shared" si="375"/>
        <v>78.812974192989046</v>
      </c>
      <c r="AY498">
        <f t="shared" si="376"/>
        <v>15.215219993965084</v>
      </c>
      <c r="AZ498" t="e">
        <f t="shared" si="377"/>
        <v>#VALUE!</v>
      </c>
    </row>
    <row r="499" spans="1:52">
      <c r="A499" s="74">
        <v>44774.43472222222</v>
      </c>
      <c r="B499" s="31">
        <v>50</v>
      </c>
      <c r="C499" s="31">
        <v>0.1</v>
      </c>
      <c r="D499" s="31" t="s">
        <v>234</v>
      </c>
      <c r="E499" s="85">
        <v>1</v>
      </c>
      <c r="F499" s="2">
        <v>44775.559861111113</v>
      </c>
      <c r="G499">
        <v>353</v>
      </c>
      <c r="I499" s="35">
        <v>23.1</v>
      </c>
      <c r="J499" s="35">
        <v>29.98</v>
      </c>
      <c r="K499" s="64">
        <v>165.11708332264999</v>
      </c>
      <c r="L499" s="65">
        <v>1193.9886702087199</v>
      </c>
      <c r="M499" s="35" t="s">
        <v>40</v>
      </c>
      <c r="N499" s="36">
        <f>1000000*(AG499-AE499)/Y499</f>
        <v>0.84457855965808615</v>
      </c>
      <c r="O499" s="36">
        <f>1000000*(AN499-AL499)/Y499</f>
        <v>31.634992103285533</v>
      </c>
      <c r="P499" s="36" t="e">
        <f>1000000*(AU499-AS499)/Y499</f>
        <v>#VALUE!</v>
      </c>
      <c r="Q499">
        <f>(N499*16)</f>
        <v>13.513256954529378</v>
      </c>
      <c r="R499">
        <f>(O499*44)</f>
        <v>1391.9396525445634</v>
      </c>
      <c r="S499">
        <f>1000000*(((AG499-AE499)*0.082057*X499)/(W499-AA499))/Y499</f>
        <v>23.715152861968853</v>
      </c>
      <c r="T499">
        <f>1000000*(((AN499-AL499)*0.082057*X499)/(W499-AA499))/Y499</f>
        <v>888.28761390806756</v>
      </c>
      <c r="U499">
        <f>O499*((1*0.082057*X499)/(W499-AA499))</f>
        <v>888.28761390806778</v>
      </c>
      <c r="W499">
        <f t="shared" si="357"/>
        <v>0.98789419612421914</v>
      </c>
      <c r="X499">
        <v>313.14999999999998</v>
      </c>
      <c r="Y499">
        <f t="shared" si="358"/>
        <v>1.9073334166666699E-2</v>
      </c>
      <c r="Z499">
        <v>2E-3</v>
      </c>
      <c r="AA499">
        <f t="shared" si="359"/>
        <v>7.2765497523200454E-2</v>
      </c>
      <c r="AC499">
        <f t="shared" si="360"/>
        <v>1.6311820829540503E-4</v>
      </c>
      <c r="AD499">
        <f t="shared" si="361"/>
        <v>1.2695926133057942E-8</v>
      </c>
      <c r="AE499">
        <v>0</v>
      </c>
      <c r="AF499" s="8">
        <f t="shared" si="362"/>
        <v>3.4130029653027832E-9</v>
      </c>
      <c r="AG499" s="8">
        <f t="shared" si="363"/>
        <v>1.6108929098360724E-8</v>
      </c>
      <c r="AH499" s="9">
        <f t="shared" si="364"/>
        <v>1.097002469958351E-3</v>
      </c>
      <c r="AJ499">
        <f t="shared" si="365"/>
        <v>1.1795344775372687E-3</v>
      </c>
      <c r="AK499">
        <f t="shared" si="366"/>
        <v>9.180632103982043E-8</v>
      </c>
      <c r="AL499">
        <v>0</v>
      </c>
      <c r="AM499" s="8">
        <f t="shared" si="367"/>
        <v>5.1157845470600671E-7</v>
      </c>
      <c r="AN499" s="8">
        <f t="shared" si="368"/>
        <v>6.0338477574582718E-7</v>
      </c>
      <c r="AO499" s="9">
        <f t="shared" si="369"/>
        <v>2.2739189884214046E-2</v>
      </c>
      <c r="AP499" s="9"/>
      <c r="AQ499" t="e">
        <f t="shared" si="370"/>
        <v>#VALUE!</v>
      </c>
      <c r="AR499" t="e">
        <f t="shared" si="371"/>
        <v>#VALUE!</v>
      </c>
      <c r="AS499">
        <v>0</v>
      </c>
      <c r="AT499" s="8" t="e">
        <f t="shared" si="372"/>
        <v>#VALUE!</v>
      </c>
      <c r="AU499" s="8" t="e">
        <f t="shared" si="373"/>
        <v>#VALUE!</v>
      </c>
      <c r="AV499" s="9">
        <f t="shared" si="374"/>
        <v>1.5759424160826513E-2</v>
      </c>
      <c r="AX499">
        <f t="shared" si="375"/>
        <v>78.812974192989046</v>
      </c>
      <c r="AY499">
        <f t="shared" si="376"/>
        <v>15.215219993965082</v>
      </c>
      <c r="AZ499" t="e">
        <f t="shared" si="377"/>
        <v>#VALUE!</v>
      </c>
    </row>
    <row r="500" spans="1:52">
      <c r="A500" s="74">
        <v>44774.4375</v>
      </c>
      <c r="B500" s="31">
        <v>50</v>
      </c>
      <c r="C500" s="31">
        <v>3</v>
      </c>
      <c r="D500" s="31" t="s">
        <v>235</v>
      </c>
      <c r="E500" s="85">
        <v>2</v>
      </c>
      <c r="F500" s="2">
        <v>44775.58116898148</v>
      </c>
      <c r="G500">
        <v>143</v>
      </c>
      <c r="I500" s="35">
        <v>23.1</v>
      </c>
      <c r="J500" s="35">
        <v>29.98</v>
      </c>
      <c r="K500" s="64">
        <v>42.502182794319758</v>
      </c>
      <c r="L500" s="65">
        <v>3060.6609116931199</v>
      </c>
      <c r="M500" s="35" t="s">
        <v>40</v>
      </c>
      <c r="N500" s="36">
        <f>1000000*(AG500-AE500)/Y500</f>
        <v>0.21739986925887733</v>
      </c>
      <c r="O500" s="36">
        <f>1000000*(AN500-AL500)/Y500</f>
        <v>81.092883197393192</v>
      </c>
      <c r="P500" s="36" t="e">
        <f>1000000*(AU500-AS500)/Y500</f>
        <v>#VALUE!</v>
      </c>
      <c r="Q500">
        <f>(N500*16)</f>
        <v>3.4783979081420373</v>
      </c>
      <c r="R500">
        <f>(O500*44)</f>
        <v>3568.0868606853005</v>
      </c>
      <c r="S500">
        <f>1000000*(((AG500-AE500)*0.082057*X500)/(W500-AA500))/Y500</f>
        <v>6.1044305147096187</v>
      </c>
      <c r="T500">
        <f>1000000*(((AN500-AL500)*0.082057*X500)/(W500-AA500))/Y500</f>
        <v>2277.0292935479119</v>
      </c>
      <c r="U500">
        <f>O500*((1*0.082057*X500)/(W500-AA500))</f>
        <v>2277.0292935479119</v>
      </c>
      <c r="W500">
        <f t="shared" si="357"/>
        <v>0.98789419612421914</v>
      </c>
      <c r="X500">
        <v>313.14999999999998</v>
      </c>
      <c r="Y500">
        <f t="shared" si="358"/>
        <v>1.9073334166666699E-2</v>
      </c>
      <c r="Z500">
        <v>2E-3</v>
      </c>
      <c r="AA500">
        <f t="shared" si="359"/>
        <v>7.2765497523200454E-2</v>
      </c>
      <c r="AC500">
        <f t="shared" si="360"/>
        <v>4.1987659705119135E-5</v>
      </c>
      <c r="AD500">
        <f t="shared" si="361"/>
        <v>3.2680117792293227E-9</v>
      </c>
      <c r="AE500">
        <v>0</v>
      </c>
      <c r="AF500" s="8">
        <f t="shared" si="362"/>
        <v>8.7852857493489647E-10</v>
      </c>
      <c r="AG500" s="8">
        <f t="shared" si="363"/>
        <v>4.1465403541642188E-9</v>
      </c>
      <c r="AH500" s="9">
        <f t="shared" si="364"/>
        <v>1.097002469958351E-3</v>
      </c>
      <c r="AJ500">
        <f t="shared" si="365"/>
        <v>3.0236091509658943E-3</v>
      </c>
      <c r="AK500">
        <f t="shared" si="366"/>
        <v>2.3533558170515038E-7</v>
      </c>
      <c r="AL500">
        <v>0</v>
      </c>
      <c r="AM500" s="8">
        <f t="shared" si="367"/>
        <v>1.3113760780572011E-6</v>
      </c>
      <c r="AN500" s="8">
        <f t="shared" si="368"/>
        <v>1.5467116597623515E-6</v>
      </c>
      <c r="AO500" s="9">
        <f t="shared" si="369"/>
        <v>2.2739189884214046E-2</v>
      </c>
      <c r="AP500" s="9"/>
      <c r="AQ500" t="e">
        <f t="shared" si="370"/>
        <v>#VALUE!</v>
      </c>
      <c r="AR500" t="e">
        <f t="shared" si="371"/>
        <v>#VALUE!</v>
      </c>
      <c r="AS500">
        <v>0</v>
      </c>
      <c r="AT500" s="8" t="e">
        <f t="shared" si="372"/>
        <v>#VALUE!</v>
      </c>
      <c r="AU500" s="8" t="e">
        <f t="shared" si="373"/>
        <v>#VALUE!</v>
      </c>
      <c r="AV500" s="9">
        <f t="shared" si="374"/>
        <v>1.5759424160826513E-2</v>
      </c>
      <c r="AX500">
        <f t="shared" si="375"/>
        <v>78.812974192989032</v>
      </c>
      <c r="AY500">
        <f t="shared" si="376"/>
        <v>15.215219993965075</v>
      </c>
      <c r="AZ500" t="e">
        <f t="shared" si="377"/>
        <v>#VALUE!</v>
      </c>
    </row>
    <row r="501" spans="1:52">
      <c r="A501" s="74">
        <v>44774.436111111114</v>
      </c>
      <c r="B501" s="31">
        <v>50</v>
      </c>
      <c r="C501" s="31">
        <v>0.1</v>
      </c>
      <c r="D501" s="31" t="s">
        <v>235</v>
      </c>
      <c r="E501" s="85">
        <v>1</v>
      </c>
      <c r="F501" s="2">
        <v>44775.602465277778</v>
      </c>
      <c r="G501">
        <v>57</v>
      </c>
      <c r="I501" s="35">
        <v>23.1</v>
      </c>
      <c r="J501" s="35">
        <v>29.98</v>
      </c>
      <c r="K501" s="64">
        <v>106.85381973745849</v>
      </c>
      <c r="L501" s="65">
        <v>159.59437910048001</v>
      </c>
      <c r="M501" s="35" t="s">
        <v>40</v>
      </c>
      <c r="N501" s="36">
        <f>1000000*(AG501-AE501)/Y501</f>
        <v>0.54656031557606788</v>
      </c>
      <c r="O501" s="36">
        <f>1000000*(AN501-AL501)/Y501</f>
        <v>4.2284881327139168</v>
      </c>
      <c r="P501" s="36" t="e">
        <f>1000000*(AU501-AS501)/Y501</f>
        <v>#VALUE!</v>
      </c>
      <c r="Q501">
        <f>(N501*16)</f>
        <v>8.7449650492170861</v>
      </c>
      <c r="R501">
        <f>(O501*44)</f>
        <v>186.05347783941232</v>
      </c>
      <c r="S501">
        <f>1000000*(((AG501-AE501)*0.082057*X501)/(W501-AA501))/Y501</f>
        <v>15.347016904407024</v>
      </c>
      <c r="T501">
        <f>1000000*(((AN501-AL501)*0.082057*X501)/(W501-AA501))/Y501</f>
        <v>118.73287723871202</v>
      </c>
      <c r="U501">
        <f>O501*((1*0.082057*X501)/(W501-AA501))</f>
        <v>118.73287723871204</v>
      </c>
      <c r="W501">
        <f t="shared" si="357"/>
        <v>0.98789419612421914</v>
      </c>
      <c r="X501">
        <v>313.14999999999998</v>
      </c>
      <c r="Y501">
        <f t="shared" si="358"/>
        <v>1.9073334166666699E-2</v>
      </c>
      <c r="Z501">
        <v>2E-3</v>
      </c>
      <c r="AA501">
        <f t="shared" si="359"/>
        <v>7.2765497523200454E-2</v>
      </c>
      <c r="AC501">
        <f t="shared" si="360"/>
        <v>1.0556026835233878E-4</v>
      </c>
      <c r="AD501">
        <f t="shared" si="361"/>
        <v>8.2160378267520461E-9</v>
      </c>
      <c r="AE501">
        <v>0</v>
      </c>
      <c r="AF501" s="8">
        <f t="shared" si="362"/>
        <v>2.2086897144691029E-9</v>
      </c>
      <c r="AG501" s="8">
        <f t="shared" si="363"/>
        <v>1.0424727541221149E-8</v>
      </c>
      <c r="AH501" s="9">
        <f t="shared" si="364"/>
        <v>1.097002469958351E-3</v>
      </c>
      <c r="AJ501">
        <f t="shared" si="365"/>
        <v>1.5766236084741256E-4</v>
      </c>
      <c r="AK501">
        <f t="shared" si="366"/>
        <v>1.2271282943822418E-8</v>
      </c>
      <c r="AL501">
        <v>0</v>
      </c>
      <c r="AM501" s="8">
        <f t="shared" si="367"/>
        <v>6.8380084231214591E-8</v>
      </c>
      <c r="AN501" s="8">
        <f t="shared" si="368"/>
        <v>8.0651367175037009E-8</v>
      </c>
      <c r="AO501" s="9">
        <f t="shared" si="369"/>
        <v>2.2739189884214046E-2</v>
      </c>
      <c r="AP501" s="9"/>
      <c r="AQ501" t="e">
        <f t="shared" si="370"/>
        <v>#VALUE!</v>
      </c>
      <c r="AR501" t="e">
        <f t="shared" si="371"/>
        <v>#VALUE!</v>
      </c>
      <c r="AS501">
        <v>0</v>
      </c>
      <c r="AT501" s="8" t="e">
        <f t="shared" si="372"/>
        <v>#VALUE!</v>
      </c>
      <c r="AU501" s="8" t="e">
        <f t="shared" si="373"/>
        <v>#VALUE!</v>
      </c>
      <c r="AV501" s="9">
        <f t="shared" si="374"/>
        <v>1.5759424160826513E-2</v>
      </c>
      <c r="AX501">
        <f t="shared" si="375"/>
        <v>78.812974192989046</v>
      </c>
      <c r="AY501">
        <f t="shared" si="376"/>
        <v>15.215219993965077</v>
      </c>
      <c r="AZ501" t="e">
        <f t="shared" si="377"/>
        <v>#VALUE!</v>
      </c>
    </row>
    <row r="502" spans="1:52">
      <c r="A502" s="74">
        <v>44774.439583333333</v>
      </c>
      <c r="B502" s="31">
        <v>50</v>
      </c>
      <c r="C502" s="31">
        <v>1.6</v>
      </c>
      <c r="D502" s="31" t="s">
        <v>234</v>
      </c>
      <c r="E502" s="85">
        <v>1</v>
      </c>
      <c r="F502" s="2">
        <v>44775.623761574076</v>
      </c>
      <c r="G502">
        <v>219</v>
      </c>
      <c r="I502" s="35">
        <v>23.1</v>
      </c>
      <c r="J502" s="35">
        <v>29.98</v>
      </c>
      <c r="K502" s="64">
        <v>170.09574521864906</v>
      </c>
      <c r="L502" s="65">
        <v>1079.6466968256798</v>
      </c>
      <c r="M502" s="35" t="s">
        <v>40</v>
      </c>
      <c r="N502" s="36">
        <f>1000000*(AG502-AE502)/Y502</f>
        <v>0.87004455632259181</v>
      </c>
      <c r="O502" s="36">
        <f>1000000*(AN502-AL502)/Y502</f>
        <v>28.605476400750238</v>
      </c>
      <c r="P502" s="36" t="e">
        <f>1000000*(AU502-AS502)/Y502</f>
        <v>#VALUE!</v>
      </c>
      <c r="Q502">
        <f>(N502*16)</f>
        <v>13.920712901161469</v>
      </c>
      <c r="R502">
        <f>(O502*44)</f>
        <v>1258.6409616330104</v>
      </c>
      <c r="S502">
        <f>1000000*(((AG502-AE502)*0.082057*X502)/(W502-AA502))/Y502</f>
        <v>24.430219562129501</v>
      </c>
      <c r="T502">
        <f>1000000*(((AN502-AL502)*0.082057*X502)/(W502-AA502))/Y502</f>
        <v>803.22101215530108</v>
      </c>
      <c r="U502">
        <f>O502*((1*0.082057*X502)/(W502-AA502))</f>
        <v>803.22101215530131</v>
      </c>
      <c r="W502">
        <f t="shared" si="357"/>
        <v>0.98789419612421914</v>
      </c>
      <c r="X502">
        <v>313.14999999999998</v>
      </c>
      <c r="Y502">
        <f t="shared" si="358"/>
        <v>1.9073334166666699E-2</v>
      </c>
      <c r="Z502">
        <v>2E-3</v>
      </c>
      <c r="AA502">
        <f t="shared" si="359"/>
        <v>7.2765497523200454E-2</v>
      </c>
      <c r="AC502">
        <f t="shared" si="360"/>
        <v>1.6803659948692732E-4</v>
      </c>
      <c r="AD502">
        <f t="shared" si="361"/>
        <v>1.3078737665342342E-8</v>
      </c>
      <c r="AE502">
        <v>0</v>
      </c>
      <c r="AF502" s="8">
        <f t="shared" si="362"/>
        <v>3.5159128972877188E-9</v>
      </c>
      <c r="AG502" s="8">
        <f t="shared" si="363"/>
        <v>1.659465056263006E-8</v>
      </c>
      <c r="AH502" s="9">
        <f t="shared" si="364"/>
        <v>1.097002469958351E-3</v>
      </c>
      <c r="AJ502">
        <f t="shared" si="365"/>
        <v>1.0665767056587735E-3</v>
      </c>
      <c r="AK502">
        <f t="shared" si="366"/>
        <v>8.3014515741621954E-8</v>
      </c>
      <c r="AL502">
        <v>0</v>
      </c>
      <c r="AM502" s="8">
        <f t="shared" si="367"/>
        <v>4.625872946465854E-7</v>
      </c>
      <c r="AN502" s="8">
        <f t="shared" si="368"/>
        <v>5.4560181038820739E-7</v>
      </c>
      <c r="AO502" s="9">
        <f t="shared" si="369"/>
        <v>2.2739189884214046E-2</v>
      </c>
      <c r="AP502" s="9"/>
      <c r="AQ502" t="e">
        <f t="shared" si="370"/>
        <v>#VALUE!</v>
      </c>
      <c r="AR502" t="e">
        <f t="shared" si="371"/>
        <v>#VALUE!</v>
      </c>
      <c r="AS502">
        <v>0</v>
      </c>
      <c r="AT502" s="8" t="e">
        <f t="shared" si="372"/>
        <v>#VALUE!</v>
      </c>
      <c r="AU502" s="8" t="e">
        <f t="shared" si="373"/>
        <v>#VALUE!</v>
      </c>
      <c r="AV502" s="9">
        <f t="shared" si="374"/>
        <v>1.5759424160826513E-2</v>
      </c>
      <c r="AX502">
        <f t="shared" si="375"/>
        <v>78.81297419298906</v>
      </c>
      <c r="AY502">
        <f t="shared" si="376"/>
        <v>15.215219993965082</v>
      </c>
      <c r="AZ502" t="e">
        <f t="shared" si="377"/>
        <v>#VALUE!</v>
      </c>
    </row>
    <row r="503" spans="1:52">
      <c r="A503" s="74">
        <v>44774.474305555559</v>
      </c>
      <c r="B503" s="31">
        <v>50</v>
      </c>
      <c r="C503" s="31">
        <v>9</v>
      </c>
      <c r="D503" s="31" t="s">
        <v>234</v>
      </c>
      <c r="E503" s="85">
        <v>1</v>
      </c>
      <c r="F503" s="2">
        <v>44775.645046296297</v>
      </c>
      <c r="G503">
        <v>345</v>
      </c>
      <c r="I503" s="35">
        <v>23.1</v>
      </c>
      <c r="J503" s="35">
        <v>29.98</v>
      </c>
      <c r="K503" s="64">
        <v>-0.80110042270000004</v>
      </c>
      <c r="L503" s="65">
        <v>31410.137962401997</v>
      </c>
      <c r="M503" s="35" t="s">
        <v>40</v>
      </c>
      <c r="N503" s="36">
        <f>1000000*(AG503-AE503)/Y503</f>
        <v>-4.0976513606611076E-3</v>
      </c>
      <c r="O503" s="36">
        <f>1000000*(AN503-AL503)/Y503</f>
        <v>832.21850524762169</v>
      </c>
      <c r="P503" s="36" t="e">
        <f>1000000*(AU503-AS503)/Y503</f>
        <v>#VALUE!</v>
      </c>
      <c r="Q503">
        <f>(N503*16)</f>
        <v>-6.5562421770577722E-2</v>
      </c>
      <c r="R503">
        <f>(O503*44)</f>
        <v>36617.614230895357</v>
      </c>
      <c r="S503">
        <f>1000000*(((AG503-AE503)*0.082057*X503)/(W503-AA503))/Y503</f>
        <v>-0.11505907565599713</v>
      </c>
      <c r="T503">
        <f>1000000*(((AN503-AL503)*0.082057*X503)/(W503-AA503))/Y503</f>
        <v>23368.091506486322</v>
      </c>
      <c r="U503">
        <f>O503*((1*0.082057*X503)/(W503-AA503))</f>
        <v>23368.091506486326</v>
      </c>
      <c r="W503">
        <f t="shared" si="357"/>
        <v>0.98789419612421914</v>
      </c>
      <c r="X503">
        <v>313.14999999999998</v>
      </c>
      <c r="Y503">
        <f t="shared" si="358"/>
        <v>1.9073334166666699E-2</v>
      </c>
      <c r="Z503">
        <v>2E-3</v>
      </c>
      <c r="AA503">
        <f t="shared" si="359"/>
        <v>7.2765497523200454E-2</v>
      </c>
      <c r="AC503">
        <f t="shared" si="360"/>
        <v>-7.9140245809798877E-7</v>
      </c>
      <c r="AD503">
        <f t="shared" si="361"/>
        <v>-6.1596968569790163E-11</v>
      </c>
      <c r="AE503">
        <v>0</v>
      </c>
      <c r="AF503" s="8">
        <f t="shared" si="362"/>
        <v>-1.6558905130595621E-11</v>
      </c>
      <c r="AG503" s="8">
        <f t="shared" si="363"/>
        <v>-7.8155873700385787E-11</v>
      </c>
      <c r="AH503" s="9">
        <f t="shared" si="364"/>
        <v>1.097002469958351E-3</v>
      </c>
      <c r="AJ503">
        <f t="shared" si="365"/>
        <v>3.1029892992517939E-2</v>
      </c>
      <c r="AK503">
        <f t="shared" si="366"/>
        <v>2.4151395081305432E-6</v>
      </c>
      <c r="AL503">
        <v>0</v>
      </c>
      <c r="AM503" s="8">
        <f t="shared" si="367"/>
        <v>1.3458042142141209E-5</v>
      </c>
      <c r="AN503" s="8">
        <f t="shared" si="368"/>
        <v>1.5873181650271751E-5</v>
      </c>
      <c r="AO503" s="9">
        <f t="shared" si="369"/>
        <v>2.2739189884214046E-2</v>
      </c>
      <c r="AP503" s="9"/>
      <c r="AQ503" t="e">
        <f t="shared" si="370"/>
        <v>#VALUE!</v>
      </c>
      <c r="AR503" t="e">
        <f t="shared" si="371"/>
        <v>#VALUE!</v>
      </c>
      <c r="AS503">
        <v>0</v>
      </c>
      <c r="AT503" s="8" t="e">
        <f t="shared" si="372"/>
        <v>#VALUE!</v>
      </c>
      <c r="AU503" s="8" t="e">
        <f t="shared" si="373"/>
        <v>#VALUE!</v>
      </c>
      <c r="AV503" s="9">
        <f t="shared" si="374"/>
        <v>1.5759424160826513E-2</v>
      </c>
      <c r="AX503">
        <f t="shared" si="375"/>
        <v>78.812974192989046</v>
      </c>
      <c r="AY503">
        <f t="shared" si="376"/>
        <v>15.215219993965068</v>
      </c>
      <c r="AZ503" t="e">
        <f t="shared" si="377"/>
        <v>#VALUE!</v>
      </c>
    </row>
    <row r="504" spans="1:52">
      <c r="A504" s="74">
        <v>44774.461111111108</v>
      </c>
      <c r="B504" s="31">
        <v>50</v>
      </c>
      <c r="C504" s="31">
        <v>6.2</v>
      </c>
      <c r="D504" s="31" t="s">
        <v>234</v>
      </c>
      <c r="E504" s="85">
        <v>1</v>
      </c>
      <c r="F504" s="2">
        <v>44775.666400462964</v>
      </c>
      <c r="G504">
        <v>312</v>
      </c>
      <c r="I504" s="35">
        <v>23.1</v>
      </c>
      <c r="J504" s="35">
        <v>29.98</v>
      </c>
      <c r="K504" s="64">
        <v>-9.4491282999999981E-3</v>
      </c>
      <c r="L504" s="65">
        <v>26631.052058049998</v>
      </c>
      <c r="M504" s="35" t="s">
        <v>40</v>
      </c>
      <c r="N504" s="36">
        <f>1000000*(AG504-AE504)/Y504</f>
        <v>-4.8332558988120925E-5</v>
      </c>
      <c r="O504" s="36">
        <f>1000000*(AN504-AL504)/Y504</f>
        <v>705.59557437955061</v>
      </c>
      <c r="P504" s="36" t="e">
        <f>1000000*(AU504-AS504)/Y504</f>
        <v>#VALUE!</v>
      </c>
      <c r="Q504">
        <f>(N504*16)</f>
        <v>-7.733209438099348E-4</v>
      </c>
      <c r="R504">
        <f>(O504*44)</f>
        <v>31046.205272700226</v>
      </c>
      <c r="S504">
        <f>1000000*(((AG504-AE504)*0.082057*X504)/(W504-AA504))/Y504</f>
        <v>-1.3571431710005053E-3</v>
      </c>
      <c r="T504">
        <f>1000000*(((AN504-AL504)*0.082057*X504)/(W504-AA504))/Y504</f>
        <v>19812.611525343433</v>
      </c>
      <c r="U504">
        <f>O504*((1*0.082057*X504)/(W504-AA504))</f>
        <v>19812.611525343436</v>
      </c>
      <c r="W504">
        <f t="shared" si="357"/>
        <v>0.98789419612421914</v>
      </c>
      <c r="X504">
        <v>313.14999999999998</v>
      </c>
      <c r="Y504">
        <f t="shared" si="358"/>
        <v>1.9073334166666699E-2</v>
      </c>
      <c r="Z504">
        <v>2E-3</v>
      </c>
      <c r="AA504">
        <f t="shared" si="359"/>
        <v>7.2765497523200454E-2</v>
      </c>
      <c r="AC504">
        <f t="shared" si="360"/>
        <v>-9.3347390060031078E-9</v>
      </c>
      <c r="AD504">
        <f t="shared" si="361"/>
        <v>-7.2654768667495615E-13</v>
      </c>
      <c r="AE504">
        <v>0</v>
      </c>
      <c r="AF504" s="8">
        <f t="shared" si="362"/>
        <v>-1.9531536203560439E-13</v>
      </c>
      <c r="AG504" s="8">
        <f t="shared" si="363"/>
        <v>-9.2186304871056054E-13</v>
      </c>
      <c r="AH504" s="9">
        <f t="shared" si="364"/>
        <v>1.097002469958351E-3</v>
      </c>
      <c r="AJ504">
        <f t="shared" si="365"/>
        <v>2.6308661764829534E-2</v>
      </c>
      <c r="AK504">
        <f t="shared" si="366"/>
        <v>2.0476734627993738E-6</v>
      </c>
      <c r="AL504">
        <v>0</v>
      </c>
      <c r="AM504" s="8">
        <f t="shared" si="367"/>
        <v>1.1410386713862924E-5</v>
      </c>
      <c r="AN504" s="8">
        <f t="shared" si="368"/>
        <v>1.3458060176662297E-5</v>
      </c>
      <c r="AO504" s="9">
        <f t="shared" si="369"/>
        <v>2.2739189884214046E-2</v>
      </c>
      <c r="AP504" s="9"/>
      <c r="AQ504" t="e">
        <f t="shared" si="370"/>
        <v>#VALUE!</v>
      </c>
      <c r="AR504" t="e">
        <f t="shared" si="371"/>
        <v>#VALUE!</v>
      </c>
      <c r="AS504">
        <v>0</v>
      </c>
      <c r="AT504" s="8" t="e">
        <f t="shared" si="372"/>
        <v>#VALUE!</v>
      </c>
      <c r="AU504" s="8" t="e">
        <f t="shared" si="373"/>
        <v>#VALUE!</v>
      </c>
      <c r="AV504" s="9">
        <f t="shared" si="374"/>
        <v>1.5759424160826513E-2</v>
      </c>
      <c r="AX504">
        <f t="shared" si="375"/>
        <v>78.81297419298906</v>
      </c>
      <c r="AY504">
        <f t="shared" si="376"/>
        <v>15.215219993965075</v>
      </c>
      <c r="AZ504" t="e">
        <f t="shared" si="377"/>
        <v>#VALUE!</v>
      </c>
    </row>
    <row r="505" spans="1:52">
      <c r="A505" s="74">
        <v>44774.461111111108</v>
      </c>
      <c r="B505" s="31">
        <v>50</v>
      </c>
      <c r="C505" s="31">
        <v>6.2</v>
      </c>
      <c r="D505" s="31" t="s">
        <v>234</v>
      </c>
      <c r="E505" s="85">
        <v>2</v>
      </c>
      <c r="F505" s="2">
        <v>44775.687719907408</v>
      </c>
      <c r="G505">
        <v>351</v>
      </c>
      <c r="I505" s="35">
        <v>23.1</v>
      </c>
      <c r="J505" s="35">
        <v>29.98</v>
      </c>
      <c r="K505" s="64">
        <v>2.5324869999999997</v>
      </c>
      <c r="L505" s="65">
        <v>27351.482799129677</v>
      </c>
      <c r="M505" s="35" t="s">
        <v>40</v>
      </c>
      <c r="N505" s="36">
        <f>1000000*(AG505-AE505)/Y505</f>
        <v>1.295374276102796E-2</v>
      </c>
      <c r="O505" s="36">
        <f>1000000*(AN505-AL505)/Y505</f>
        <v>724.68354512305507</v>
      </c>
      <c r="P505" s="36" t="e">
        <f>1000000*(AU505-AS505)/Y505</f>
        <v>#VALUE!</v>
      </c>
      <c r="Q505">
        <f>(N505*16)</f>
        <v>0.20725988417644736</v>
      </c>
      <c r="R505">
        <f>(O505*44)</f>
        <v>31886.075985414423</v>
      </c>
      <c r="S505">
        <f>1000000*(((AG505-AE505)*0.082057*X505)/(W505-AA505))/Y505</f>
        <v>0.36373169339838013</v>
      </c>
      <c r="T505">
        <f>1000000*(((AN505-AL505)*0.082057*X505)/(W505-AA505))/Y505</f>
        <v>20348.587887554495</v>
      </c>
      <c r="U505">
        <f>O505*((1*0.082057*X505)/(W505-AA505))</f>
        <v>20348.587887554495</v>
      </c>
      <c r="W505">
        <f t="shared" si="357"/>
        <v>0.98789419612421914</v>
      </c>
      <c r="X505">
        <v>313.14999999999998</v>
      </c>
      <c r="Y505">
        <f t="shared" si="358"/>
        <v>1.9073334166666699E-2</v>
      </c>
      <c r="Z505">
        <v>2E-3</v>
      </c>
      <c r="AA505">
        <f t="shared" si="359"/>
        <v>7.2765497523200454E-2</v>
      </c>
      <c r="AC505">
        <f t="shared" si="360"/>
        <v>2.501829209060035E-6</v>
      </c>
      <c r="AD505">
        <f t="shared" si="361"/>
        <v>1.9472405421613333E-10</v>
      </c>
      <c r="AE505">
        <v>0</v>
      </c>
      <c r="AF505" s="8">
        <f t="shared" si="362"/>
        <v>5.2347010173992632E-11</v>
      </c>
      <c r="AG505" s="8">
        <f t="shared" si="363"/>
        <v>2.4707106439012598E-10</v>
      </c>
      <c r="AH505" s="9">
        <f t="shared" si="364"/>
        <v>1.097002469958351E-3</v>
      </c>
      <c r="AJ505">
        <f t="shared" si="365"/>
        <v>2.7020371112651619E-2</v>
      </c>
      <c r="AK505">
        <f t="shared" si="366"/>
        <v>2.1030677035930947E-6</v>
      </c>
      <c r="AL505">
        <v>0</v>
      </c>
      <c r="AM505" s="8">
        <f t="shared" si="367"/>
        <v>1.1719063717623621E-5</v>
      </c>
      <c r="AN505" s="8">
        <f t="shared" si="368"/>
        <v>1.3822131421216716E-5</v>
      </c>
      <c r="AO505" s="9">
        <f t="shared" si="369"/>
        <v>2.2739189884214046E-2</v>
      </c>
      <c r="AP505" s="9"/>
      <c r="AQ505" t="e">
        <f t="shared" si="370"/>
        <v>#VALUE!</v>
      </c>
      <c r="AR505" t="e">
        <f t="shared" si="371"/>
        <v>#VALUE!</v>
      </c>
      <c r="AS505">
        <v>0</v>
      </c>
      <c r="AT505" s="8" t="e">
        <f t="shared" si="372"/>
        <v>#VALUE!</v>
      </c>
      <c r="AU505" s="8" t="e">
        <f t="shared" si="373"/>
        <v>#VALUE!</v>
      </c>
      <c r="AV505" s="9">
        <f t="shared" si="374"/>
        <v>1.5759424160826513E-2</v>
      </c>
      <c r="AX505">
        <f t="shared" si="375"/>
        <v>78.812974192989046</v>
      </c>
      <c r="AY505">
        <f t="shared" si="376"/>
        <v>15.215219993965075</v>
      </c>
      <c r="AZ505" t="e">
        <f t="shared" si="377"/>
        <v>#VALUE!</v>
      </c>
    </row>
    <row r="506" spans="1:52">
      <c r="A506" s="74">
        <v>44774.43472222222</v>
      </c>
      <c r="B506" s="31">
        <v>50</v>
      </c>
      <c r="C506" s="31">
        <v>0.1</v>
      </c>
      <c r="D506" s="31" t="s">
        <v>234</v>
      </c>
      <c r="E506" s="85">
        <v>2</v>
      </c>
      <c r="F506" s="2">
        <v>44775.709027777775</v>
      </c>
      <c r="G506">
        <v>216</v>
      </c>
      <c r="I506" s="35">
        <v>23.1</v>
      </c>
      <c r="J506" s="35">
        <v>29.98</v>
      </c>
      <c r="K506" s="64">
        <v>204.70652556139135</v>
      </c>
      <c r="L506" s="65">
        <v>1273.2345643527199</v>
      </c>
      <c r="M506" s="35" t="s">
        <v>40</v>
      </c>
      <c r="N506" s="36">
        <f>1000000*(AG506-AE506)/Y506</f>
        <v>1.0470796784449665</v>
      </c>
      <c r="O506" s="36">
        <f>1000000*(AN506-AL506)/Y506</f>
        <v>33.734629476749902</v>
      </c>
      <c r="P506" s="36" t="e">
        <f>1000000*(AU506-AS506)/Y506</f>
        <v>#VALUE!</v>
      </c>
      <c r="Q506">
        <f>(N506*16)</f>
        <v>16.753274855119464</v>
      </c>
      <c r="R506">
        <f>(O506*44)</f>
        <v>1484.3236969769957</v>
      </c>
      <c r="S506">
        <f>1000000*(((AG506-AE506)*0.082057*X506)/(W506-AA506))/Y506</f>
        <v>29.401237278668621</v>
      </c>
      <c r="T506">
        <f>1000000*(((AN506-AL506)*0.082057*X506)/(W506-AA506))/Y506</f>
        <v>947.24390719423434</v>
      </c>
      <c r="U506">
        <f>O506*((1*0.082057*X506)/(W506-AA506))</f>
        <v>947.24390719423434</v>
      </c>
      <c r="W506">
        <f t="shared" si="357"/>
        <v>0.98789419612421914</v>
      </c>
      <c r="X506">
        <v>313.14999999999998</v>
      </c>
      <c r="Y506">
        <f t="shared" si="358"/>
        <v>1.9073334166666699E-2</v>
      </c>
      <c r="Z506">
        <v>2E-3</v>
      </c>
      <c r="AA506">
        <f t="shared" si="359"/>
        <v>7.2765497523200454E-2</v>
      </c>
      <c r="AC506">
        <f t="shared" si="360"/>
        <v>2.022283885108526E-4</v>
      </c>
      <c r="AD506">
        <f t="shared" si="361"/>
        <v>1.5739975992695187E-8</v>
      </c>
      <c r="AE506">
        <v>0</v>
      </c>
      <c r="AF506" s="8">
        <f t="shared" si="362"/>
        <v>4.2313246134115731E-9</v>
      </c>
      <c r="AG506" s="8">
        <f t="shared" si="363"/>
        <v>1.9971300606106761E-8</v>
      </c>
      <c r="AH506" s="9">
        <f t="shared" si="364"/>
        <v>1.097002469958351E-3</v>
      </c>
      <c r="AJ506">
        <f t="shared" si="365"/>
        <v>1.2578210364288006E-3</v>
      </c>
      <c r="AK506">
        <f t="shared" si="366"/>
        <v>9.7899573162221152E-8</v>
      </c>
      <c r="AL506">
        <v>0</v>
      </c>
      <c r="AM506" s="8">
        <f t="shared" si="367"/>
        <v>5.455322878365142E-7</v>
      </c>
      <c r="AN506" s="8">
        <f t="shared" si="368"/>
        <v>6.4343186099873539E-7</v>
      </c>
      <c r="AO506" s="9">
        <f t="shared" si="369"/>
        <v>2.2739189884214046E-2</v>
      </c>
      <c r="AP506" s="9"/>
      <c r="AQ506" t="e">
        <f t="shared" si="370"/>
        <v>#VALUE!</v>
      </c>
      <c r="AR506" t="e">
        <f t="shared" si="371"/>
        <v>#VALUE!</v>
      </c>
      <c r="AS506">
        <v>0</v>
      </c>
      <c r="AT506" s="8" t="e">
        <f t="shared" si="372"/>
        <v>#VALUE!</v>
      </c>
      <c r="AU506" s="8" t="e">
        <f t="shared" si="373"/>
        <v>#VALUE!</v>
      </c>
      <c r="AV506" s="9">
        <f t="shared" si="374"/>
        <v>1.5759424160826513E-2</v>
      </c>
      <c r="AX506">
        <f t="shared" si="375"/>
        <v>78.812974192989046</v>
      </c>
      <c r="AY506">
        <f t="shared" si="376"/>
        <v>15.21521999396508</v>
      </c>
      <c r="AZ506" t="e">
        <f t="shared" si="377"/>
        <v>#VALUE!</v>
      </c>
    </row>
    <row r="507" spans="1:52">
      <c r="A507" s="74">
        <v>44774.456944444442</v>
      </c>
      <c r="B507" s="31">
        <v>50</v>
      </c>
      <c r="C507" s="31">
        <v>8</v>
      </c>
      <c r="D507" s="31" t="s">
        <v>235</v>
      </c>
      <c r="E507" s="85">
        <v>1</v>
      </c>
      <c r="F507" s="2">
        <v>44775.730347222219</v>
      </c>
      <c r="G507">
        <v>108</v>
      </c>
      <c r="I507" s="35">
        <v>23.1</v>
      </c>
      <c r="J507" s="35">
        <v>29.98</v>
      </c>
      <c r="K507" s="64">
        <v>76088.642630007991</v>
      </c>
      <c r="L507" s="65">
        <v>29348.780131973119</v>
      </c>
      <c r="M507" s="35" t="s">
        <v>40</v>
      </c>
      <c r="N507" s="36">
        <f>1000000*(AG507-AE507)/Y507</f>
        <v>389.19556296435451</v>
      </c>
      <c r="O507" s="36">
        <f>1000000*(AN507-AL507)/Y507</f>
        <v>777.60237670742038</v>
      </c>
      <c r="P507" s="36" t="e">
        <f>1000000*(AU507-AS507)/Y507</f>
        <v>#VALUE!</v>
      </c>
      <c r="Q507">
        <f>(N507*16)</f>
        <v>6227.1290074296721</v>
      </c>
      <c r="R507">
        <f>(O507*44)</f>
        <v>34214.504575126499</v>
      </c>
      <c r="S507">
        <f>1000000*(((AG507-AE507)*0.082057*X507)/(W507-AA507))/Y507</f>
        <v>10928.328884688048</v>
      </c>
      <c r="T507">
        <f>1000000*(((AN507-AL507)*0.082057*X507)/(W507-AA507))/Y507</f>
        <v>21834.510263808123</v>
      </c>
      <c r="U507">
        <f>O507*((1*0.082057*X507)/(W507-AA507))</f>
        <v>21834.510263808123</v>
      </c>
      <c r="W507">
        <f t="shared" si="357"/>
        <v>0.98789419612421914</v>
      </c>
      <c r="X507">
        <v>313.14999999999998</v>
      </c>
      <c r="Y507">
        <f t="shared" si="358"/>
        <v>1.9073334166666699E-2</v>
      </c>
      <c r="Z507">
        <v>2E-3</v>
      </c>
      <c r="AA507">
        <f t="shared" si="359"/>
        <v>7.2765497523200454E-2</v>
      </c>
      <c r="AC507">
        <f t="shared" si="360"/>
        <v>7.516752844515473E-2</v>
      </c>
      <c r="AD507">
        <f t="shared" si="361"/>
        <v>5.8504896462322099E-6</v>
      </c>
      <c r="AE507">
        <v>0</v>
      </c>
      <c r="AF507" s="8">
        <f t="shared" si="362"/>
        <v>1.5727673823708938E-6</v>
      </c>
      <c r="AG507" s="8">
        <f t="shared" si="363"/>
        <v>7.4232570286031037E-6</v>
      </c>
      <c r="AH507" s="9">
        <f t="shared" si="364"/>
        <v>1.097002469958351E-3</v>
      </c>
      <c r="AJ507">
        <f t="shared" si="365"/>
        <v>2.8993489555702037E-2</v>
      </c>
      <c r="AK507">
        <f t="shared" si="366"/>
        <v>2.256640785755548E-6</v>
      </c>
      <c r="AL507">
        <v>0</v>
      </c>
      <c r="AM507" s="8">
        <f t="shared" si="367"/>
        <v>1.2574829193979321E-5</v>
      </c>
      <c r="AN507" s="8">
        <f t="shared" si="368"/>
        <v>1.4831469979734869E-5</v>
      </c>
      <c r="AO507" s="9">
        <f t="shared" si="369"/>
        <v>2.2739189884214046E-2</v>
      </c>
      <c r="AP507" s="9"/>
      <c r="AQ507" t="e">
        <f t="shared" si="370"/>
        <v>#VALUE!</v>
      </c>
      <c r="AR507" t="e">
        <f t="shared" si="371"/>
        <v>#VALUE!</v>
      </c>
      <c r="AS507">
        <v>0</v>
      </c>
      <c r="AT507" s="8" t="e">
        <f t="shared" si="372"/>
        <v>#VALUE!</v>
      </c>
      <c r="AU507" s="8" t="e">
        <f t="shared" si="373"/>
        <v>#VALUE!</v>
      </c>
      <c r="AV507" s="9">
        <f t="shared" si="374"/>
        <v>1.5759424160826513E-2</v>
      </c>
      <c r="AX507">
        <f t="shared" si="375"/>
        <v>78.812974192989046</v>
      </c>
      <c r="AY507">
        <f t="shared" si="376"/>
        <v>15.215219993965071</v>
      </c>
      <c r="AZ507" t="e">
        <f t="shared" si="377"/>
        <v>#VALUE!</v>
      </c>
    </row>
    <row r="508" spans="1:52">
      <c r="A508" s="74">
        <v>44774.436111111114</v>
      </c>
      <c r="B508" s="31">
        <v>50</v>
      </c>
      <c r="C508" s="31">
        <v>0.1</v>
      </c>
      <c r="D508" s="31" t="s">
        <v>235</v>
      </c>
      <c r="E508" s="85">
        <v>2</v>
      </c>
      <c r="F508" s="2">
        <v>44775.751643518517</v>
      </c>
      <c r="G508">
        <v>339</v>
      </c>
      <c r="I508" s="35">
        <v>23.1</v>
      </c>
      <c r="J508" s="35">
        <v>29.98</v>
      </c>
      <c r="K508" s="64">
        <v>171.67726930631142</v>
      </c>
      <c r="L508" s="65">
        <v>195.75471818248002</v>
      </c>
      <c r="M508" s="35" t="s">
        <v>40</v>
      </c>
      <c r="N508" s="36">
        <f>1000000*(AG508-AE508)/Y508</f>
        <v>0.87813409684222632</v>
      </c>
      <c r="O508" s="36">
        <f>1000000*(AN508-AL508)/Y508</f>
        <v>5.1865642601123678</v>
      </c>
      <c r="P508" s="36" t="e">
        <f>1000000*(AU508-AS508)/Y508</f>
        <v>#VALUE!</v>
      </c>
      <c r="Q508">
        <f>(N508*16)</f>
        <v>14.050145549475621</v>
      </c>
      <c r="R508">
        <f>(O508*44)</f>
        <v>228.20882744494418</v>
      </c>
      <c r="S508">
        <f>1000000*(((AG508-AE508)*0.082057*X508)/(W508-AA508))/Y508</f>
        <v>24.657367987592593</v>
      </c>
      <c r="T508">
        <f>1000000*(((AN508-AL508)*0.082057*X508)/(W508-AA508))/Y508</f>
        <v>145.63495941311106</v>
      </c>
      <c r="U508">
        <f>O508*((1*0.082057*X508)/(W508-AA508))</f>
        <v>145.63495941311106</v>
      </c>
      <c r="W508">
        <f t="shared" si="357"/>
        <v>0.98789419612421914</v>
      </c>
      <c r="X508">
        <v>313.14999999999998</v>
      </c>
      <c r="Y508">
        <f t="shared" si="358"/>
        <v>1.9073334166666699E-2</v>
      </c>
      <c r="Z508">
        <v>2E-3</v>
      </c>
      <c r="AA508">
        <f t="shared" si="359"/>
        <v>7.2765497523200454E-2</v>
      </c>
      <c r="AC508">
        <f t="shared" si="360"/>
        <v>1.695989779541596E-4</v>
      </c>
      <c r="AD508">
        <f t="shared" si="361"/>
        <v>1.3200341757363378E-8</v>
      </c>
      <c r="AE508">
        <v>0</v>
      </c>
      <c r="AF508" s="8">
        <f t="shared" si="362"/>
        <v>3.5486033148524582E-9</v>
      </c>
      <c r="AG508" s="8">
        <f t="shared" si="363"/>
        <v>1.6748945072215838E-8</v>
      </c>
      <c r="AH508" s="9">
        <f t="shared" si="364"/>
        <v>1.097002469958351E-3</v>
      </c>
      <c r="AJ508">
        <f t="shared" si="365"/>
        <v>1.9338494995640415E-4</v>
      </c>
      <c r="AK508">
        <f t="shared" si="366"/>
        <v>1.5051667533309802E-8</v>
      </c>
      <c r="AL508">
        <v>0</v>
      </c>
      <c r="AM508" s="8">
        <f t="shared" si="367"/>
        <v>8.3873405776703814E-8</v>
      </c>
      <c r="AN508" s="8">
        <f t="shared" si="368"/>
        <v>9.8925073310013616E-8</v>
      </c>
      <c r="AO508" s="9">
        <f t="shared" si="369"/>
        <v>2.2739189884214046E-2</v>
      </c>
      <c r="AP508" s="9"/>
      <c r="AQ508" t="e">
        <f t="shared" si="370"/>
        <v>#VALUE!</v>
      </c>
      <c r="AR508" t="e">
        <f t="shared" si="371"/>
        <v>#VALUE!</v>
      </c>
      <c r="AS508">
        <v>0</v>
      </c>
      <c r="AT508" s="8" t="e">
        <f t="shared" si="372"/>
        <v>#VALUE!</v>
      </c>
      <c r="AU508" s="8" t="e">
        <f t="shared" si="373"/>
        <v>#VALUE!</v>
      </c>
      <c r="AV508" s="9">
        <f t="shared" si="374"/>
        <v>1.5759424160826513E-2</v>
      </c>
      <c r="AX508">
        <f t="shared" si="375"/>
        <v>78.812974192989046</v>
      </c>
      <c r="AY508">
        <f t="shared" si="376"/>
        <v>15.215219993965079</v>
      </c>
      <c r="AZ508" t="e">
        <f t="shared" si="377"/>
        <v>#VALUE!</v>
      </c>
    </row>
    <row r="509" spans="1:52">
      <c r="A509" s="74">
        <v>44774.45</v>
      </c>
      <c r="B509" s="31">
        <v>50</v>
      </c>
      <c r="C509" s="31">
        <v>6</v>
      </c>
      <c r="D509" s="31" t="s">
        <v>235</v>
      </c>
      <c r="E509" s="85">
        <v>1</v>
      </c>
      <c r="F509" s="2">
        <v>44775.772962962961</v>
      </c>
      <c r="G509">
        <v>18</v>
      </c>
      <c r="I509" s="35">
        <v>23.1</v>
      </c>
      <c r="J509" s="35">
        <v>29.98</v>
      </c>
      <c r="K509" s="64">
        <v>46083.682888876778</v>
      </c>
      <c r="L509" s="65">
        <v>17848.03262186248</v>
      </c>
      <c r="M509" s="35" t="s">
        <v>40</v>
      </c>
      <c r="N509" s="36">
        <f>1000000*(AG509-AE509)/Y509</f>
        <v>235.71934372152572</v>
      </c>
      <c r="O509" s="36">
        <f>1000000*(AN509-AL509)/Y509</f>
        <v>472.88754503265181</v>
      </c>
      <c r="P509" s="36" t="e">
        <f>1000000*(AU509-AS509)/Y509</f>
        <v>#VALUE!</v>
      </c>
      <c r="Q509">
        <f>(N509*16)</f>
        <v>3771.5094995444115</v>
      </c>
      <c r="R509">
        <f>(O509*44)</f>
        <v>20807.051981436678</v>
      </c>
      <c r="S509">
        <f>1000000*(((AG509-AE509)*0.082057*X509)/(W509-AA509))/Y509</f>
        <v>6618.8280592181154</v>
      </c>
      <c r="T509">
        <f>1000000*(((AN509-AL509)*0.082057*X509)/(W509-AA509))/Y509</f>
        <v>13278.338987803058</v>
      </c>
      <c r="U509">
        <f>O509*((1*0.082057*X509)/(W509-AA509))</f>
        <v>13278.338987803059</v>
      </c>
      <c r="W509">
        <f t="shared" si="357"/>
        <v>0.98789419612421914</v>
      </c>
      <c r="X509">
        <v>313.14999999999998</v>
      </c>
      <c r="Y509">
        <f t="shared" si="358"/>
        <v>1.9073334166666699E-2</v>
      </c>
      <c r="Z509">
        <v>2E-3</v>
      </c>
      <c r="AA509">
        <f t="shared" si="359"/>
        <v>7.2765497523200454E-2</v>
      </c>
      <c r="AC509">
        <f t="shared" si="360"/>
        <v>4.5525802861950355E-2</v>
      </c>
      <c r="AD509">
        <f t="shared" si="361"/>
        <v>3.5433949178545592E-6</v>
      </c>
      <c r="AE509">
        <v>0</v>
      </c>
      <c r="AF509" s="8">
        <f t="shared" si="362"/>
        <v>9.5255889449346939E-7</v>
      </c>
      <c r="AG509" s="8">
        <f t="shared" si="363"/>
        <v>4.4959538123480285E-6</v>
      </c>
      <c r="AH509" s="9">
        <f t="shared" si="364"/>
        <v>1.097002469958351E-3</v>
      </c>
      <c r="AJ509">
        <f t="shared" si="365"/>
        <v>1.7631967839373673E-2</v>
      </c>
      <c r="AK509">
        <f t="shared" si="366"/>
        <v>1.3723431835625874E-6</v>
      </c>
      <c r="AL509">
        <v>0</v>
      </c>
      <c r="AM509" s="8">
        <f t="shared" si="367"/>
        <v>7.6471989860998293E-6</v>
      </c>
      <c r="AN509" s="8">
        <f t="shared" si="368"/>
        <v>9.0195421696624159E-6</v>
      </c>
      <c r="AO509" s="9">
        <f t="shared" si="369"/>
        <v>2.2739189884214046E-2</v>
      </c>
      <c r="AP509" s="9"/>
      <c r="AQ509" t="e">
        <f t="shared" si="370"/>
        <v>#VALUE!</v>
      </c>
      <c r="AR509" t="e">
        <f t="shared" si="371"/>
        <v>#VALUE!</v>
      </c>
      <c r="AS509">
        <v>0</v>
      </c>
      <c r="AT509" s="8" t="e">
        <f t="shared" si="372"/>
        <v>#VALUE!</v>
      </c>
      <c r="AU509" s="8" t="e">
        <f t="shared" si="373"/>
        <v>#VALUE!</v>
      </c>
      <c r="AV509" s="9">
        <f t="shared" si="374"/>
        <v>1.5759424160826513E-2</v>
      </c>
      <c r="AX509">
        <f t="shared" si="375"/>
        <v>78.812974192989046</v>
      </c>
      <c r="AY509">
        <f t="shared" si="376"/>
        <v>15.215219993965068</v>
      </c>
      <c r="AZ509" t="e">
        <f t="shared" si="377"/>
        <v>#VALUE!</v>
      </c>
    </row>
    <row r="510" spans="1:52">
      <c r="A510" s="74">
        <v>44774.467361111114</v>
      </c>
      <c r="B510" s="31">
        <v>50</v>
      </c>
      <c r="C510" s="31">
        <v>8</v>
      </c>
      <c r="D510" s="31" t="s">
        <v>234</v>
      </c>
      <c r="E510" s="85">
        <v>1</v>
      </c>
      <c r="F510" s="2">
        <v>44775.794317129628</v>
      </c>
      <c r="G510">
        <v>198</v>
      </c>
      <c r="I510" s="35">
        <v>23.1</v>
      </c>
      <c r="J510" s="35">
        <v>29.98</v>
      </c>
      <c r="K510" s="64">
        <v>3.2618315108000004</v>
      </c>
      <c r="L510" s="65">
        <v>27031.72855938568</v>
      </c>
      <c r="M510" s="35" t="s">
        <v>40</v>
      </c>
      <c r="N510" s="36">
        <f>1000000*(AG510-AE510)/Y510</f>
        <v>1.668436059917322E-2</v>
      </c>
      <c r="O510" s="36">
        <f>1000000*(AN510-AL510)/Y510</f>
        <v>716.21158629992397</v>
      </c>
      <c r="P510" s="36" t="e">
        <f>1000000*(AU510-AS510)/Y510</f>
        <v>#VALUE!</v>
      </c>
      <c r="Q510">
        <f>(N510*16)</f>
        <v>0.26694976958677152</v>
      </c>
      <c r="R510">
        <f>(O510*44)</f>
        <v>31513.309797196656</v>
      </c>
      <c r="S510">
        <f>1000000*(((AG510-AE510)*0.082057*X510)/(W510-AA510))/Y510</f>
        <v>0.46848473417769998</v>
      </c>
      <c r="T510">
        <f>1000000*(((AN510-AL510)*0.082057*X510)/(W510-AA510))/Y510</f>
        <v>20110.701433732844</v>
      </c>
      <c r="U510">
        <f>O510*((1*0.082057*X510)/(W510-AA510))</f>
        <v>20110.701433732844</v>
      </c>
      <c r="W510">
        <f t="shared" si="357"/>
        <v>0.98789419612421914</v>
      </c>
      <c r="X510">
        <v>313.14999999999998</v>
      </c>
      <c r="Y510">
        <f t="shared" si="358"/>
        <v>1.9073334166666699E-2</v>
      </c>
      <c r="Z510">
        <v>2E-3</v>
      </c>
      <c r="AA510">
        <f t="shared" si="359"/>
        <v>7.2765497523200454E-2</v>
      </c>
      <c r="AC510">
        <f t="shared" si="360"/>
        <v>3.222344418254414E-6</v>
      </c>
      <c r="AD510">
        <f t="shared" si="361"/>
        <v>2.508036787367167E-10</v>
      </c>
      <c r="AE510">
        <v>0</v>
      </c>
      <c r="AF510">
        <f t="shared" si="362"/>
        <v>6.7422706328481612E-11</v>
      </c>
      <c r="AG510">
        <f t="shared" si="363"/>
        <v>3.1822638506519829E-10</v>
      </c>
      <c r="AH510">
        <f t="shared" si="364"/>
        <v>1.097002469958351E-3</v>
      </c>
      <c r="AJ510">
        <f t="shared" si="365"/>
        <v>2.6704487755022412E-2</v>
      </c>
      <c r="AK510">
        <f t="shared" si="366"/>
        <v>2.0784816575775582E-6</v>
      </c>
      <c r="AL510">
        <v>0</v>
      </c>
      <c r="AM510">
        <f t="shared" si="367"/>
        <v>1.1582061261959336E-5</v>
      </c>
      <c r="AN510">
        <f t="shared" si="368"/>
        <v>1.3660542919536895E-5</v>
      </c>
      <c r="AO510">
        <f t="shared" si="369"/>
        <v>2.2739189884214046E-2</v>
      </c>
      <c r="AQ510" t="e">
        <f t="shared" si="370"/>
        <v>#VALUE!</v>
      </c>
      <c r="AR510" t="e">
        <f t="shared" si="371"/>
        <v>#VALUE!</v>
      </c>
      <c r="AS510">
        <v>0</v>
      </c>
      <c r="AT510" t="e">
        <f t="shared" si="372"/>
        <v>#VALUE!</v>
      </c>
      <c r="AU510" t="e">
        <f t="shared" si="373"/>
        <v>#VALUE!</v>
      </c>
      <c r="AV510">
        <f t="shared" si="374"/>
        <v>1.5759424160826513E-2</v>
      </c>
      <c r="AX510">
        <f t="shared" si="375"/>
        <v>78.812974192989046</v>
      </c>
      <c r="AY510">
        <f t="shared" si="376"/>
        <v>15.215219993965084</v>
      </c>
      <c r="AZ510" t="e">
        <f t="shared" si="377"/>
        <v>#VALUE!</v>
      </c>
    </row>
    <row r="511" spans="1:52">
      <c r="A511" s="74">
        <v>44774.45</v>
      </c>
      <c r="B511" s="31">
        <v>50</v>
      </c>
      <c r="C511" s="31">
        <v>6</v>
      </c>
      <c r="D511" s="31" t="s">
        <v>235</v>
      </c>
      <c r="E511" s="85">
        <v>2</v>
      </c>
      <c r="F511" s="2">
        <v>44775.815648148149</v>
      </c>
      <c r="G511">
        <v>401</v>
      </c>
      <c r="I511" s="35">
        <v>23.1</v>
      </c>
      <c r="J511" s="35">
        <v>29.98</v>
      </c>
      <c r="K511" s="64">
        <v>48876.147605003818</v>
      </c>
      <c r="L511" s="65">
        <v>14289.610402669519</v>
      </c>
      <c r="M511" s="35" t="s">
        <v>40</v>
      </c>
      <c r="N511" s="36">
        <f>1000000*(AG511-AE511)/Y511</f>
        <v>250.00287986680769</v>
      </c>
      <c r="O511" s="36">
        <f>1000000*(AN511-AL511)/Y511</f>
        <v>378.60636664873402</v>
      </c>
      <c r="P511" s="36" t="e">
        <f>1000000*(AU511-AS511)/Y511</f>
        <v>#VALUE!</v>
      </c>
      <c r="Q511">
        <f>(N511*16)</f>
        <v>4000.046077868923</v>
      </c>
      <c r="R511">
        <f>(O511*44)</f>
        <v>16658.680132544298</v>
      </c>
      <c r="S511">
        <f>1000000*(((AG511-AE511)*0.082057*X511)/(W511-AA511))/Y511</f>
        <v>7019.8993855278286</v>
      </c>
      <c r="T511">
        <f>1000000*(((AN511-AL511)*0.082057*X511)/(W511-AA511))/Y511</f>
        <v>10630.991939014219</v>
      </c>
      <c r="U511">
        <f>O511*((1*0.082057*X511)/(W511-AA511))</f>
        <v>10630.991939014219</v>
      </c>
      <c r="W511">
        <f t="shared" si="357"/>
        <v>0.98789419612421914</v>
      </c>
      <c r="X511">
        <v>313.14999999999998</v>
      </c>
      <c r="Y511">
        <f t="shared" si="358"/>
        <v>1.9073334166666699E-2</v>
      </c>
      <c r="Z511">
        <v>2E-3</v>
      </c>
      <c r="AA511">
        <f t="shared" si="359"/>
        <v>7.2765497523200454E-2</v>
      </c>
      <c r="AC511">
        <f t="shared" si="360"/>
        <v>4.8284462547893925E-2</v>
      </c>
      <c r="AD511">
        <f t="shared" si="361"/>
        <v>3.7581087745415869E-6</v>
      </c>
      <c r="AE511">
        <v>0</v>
      </c>
      <c r="AF511">
        <f t="shared" si="362"/>
        <v>1.0102796957870664E-6</v>
      </c>
      <c r="AG511">
        <f t="shared" si="363"/>
        <v>4.7683884703286529E-6</v>
      </c>
      <c r="AH511">
        <f t="shared" si="364"/>
        <v>1.097002469958351E-3</v>
      </c>
      <c r="AJ511">
        <f t="shared" si="365"/>
        <v>1.4116623181673484E-2</v>
      </c>
      <c r="AK511">
        <f t="shared" si="366"/>
        <v>1.0987345130604194E-6</v>
      </c>
      <c r="AL511">
        <v>0</v>
      </c>
      <c r="AM511">
        <f t="shared" si="367"/>
        <v>6.1225512356584189E-6</v>
      </c>
      <c r="AN511">
        <f t="shared" si="368"/>
        <v>7.2212857487188381E-6</v>
      </c>
      <c r="AO511">
        <f t="shared" si="369"/>
        <v>2.2739189884214046E-2</v>
      </c>
      <c r="AQ511" t="e">
        <f t="shared" si="370"/>
        <v>#VALUE!</v>
      </c>
      <c r="AR511" t="e">
        <f t="shared" si="371"/>
        <v>#VALUE!</v>
      </c>
      <c r="AS511">
        <v>0</v>
      </c>
      <c r="AT511" t="e">
        <f t="shared" si="372"/>
        <v>#VALUE!</v>
      </c>
      <c r="AU511" t="e">
        <f t="shared" si="373"/>
        <v>#VALUE!</v>
      </c>
      <c r="AV511">
        <f t="shared" si="374"/>
        <v>1.5759424160826513E-2</v>
      </c>
      <c r="AX511">
        <f t="shared" si="375"/>
        <v>78.81297419298906</v>
      </c>
      <c r="AY511">
        <f t="shared" si="376"/>
        <v>15.215219993965075</v>
      </c>
      <c r="AZ511" t="e">
        <f t="shared" si="377"/>
        <v>#VALUE!</v>
      </c>
    </row>
    <row r="512" spans="1:52">
      <c r="A512" s="74">
        <v>44774.467361111114</v>
      </c>
      <c r="B512" s="31">
        <v>50</v>
      </c>
      <c r="C512" s="31">
        <v>8</v>
      </c>
      <c r="D512" s="31" t="s">
        <v>234</v>
      </c>
      <c r="E512" s="85">
        <v>2</v>
      </c>
      <c r="F512" s="2">
        <v>44775.836967592593</v>
      </c>
      <c r="G512">
        <v>338</v>
      </c>
      <c r="I512" s="35">
        <v>23.1</v>
      </c>
      <c r="J512" s="35">
        <v>29.98</v>
      </c>
      <c r="K512" s="64">
        <v>-3.4463948800000033E-2</v>
      </c>
      <c r="L512" s="65">
        <v>26742.038378631998</v>
      </c>
      <c r="M512" s="35" t="s">
        <v>40</v>
      </c>
      <c r="N512" s="36">
        <f>1000000*(AG512-AE512)/Y512</f>
        <v>-1.762840746208919E-4</v>
      </c>
      <c r="O512" s="36">
        <f>1000000*(AN512-AL512)/Y512</f>
        <v>708.53618132397889</v>
      </c>
      <c r="P512" s="36" t="e">
        <f>1000000*(AU512-AS512)/Y512</f>
        <v>#VALUE!</v>
      </c>
      <c r="Q512">
        <f>(N512*16)</f>
        <v>-2.8205451939342704E-3</v>
      </c>
      <c r="R512">
        <f>(O512*44)</f>
        <v>31175.59197825507</v>
      </c>
      <c r="S512">
        <f>1000000*(((AG512-AE512)*0.082057*X512)/(W512-AA512))/Y512</f>
        <v>-4.949928847895007E-3</v>
      </c>
      <c r="T512">
        <f>1000000*(((AN512-AL512)*0.082057*X512)/(W512-AA512))/Y512</f>
        <v>19895.181633708864</v>
      </c>
      <c r="U512">
        <f>O512*((1*0.082057*X512)/(W512-AA512))</f>
        <v>19895.181633708864</v>
      </c>
      <c r="W512">
        <f t="shared" si="357"/>
        <v>0.98789419612421914</v>
      </c>
      <c r="X512">
        <v>313.14999999999998</v>
      </c>
      <c r="Y512">
        <f t="shared" si="358"/>
        <v>1.9073334166666699E-2</v>
      </c>
      <c r="Z512">
        <v>2E-3</v>
      </c>
      <c r="AA512">
        <f t="shared" si="359"/>
        <v>7.2765497523200454E-2</v>
      </c>
      <c r="AC512">
        <f t="shared" si="360"/>
        <v>-3.4046734995042282E-8</v>
      </c>
      <c r="AD512">
        <f t="shared" si="361"/>
        <v>-2.6499483845852913E-12</v>
      </c>
      <c r="AE512">
        <v>0</v>
      </c>
      <c r="AF512">
        <f t="shared" si="362"/>
        <v>-7.1237667892058805E-13</v>
      </c>
      <c r="AG512">
        <f t="shared" si="363"/>
        <v>-3.3623250635058793E-12</v>
      </c>
      <c r="AH512">
        <f t="shared" si="364"/>
        <v>1.097002469958351E-3</v>
      </c>
      <c r="AJ512">
        <f t="shared" si="365"/>
        <v>2.6418304506781672E-2</v>
      </c>
      <c r="AK512">
        <f t="shared" si="366"/>
        <v>2.0562072504580108E-6</v>
      </c>
      <c r="AL512">
        <v>0</v>
      </c>
      <c r="AM512">
        <f t="shared" si="367"/>
        <v>1.1457940105108187E-5</v>
      </c>
      <c r="AN512">
        <f t="shared" si="368"/>
        <v>1.3514147355566198E-5</v>
      </c>
      <c r="AO512">
        <f t="shared" si="369"/>
        <v>2.2739189884214046E-2</v>
      </c>
      <c r="AQ512" t="e">
        <f t="shared" si="370"/>
        <v>#VALUE!</v>
      </c>
      <c r="AR512" t="e">
        <f t="shared" si="371"/>
        <v>#VALUE!</v>
      </c>
      <c r="AS512">
        <v>0</v>
      </c>
      <c r="AT512" t="e">
        <f t="shared" si="372"/>
        <v>#VALUE!</v>
      </c>
      <c r="AU512" t="e">
        <f t="shared" si="373"/>
        <v>#VALUE!</v>
      </c>
      <c r="AV512">
        <f t="shared" si="374"/>
        <v>1.5759424160826513E-2</v>
      </c>
      <c r="AX512">
        <f t="shared" si="375"/>
        <v>78.812974192989046</v>
      </c>
      <c r="AY512">
        <f t="shared" si="376"/>
        <v>15.215219993965084</v>
      </c>
      <c r="AZ512" t="e">
        <f t="shared" si="377"/>
        <v>#VALUE!</v>
      </c>
    </row>
    <row r="513" spans="1:52">
      <c r="A513" s="77">
        <v>44774.446527777778</v>
      </c>
      <c r="B513" s="66">
        <v>50</v>
      </c>
      <c r="C513" s="66">
        <v>3.8</v>
      </c>
      <c r="D513" s="66" t="s">
        <v>234</v>
      </c>
      <c r="E513" s="85">
        <v>1</v>
      </c>
      <c r="F513" s="68">
        <v>44775.858287037037</v>
      </c>
      <c r="G513" s="67">
        <v>217</v>
      </c>
      <c r="H513" s="67" t="s">
        <v>565</v>
      </c>
      <c r="I513" s="35">
        <v>23.1</v>
      </c>
      <c r="J513" s="35">
        <v>29.98</v>
      </c>
      <c r="K513" s="64">
        <v>34.059453129327757</v>
      </c>
      <c r="L513" s="65">
        <v>6992.3612067399199</v>
      </c>
      <c r="M513" s="35" t="s">
        <v>40</v>
      </c>
      <c r="N513" s="36">
        <f>1000000*(AG513-AE513)/Y513</f>
        <v>0.1742150678043364</v>
      </c>
      <c r="O513" s="36">
        <f>1000000*(AN513-AL513)/Y513</f>
        <v>185.26414619987071</v>
      </c>
      <c r="P513" s="36" t="e">
        <f>1000000*(AU513-AS513)/Y513</f>
        <v>#VALUE!</v>
      </c>
      <c r="Q513">
        <f>(N513*16)</f>
        <v>2.7874410848693825</v>
      </c>
      <c r="R513">
        <f>(O513*44)</f>
        <v>8151.622432794311</v>
      </c>
      <c r="S513">
        <f>1000000*(((AG513-AE513)*0.082057*X513)/(W513-AA513))/Y513</f>
        <v>4.8918326384116257</v>
      </c>
      <c r="T513">
        <f>1000000*(((AN513-AL513)*0.082057*X513)/(W513-AA513))/Y513</f>
        <v>5202.0827390535987</v>
      </c>
      <c r="U513">
        <f>O513*((1*0.082057*X513)/(W513-AA513))</f>
        <v>5202.0827390535987</v>
      </c>
      <c r="W513">
        <f t="shared" si="357"/>
        <v>0.98789419612421914</v>
      </c>
      <c r="X513">
        <v>313.14999999999998</v>
      </c>
      <c r="Y513">
        <f t="shared" si="358"/>
        <v>1.9073334166666699E-2</v>
      </c>
      <c r="Z513">
        <v>2E-3</v>
      </c>
      <c r="AA513">
        <f t="shared" si="359"/>
        <v>7.2765497523200454E-2</v>
      </c>
      <c r="AC513">
        <f t="shared" si="360"/>
        <v>3.3647136069627765E-5</v>
      </c>
      <c r="AD513">
        <f t="shared" si="361"/>
        <v>2.6188465321745267E-9</v>
      </c>
      <c r="AE513">
        <v>0</v>
      </c>
      <c r="AF513">
        <f t="shared" si="362"/>
        <v>7.0401567292607848E-10</v>
      </c>
      <c r="AG513">
        <f t="shared" si="363"/>
        <v>3.3228622051006051E-9</v>
      </c>
      <c r="AH513">
        <f t="shared" si="364"/>
        <v>1.097002469958351E-3</v>
      </c>
      <c r="AJ513">
        <f t="shared" si="365"/>
        <v>6.9077130533425086E-3</v>
      </c>
      <c r="AK513">
        <f t="shared" si="366"/>
        <v>5.3764576983811248E-7</v>
      </c>
      <c r="AL513">
        <v>0</v>
      </c>
      <c r="AM513">
        <f t="shared" si="367"/>
        <v>2.9959591997342159E-6</v>
      </c>
      <c r="AN513">
        <f t="shared" si="368"/>
        <v>3.5336049695723284E-6</v>
      </c>
      <c r="AO513">
        <f t="shared" si="369"/>
        <v>2.2739189884214046E-2</v>
      </c>
      <c r="AQ513" t="e">
        <f t="shared" si="370"/>
        <v>#VALUE!</v>
      </c>
      <c r="AR513" t="e">
        <f t="shared" si="371"/>
        <v>#VALUE!</v>
      </c>
      <c r="AS513">
        <v>0</v>
      </c>
      <c r="AT513" t="e">
        <f t="shared" si="372"/>
        <v>#VALUE!</v>
      </c>
      <c r="AU513" t="e">
        <f t="shared" si="373"/>
        <v>#VALUE!</v>
      </c>
      <c r="AV513">
        <f t="shared" si="374"/>
        <v>1.5759424160826513E-2</v>
      </c>
      <c r="AX513">
        <f t="shared" si="375"/>
        <v>78.81297419298906</v>
      </c>
      <c r="AY513">
        <f t="shared" si="376"/>
        <v>15.215219993965077</v>
      </c>
      <c r="AZ513" t="e">
        <f t="shared" si="377"/>
        <v>#VALUE!</v>
      </c>
    </row>
    <row r="514" spans="1:52">
      <c r="A514" s="74">
        <v>44774.43472222222</v>
      </c>
      <c r="B514" s="31">
        <v>50</v>
      </c>
      <c r="C514" s="31">
        <v>0.1</v>
      </c>
      <c r="D514" s="31" t="s">
        <v>234</v>
      </c>
      <c r="E514" s="85">
        <v>1</v>
      </c>
      <c r="F514" s="2">
        <v>44775.879594907405</v>
      </c>
      <c r="G514">
        <v>122</v>
      </c>
      <c r="I514" s="35">
        <v>23.1</v>
      </c>
      <c r="J514" s="35">
        <v>29.98</v>
      </c>
      <c r="K514" s="64">
        <v>557.56785552517943</v>
      </c>
      <c r="L514" s="65">
        <v>2230.6064583648799</v>
      </c>
      <c r="M514" s="35" t="s">
        <v>40</v>
      </c>
      <c r="N514" s="36">
        <f>1000000*(AG514-AE514)/Y514</f>
        <v>2.851975379258088</v>
      </c>
      <c r="O514" s="36">
        <f>1000000*(AN514-AL514)/Y514</f>
        <v>59.100408116582265</v>
      </c>
      <c r="P514" s="36" t="e">
        <f>1000000*(AU514-AS514)/Y514</f>
        <v>#VALUE!</v>
      </c>
      <c r="Q514">
        <f>(N514*16)</f>
        <v>45.631606068129408</v>
      </c>
      <c r="R514">
        <f>(O514*44)</f>
        <v>2600.4179571296195</v>
      </c>
      <c r="S514">
        <f>1000000*(((AG514-AE514)*0.082057*X514)/(W514-AA514))/Y514</f>
        <v>80.081398354533292</v>
      </c>
      <c r="T514">
        <f>1000000*(((AN514-AL514)*0.082057*X514)/(W514-AA514))/Y514</f>
        <v>1659.4965579719403</v>
      </c>
      <c r="U514">
        <f>O514*((1*0.082057*X514)/(W514-AA514))</f>
        <v>1659.4965579719405</v>
      </c>
      <c r="W514">
        <f t="shared" si="357"/>
        <v>0.98789419612421914</v>
      </c>
      <c r="X514">
        <v>313.14999999999998</v>
      </c>
      <c r="Y514">
        <f t="shared" si="358"/>
        <v>1.9073334166666699E-2</v>
      </c>
      <c r="Z514">
        <v>2E-3</v>
      </c>
      <c r="AA514">
        <f t="shared" si="359"/>
        <v>7.2765497523200454E-2</v>
      </c>
      <c r="AC514">
        <f t="shared" si="360"/>
        <v>5.5081804841875198E-4</v>
      </c>
      <c r="AD514">
        <f t="shared" si="361"/>
        <v>4.287164093180272E-8</v>
      </c>
      <c r="AE514">
        <v>0</v>
      </c>
      <c r="AF514">
        <f t="shared" si="362"/>
        <v>1.1525038511892787E-8</v>
      </c>
      <c r="AG514">
        <f t="shared" si="363"/>
        <v>5.4396679443695506E-8</v>
      </c>
      <c r="AH514">
        <f t="shared" si="364"/>
        <v>1.097002469958351E-3</v>
      </c>
      <c r="AJ514">
        <f t="shared" si="365"/>
        <v>2.2036031740558645E-3</v>
      </c>
      <c r="AK514">
        <f t="shared" si="366"/>
        <v>1.7151232481489542E-7</v>
      </c>
      <c r="AL514">
        <v>0</v>
      </c>
      <c r="AM514">
        <f t="shared" si="367"/>
        <v>9.5572950857905894E-7</v>
      </c>
      <c r="AN514">
        <f t="shared" si="368"/>
        <v>1.1272418333939544E-6</v>
      </c>
      <c r="AO514">
        <f t="shared" si="369"/>
        <v>2.2739189884214046E-2</v>
      </c>
      <c r="AQ514" t="e">
        <f t="shared" si="370"/>
        <v>#VALUE!</v>
      </c>
      <c r="AR514" t="e">
        <f t="shared" si="371"/>
        <v>#VALUE!</v>
      </c>
      <c r="AS514">
        <v>0</v>
      </c>
      <c r="AT514" t="e">
        <f t="shared" si="372"/>
        <v>#VALUE!</v>
      </c>
      <c r="AU514" t="e">
        <f t="shared" si="373"/>
        <v>#VALUE!</v>
      </c>
      <c r="AV514">
        <f t="shared" si="374"/>
        <v>1.5759424160826513E-2</v>
      </c>
      <c r="AX514">
        <f t="shared" si="375"/>
        <v>78.812974192989046</v>
      </c>
      <c r="AY514">
        <f t="shared" si="376"/>
        <v>15.215219993965075</v>
      </c>
      <c r="AZ514" t="e">
        <f t="shared" si="377"/>
        <v>#VALUE!</v>
      </c>
    </row>
    <row r="515" spans="1:52">
      <c r="A515" s="74">
        <v>44774.474305555559</v>
      </c>
      <c r="B515" s="31">
        <v>50</v>
      </c>
      <c r="C515" s="31">
        <v>9</v>
      </c>
      <c r="D515" s="31" t="s">
        <v>234</v>
      </c>
      <c r="E515" s="85">
        <v>2</v>
      </c>
      <c r="F515" s="2">
        <v>44775.900914351849</v>
      </c>
      <c r="G515">
        <v>245</v>
      </c>
      <c r="I515" s="35">
        <v>23.1</v>
      </c>
      <c r="J515" s="35">
        <v>29.98</v>
      </c>
      <c r="K515" s="64">
        <v>-0.48618527</v>
      </c>
      <c r="L515" s="65">
        <v>27234.387972909517</v>
      </c>
      <c r="M515" s="35" t="s">
        <v>40</v>
      </c>
      <c r="N515" s="36">
        <f>1000000*(AG515-AE515)/Y515</f>
        <v>-2.4868514317273591E-3</v>
      </c>
      <c r="O515" s="36">
        <f>1000000*(AN515-AL515)/Y515</f>
        <v>721.58109197987505</v>
      </c>
      <c r="P515" s="36" t="e">
        <f>1000000*(AU515-AS515)/Y515</f>
        <v>#VALUE!</v>
      </c>
      <c r="Q515">
        <f>(N515*16)</f>
        <v>-3.9789622907637746E-2</v>
      </c>
      <c r="R515">
        <f>(O515*44)</f>
        <v>31749.568047114502</v>
      </c>
      <c r="S515">
        <f>1000000*(((AG515-AE515)*0.082057*X515)/(W515-AA515))/Y515</f>
        <v>-6.9828982957246641E-2</v>
      </c>
      <c r="T515">
        <f>1000000*(((AN515-AL515)*0.082057*X515)/(W515-AA515))/Y515</f>
        <v>20261.473255414894</v>
      </c>
      <c r="U515">
        <f>O515*((1*0.082057*X515)/(W515-AA515))</f>
        <v>20261.473255414894</v>
      </c>
      <c r="W515">
        <f t="shared" si="357"/>
        <v>0.98789419612421914</v>
      </c>
      <c r="X515">
        <v>313.14999999999998</v>
      </c>
      <c r="Y515">
        <f t="shared" si="358"/>
        <v>1.9073334166666699E-2</v>
      </c>
      <c r="Z515">
        <v>2E-3</v>
      </c>
      <c r="AA515">
        <f t="shared" si="359"/>
        <v>7.2765497523200454E-2</v>
      </c>
      <c r="AC515">
        <f t="shared" si="360"/>
        <v>-4.8029960647408649E-7</v>
      </c>
      <c r="AD515">
        <f t="shared" si="361"/>
        <v>-3.7383002113955748E-11</v>
      </c>
      <c r="AE515">
        <v>0</v>
      </c>
      <c r="AF515">
        <f t="shared" si="362"/>
        <v>-1.0049546266233689E-11</v>
      </c>
      <c r="AG515">
        <f t="shared" si="363"/>
        <v>-4.7432548380189434E-11</v>
      </c>
      <c r="AH515">
        <f t="shared" si="364"/>
        <v>1.097002469958351E-3</v>
      </c>
      <c r="AJ515">
        <f t="shared" si="365"/>
        <v>2.6904693813432547E-2</v>
      </c>
      <c r="AK515">
        <f t="shared" si="366"/>
        <v>2.0940642302132419E-6</v>
      </c>
      <c r="AL515">
        <v>0</v>
      </c>
      <c r="AM515">
        <f t="shared" si="367"/>
        <v>1.1668893065467175E-5</v>
      </c>
      <c r="AN515">
        <f t="shared" si="368"/>
        <v>1.3762957295680417E-5</v>
      </c>
      <c r="AO515">
        <f t="shared" si="369"/>
        <v>2.2739189884214046E-2</v>
      </c>
      <c r="AQ515" t="e">
        <f t="shared" si="370"/>
        <v>#VALUE!</v>
      </c>
      <c r="AR515" t="e">
        <f t="shared" si="371"/>
        <v>#VALUE!</v>
      </c>
      <c r="AS515">
        <v>0</v>
      </c>
      <c r="AT515" t="e">
        <f t="shared" si="372"/>
        <v>#VALUE!</v>
      </c>
      <c r="AU515" t="e">
        <f t="shared" si="373"/>
        <v>#VALUE!</v>
      </c>
      <c r="AV515">
        <f t="shared" si="374"/>
        <v>1.5759424160826513E-2</v>
      </c>
      <c r="AX515">
        <f t="shared" si="375"/>
        <v>78.812974192989046</v>
      </c>
      <c r="AY515">
        <f t="shared" si="376"/>
        <v>15.215219993965079</v>
      </c>
      <c r="AZ515" t="e">
        <f t="shared" si="377"/>
        <v>#VALUE!</v>
      </c>
    </row>
    <row r="516" spans="1:52">
      <c r="A516" s="74">
        <v>44774.456944444442</v>
      </c>
      <c r="B516" s="31">
        <v>50</v>
      </c>
      <c r="C516" s="31">
        <v>8</v>
      </c>
      <c r="D516" s="31" t="s">
        <v>235</v>
      </c>
      <c r="E516" s="85">
        <v>2</v>
      </c>
      <c r="F516" s="2">
        <v>44775.922210648147</v>
      </c>
      <c r="G516">
        <v>201</v>
      </c>
      <c r="I516" s="35">
        <v>23.1</v>
      </c>
      <c r="J516" s="35">
        <v>29.98</v>
      </c>
      <c r="K516" s="64">
        <v>88905.476408894217</v>
      </c>
      <c r="L516" s="65">
        <v>19860.002041607117</v>
      </c>
      <c r="M516" s="35" t="s">
        <v>40</v>
      </c>
      <c r="N516" s="36">
        <f>1000000*(AG516-AE516)/Y516</f>
        <v>454.7540308982654</v>
      </c>
      <c r="O516" s="36">
        <f>1000000*(AN516-AL516)/Y516</f>
        <v>526.19511678251388</v>
      </c>
      <c r="P516" s="36" t="e">
        <f>1000000*(AU516-AS516)/Y516</f>
        <v>#VALUE!</v>
      </c>
      <c r="Q516">
        <f>(N516*16)</f>
        <v>7276.0644943722464</v>
      </c>
      <c r="R516">
        <f>(O516*44)</f>
        <v>23152.585138430612</v>
      </c>
      <c r="S516">
        <f>1000000*(((AG516-AE516)*0.082057*X516)/(W516-AA516))/Y516</f>
        <v>12769.16307432055</v>
      </c>
      <c r="T516">
        <f>1000000*(((AN516-AL516)*0.082057*X516)/(W516-AA516))/Y516</f>
        <v>14775.176905711058</v>
      </c>
      <c r="U516">
        <f>O516*((1*0.082057*X516)/(W516-AA516))</f>
        <v>14775.176905711065</v>
      </c>
      <c r="W516">
        <f t="shared" si="357"/>
        <v>0.98789419612421914</v>
      </c>
      <c r="X516">
        <v>313.14999999999998</v>
      </c>
      <c r="Y516">
        <f t="shared" si="358"/>
        <v>1.9073334166666699E-2</v>
      </c>
      <c r="Z516">
        <v>2E-3</v>
      </c>
      <c r="AA516">
        <f t="shared" si="359"/>
        <v>7.2765497523200454E-2</v>
      </c>
      <c r="AC516">
        <f t="shared" si="360"/>
        <v>8.7829204148005283E-2</v>
      </c>
      <c r="AD516">
        <f t="shared" si="361"/>
        <v>6.8359817082404299E-6</v>
      </c>
      <c r="AE516">
        <v>0</v>
      </c>
      <c r="AF516">
        <f t="shared" si="362"/>
        <v>1.837693886720859E-6</v>
      </c>
      <c r="AG516">
        <f t="shared" si="363"/>
        <v>8.6736755949612882E-6</v>
      </c>
      <c r="AH516">
        <f t="shared" si="364"/>
        <v>1.097002469958351E-3</v>
      </c>
      <c r="AJ516">
        <f t="shared" si="365"/>
        <v>1.9619580751918813E-2</v>
      </c>
      <c r="AK516">
        <f t="shared" si="366"/>
        <v>1.5270444090265511E-6</v>
      </c>
      <c r="AL516">
        <v>0</v>
      </c>
      <c r="AM516">
        <f t="shared" si="367"/>
        <v>8.5092508902345429E-6</v>
      </c>
      <c r="AN516">
        <f t="shared" si="368"/>
        <v>1.0036295299261094E-5</v>
      </c>
      <c r="AO516">
        <f t="shared" si="369"/>
        <v>2.2739189884214046E-2</v>
      </c>
      <c r="AQ516" t="e">
        <f t="shared" si="370"/>
        <v>#VALUE!</v>
      </c>
      <c r="AR516" t="e">
        <f t="shared" si="371"/>
        <v>#VALUE!</v>
      </c>
      <c r="AS516">
        <v>0</v>
      </c>
      <c r="AT516" t="e">
        <f t="shared" si="372"/>
        <v>#VALUE!</v>
      </c>
      <c r="AU516" t="e">
        <f t="shared" si="373"/>
        <v>#VALUE!</v>
      </c>
      <c r="AV516">
        <f t="shared" si="374"/>
        <v>1.5759424160826513E-2</v>
      </c>
      <c r="AX516">
        <f t="shared" si="375"/>
        <v>78.812974192989046</v>
      </c>
      <c r="AY516">
        <f t="shared" si="376"/>
        <v>15.21521999396508</v>
      </c>
      <c r="AZ516" t="e">
        <f t="shared" si="377"/>
        <v>#VALUE!</v>
      </c>
    </row>
    <row r="517" spans="1:52">
      <c r="A517" s="74">
        <v>44774.439583333333</v>
      </c>
      <c r="B517" s="31">
        <v>50</v>
      </c>
      <c r="C517" s="31">
        <v>1.6</v>
      </c>
      <c r="D517" s="31" t="s">
        <v>234</v>
      </c>
      <c r="E517" s="85">
        <v>2</v>
      </c>
      <c r="F517" s="2">
        <v>44775.943506944444</v>
      </c>
      <c r="G517">
        <v>328</v>
      </c>
      <c r="I517" s="35">
        <v>23.1</v>
      </c>
      <c r="J517" s="35">
        <v>29.98</v>
      </c>
      <c r="K517" s="64">
        <v>181.98223242303399</v>
      </c>
      <c r="L517" s="65">
        <v>1381.153715528</v>
      </c>
      <c r="M517" s="35" t="s">
        <v>40</v>
      </c>
      <c r="N517" s="36">
        <f>1000000*(AG517-AE517)/Y517</f>
        <v>0.93084427516728974</v>
      </c>
      <c r="O517" s="36">
        <f>1000000*(AN517-AL517)/Y517</f>
        <v>36.593971093975185</v>
      </c>
      <c r="P517" s="36" t="e">
        <f>1000000*(AU517-AS517)/Y517</f>
        <v>#VALUE!</v>
      </c>
      <c r="Q517">
        <f>(N517*16)</f>
        <v>14.893508402676636</v>
      </c>
      <c r="R517">
        <f>(O517*44)</f>
        <v>1610.1347281349081</v>
      </c>
      <c r="S517">
        <f>1000000*(((AG517-AE517)*0.082057*X517)/(W517-AA517))/Y517</f>
        <v>26.137431531789804</v>
      </c>
      <c r="T517">
        <f>1000000*(((AN517-AL517)*0.082057*X517)/(W517-AA517))/Y517</f>
        <v>1027.5321441636152</v>
      </c>
      <c r="U517">
        <f>O517*((1*0.082057*X517)/(W517-AA517))</f>
        <v>1027.5321441636152</v>
      </c>
      <c r="W517">
        <f t="shared" si="357"/>
        <v>0.98789419612421914</v>
      </c>
      <c r="X517">
        <v>313.14999999999998</v>
      </c>
      <c r="Y517">
        <f t="shared" si="358"/>
        <v>1.9073334166666699E-2</v>
      </c>
      <c r="Z517">
        <v>2E-3</v>
      </c>
      <c r="AA517">
        <f t="shared" si="359"/>
        <v>7.2765497523200454E-2</v>
      </c>
      <c r="AC517">
        <f t="shared" si="360"/>
        <v>1.7977919120844396E-4</v>
      </c>
      <c r="AD517">
        <f t="shared" si="361"/>
        <v>1.3992694964560865E-8</v>
      </c>
      <c r="AE517">
        <v>0</v>
      </c>
      <c r="AF517" s="8">
        <f t="shared" si="362"/>
        <v>3.7616089528335E-9</v>
      </c>
      <c r="AG517" s="8">
        <f t="shared" si="363"/>
        <v>1.7754303917394365E-8</v>
      </c>
      <c r="AH517" s="9">
        <f t="shared" si="364"/>
        <v>1.097002469958351E-3</v>
      </c>
      <c r="AJ517">
        <f t="shared" si="365"/>
        <v>1.3644337395255122E-3</v>
      </c>
      <c r="AK517">
        <f t="shared" si="366"/>
        <v>1.0619752479806938E-7</v>
      </c>
      <c r="AL517">
        <v>0</v>
      </c>
      <c r="AM517" s="8">
        <f t="shared" si="367"/>
        <v>5.9177151436266097E-7</v>
      </c>
      <c r="AN517" s="8">
        <f t="shared" si="368"/>
        <v>6.9796903916073038E-7</v>
      </c>
      <c r="AO517" s="9">
        <f t="shared" si="369"/>
        <v>2.2739189884214046E-2</v>
      </c>
      <c r="AP517" s="9"/>
      <c r="AQ517" t="e">
        <f t="shared" si="370"/>
        <v>#VALUE!</v>
      </c>
      <c r="AR517" t="e">
        <f t="shared" si="371"/>
        <v>#VALUE!</v>
      </c>
      <c r="AS517">
        <v>0</v>
      </c>
      <c r="AT517" s="8" t="e">
        <f t="shared" si="372"/>
        <v>#VALUE!</v>
      </c>
      <c r="AU517" s="8" t="e">
        <f t="shared" si="373"/>
        <v>#VALUE!</v>
      </c>
      <c r="AV517" s="9">
        <f t="shared" si="374"/>
        <v>1.5759424160826513E-2</v>
      </c>
      <c r="AX517">
        <f t="shared" si="375"/>
        <v>78.81297419298906</v>
      </c>
      <c r="AY517">
        <f t="shared" si="376"/>
        <v>15.21521999396508</v>
      </c>
      <c r="AZ517" t="e">
        <f t="shared" si="377"/>
        <v>#VALUE!</v>
      </c>
    </row>
    <row r="518" spans="1:52">
      <c r="A518" s="74">
        <v>44774.43472222222</v>
      </c>
      <c r="B518" s="31">
        <v>50</v>
      </c>
      <c r="C518" s="31">
        <v>0.1</v>
      </c>
      <c r="D518" s="31" t="s">
        <v>234</v>
      </c>
      <c r="E518" s="85">
        <v>2</v>
      </c>
      <c r="F518" s="2">
        <v>44775.964814814812</v>
      </c>
      <c r="G518">
        <v>105</v>
      </c>
      <c r="I518" s="35">
        <v>23.1</v>
      </c>
      <c r="J518" s="35">
        <v>29.98</v>
      </c>
      <c r="K518" s="64">
        <v>345.28019011635843</v>
      </c>
      <c r="L518" s="65">
        <v>2118.8804100647203</v>
      </c>
      <c r="M518" s="35" t="s">
        <v>40</v>
      </c>
      <c r="N518" s="36">
        <f>1000000*(AG518-AE518)/Y518</f>
        <v>1.766117955687881</v>
      </c>
      <c r="O518" s="36">
        <f>1000000*(AN518-AL518)/Y518</f>
        <v>56.140201923763861</v>
      </c>
      <c r="P518" s="36" t="e">
        <f>1000000*(AU518-AS518)/Y518</f>
        <v>#VALUE!</v>
      </c>
      <c r="Q518">
        <f>(N518*16)</f>
        <v>28.257887291006096</v>
      </c>
      <c r="R518">
        <f>(O518*44)</f>
        <v>2470.16888464561</v>
      </c>
      <c r="S518">
        <f>1000000*(((AG518-AE518)*0.082057*X518)/(W518-AA518))/Y518</f>
        <v>49.591310142139989</v>
      </c>
      <c r="T518">
        <f>1000000*(((AN518-AL518)*0.082057*X518)/(W518-AA518))/Y518</f>
        <v>1576.3761169391305</v>
      </c>
      <c r="U518">
        <f>O518*((1*0.082057*X518)/(W518-AA518))</f>
        <v>1576.3761169391307</v>
      </c>
      <c r="W518">
        <f t="shared" si="357"/>
        <v>0.98789419612421914</v>
      </c>
      <c r="X518">
        <v>313.14999999999998</v>
      </c>
      <c r="Y518">
        <f t="shared" si="358"/>
        <v>1.9073334166666699E-2</v>
      </c>
      <c r="Z518">
        <v>2E-3</v>
      </c>
      <c r="AA518">
        <f t="shared" si="359"/>
        <v>7.2765497523200454E-2</v>
      </c>
      <c r="AC518">
        <f t="shared" si="360"/>
        <v>3.4110029585261747E-4</v>
      </c>
      <c r="AD518">
        <f t="shared" si="361"/>
        <v>2.6548747717154957E-8</v>
      </c>
      <c r="AE518">
        <v>0</v>
      </c>
      <c r="AF518">
        <f t="shared" si="362"/>
        <v>7.1370102294302503E-9</v>
      </c>
      <c r="AG518">
        <f t="shared" si="363"/>
        <v>3.3685757946585206E-8</v>
      </c>
      <c r="AH518">
        <f t="shared" si="364"/>
        <v>1.097002469958351E-3</v>
      </c>
      <c r="AJ518">
        <f t="shared" si="365"/>
        <v>2.0932296593842424E-3</v>
      </c>
      <c r="AK518">
        <f t="shared" si="366"/>
        <v>1.6292165916229595E-7</v>
      </c>
      <c r="AL518">
        <v>0</v>
      </c>
      <c r="AM518">
        <f t="shared" si="367"/>
        <v>9.0785917231379674E-7</v>
      </c>
      <c r="AN518">
        <f t="shared" si="368"/>
        <v>1.0707808314760927E-6</v>
      </c>
      <c r="AO518">
        <f t="shared" si="369"/>
        <v>2.2739189884214046E-2</v>
      </c>
      <c r="AQ518" t="e">
        <f t="shared" si="370"/>
        <v>#VALUE!</v>
      </c>
      <c r="AR518" t="e">
        <f t="shared" si="371"/>
        <v>#VALUE!</v>
      </c>
      <c r="AS518">
        <v>0</v>
      </c>
      <c r="AT518" t="e">
        <f t="shared" si="372"/>
        <v>#VALUE!</v>
      </c>
      <c r="AU518" t="e">
        <f t="shared" si="373"/>
        <v>#VALUE!</v>
      </c>
      <c r="AV518">
        <f t="shared" si="374"/>
        <v>1.5759424160826513E-2</v>
      </c>
      <c r="AX518">
        <f t="shared" si="375"/>
        <v>78.812974192989046</v>
      </c>
      <c r="AY518">
        <f t="shared" si="376"/>
        <v>15.215219993965075</v>
      </c>
      <c r="AZ518" t="e">
        <f t="shared" si="377"/>
        <v>#VALUE!</v>
      </c>
    </row>
    <row r="519" spans="1:52">
      <c r="A519" s="74">
        <v>44774.446527777778</v>
      </c>
      <c r="B519" s="31">
        <v>50</v>
      </c>
      <c r="C519" s="31">
        <v>3.8</v>
      </c>
      <c r="D519" s="31" t="s">
        <v>234</v>
      </c>
      <c r="E519" s="85">
        <v>2</v>
      </c>
      <c r="F519" s="2">
        <v>44775.986076388886</v>
      </c>
      <c r="G519">
        <v>68</v>
      </c>
      <c r="I519" s="35">
        <v>23.1</v>
      </c>
      <c r="J519" s="35">
        <v>29.98</v>
      </c>
      <c r="K519" s="64">
        <v>29.039730062882956</v>
      </c>
      <c r="L519" s="65">
        <v>5978.5126047687199</v>
      </c>
      <c r="M519" s="35" t="s">
        <v>40</v>
      </c>
      <c r="N519" s="36">
        <f>1000000*(AG519-AE519)/Y519</f>
        <v>0.14853904208956495</v>
      </c>
      <c r="O519" s="36">
        <f>1000000*(AN519-AL519)/Y519</f>
        <v>158.40200477630145</v>
      </c>
      <c r="P519" s="36" t="e">
        <f>1000000*(AU519-AS519)/Y519</f>
        <v>#VALUE!</v>
      </c>
      <c r="Q519">
        <f>(N519*16)</f>
        <v>2.3766246734330392</v>
      </c>
      <c r="R519">
        <f>(O519*44)</f>
        <v>6969.6882101572637</v>
      </c>
      <c r="S519">
        <f>1000000*(((AG519-AE519)*0.082057*X519)/(W519-AA519))/Y519</f>
        <v>4.1708684749829974</v>
      </c>
      <c r="T519">
        <f>1000000*(((AN519-AL519)*0.082057*X519)/(W519-AA519))/Y519</f>
        <v>4447.8133075424957</v>
      </c>
      <c r="U519">
        <f>O519*((1*0.082057*X519)/(W519-AA519))</f>
        <v>4447.8133075424957</v>
      </c>
      <c r="W519">
        <f t="shared" si="357"/>
        <v>0.98789419612421914</v>
      </c>
      <c r="X519">
        <v>313.14999999999998</v>
      </c>
      <c r="Y519">
        <f t="shared" si="358"/>
        <v>1.9073334166666699E-2</v>
      </c>
      <c r="Z519">
        <v>2E-3</v>
      </c>
      <c r="AA519">
        <f t="shared" si="359"/>
        <v>7.2765497523200454E-2</v>
      </c>
      <c r="AC519">
        <f t="shared" si="360"/>
        <v>2.8688180786136075E-5</v>
      </c>
      <c r="AD519">
        <f t="shared" si="361"/>
        <v>2.2328777881926729E-9</v>
      </c>
      <c r="AE519">
        <v>0</v>
      </c>
      <c r="AF519">
        <f t="shared" si="362"/>
        <v>6.0025699837816892E-10</v>
      </c>
      <c r="AG519">
        <f t="shared" si="363"/>
        <v>2.8331347865708419E-9</v>
      </c>
      <c r="AH519">
        <f t="shared" si="364"/>
        <v>1.097002469958351E-3</v>
      </c>
      <c r="AJ519">
        <f t="shared" si="365"/>
        <v>5.906137903706506E-3</v>
      </c>
      <c r="AK519">
        <f t="shared" si="366"/>
        <v>4.5969049893753483E-7</v>
      </c>
      <c r="AL519">
        <v>0</v>
      </c>
      <c r="AM519">
        <f t="shared" si="367"/>
        <v>2.5615638708307972E-6</v>
      </c>
      <c r="AN519">
        <f t="shared" si="368"/>
        <v>3.0212543697683319E-6</v>
      </c>
      <c r="AO519">
        <f t="shared" si="369"/>
        <v>2.2739189884214046E-2</v>
      </c>
      <c r="AQ519" t="e">
        <f t="shared" si="370"/>
        <v>#VALUE!</v>
      </c>
      <c r="AR519" t="e">
        <f t="shared" si="371"/>
        <v>#VALUE!</v>
      </c>
      <c r="AS519">
        <v>0</v>
      </c>
      <c r="AT519" t="e">
        <f t="shared" si="372"/>
        <v>#VALUE!</v>
      </c>
      <c r="AU519" t="e">
        <f t="shared" si="373"/>
        <v>#VALUE!</v>
      </c>
      <c r="AV519">
        <f t="shared" si="374"/>
        <v>1.5759424160826513E-2</v>
      </c>
      <c r="AX519">
        <f t="shared" si="375"/>
        <v>78.812974192989046</v>
      </c>
      <c r="AY519">
        <f t="shared" si="376"/>
        <v>15.215219993965073</v>
      </c>
      <c r="AZ519" t="e">
        <f t="shared" si="377"/>
        <v>#VALUE!</v>
      </c>
    </row>
    <row r="520" spans="1:52">
      <c r="A520" s="74">
        <v>44781.422222222223</v>
      </c>
      <c r="B520" s="31">
        <v>50</v>
      </c>
      <c r="C520" s="31">
        <v>0.1</v>
      </c>
      <c r="D520" s="31" t="s">
        <v>235</v>
      </c>
      <c r="E520" s="85">
        <v>1</v>
      </c>
      <c r="F520" s="2">
        <v>44782.542731481481</v>
      </c>
      <c r="G520">
        <v>317</v>
      </c>
      <c r="I520" s="35">
        <v>23.3</v>
      </c>
      <c r="J520" s="35">
        <v>30.042999999999999</v>
      </c>
      <c r="K520" s="64">
        <v>55.085009544111934</v>
      </c>
      <c r="L520" s="65">
        <v>149.46920404999997</v>
      </c>
      <c r="M520" s="35" t="s">
        <v>40</v>
      </c>
      <c r="N520" s="36">
        <f>1000000*(AG520-AE520)/Y520</f>
        <v>0.28220575122810448</v>
      </c>
      <c r="O520" s="36">
        <f>1000000*(AN520-AL520)/Y520</f>
        <v>3.9664650679398274</v>
      </c>
      <c r="P520" s="36" t="e">
        <f>1000000*(AU520-AS520)/Y520</f>
        <v>#VALUE!</v>
      </c>
      <c r="Q520">
        <f>(N520*16)</f>
        <v>4.5152920196496718</v>
      </c>
      <c r="R520">
        <f>(O520*44)</f>
        <v>174.5244629893524</v>
      </c>
      <c r="S520">
        <f>1000000*(((AG520-AE520)*0.082057*X520)/(W520-AA520))/Y520</f>
        <v>7.9106646962247051</v>
      </c>
      <c r="T520">
        <f>1000000*(((AN520-AL520)*0.082057*X520)/(W520-AA520))/Y520</f>
        <v>111.18616486450715</v>
      </c>
      <c r="U520">
        <f>O520*((1*0.082057*X520)/(W520-AA520))</f>
        <v>111.18616486450715</v>
      </c>
      <c r="W520">
        <f t="shared" si="357"/>
        <v>0.98945220665501754</v>
      </c>
      <c r="X520">
        <v>313.14999999999998</v>
      </c>
      <c r="Y520">
        <f t="shared" si="358"/>
        <v>1.9073334166666699E-2</v>
      </c>
      <c r="Z520">
        <v>2E-3</v>
      </c>
      <c r="AA520">
        <f t="shared" si="359"/>
        <v>7.2765497523200454E-2</v>
      </c>
      <c r="AC520">
        <f t="shared" si="360"/>
        <v>5.4503984247034254E-5</v>
      </c>
      <c r="AD520">
        <f t="shared" si="361"/>
        <v>4.2421907718881755E-9</v>
      </c>
      <c r="AE520">
        <v>0</v>
      </c>
      <c r="AF520">
        <f t="shared" si="362"/>
        <v>1.1404138250406729E-9</v>
      </c>
      <c r="AG520">
        <f t="shared" si="363"/>
        <v>5.3826045969288486E-9</v>
      </c>
      <c r="AH520">
        <f t="shared" si="364"/>
        <v>1.097002469958351E-3</v>
      </c>
      <c r="AJ520">
        <f t="shared" si="365"/>
        <v>1.4789263377424156E-4</v>
      </c>
      <c r="AK520">
        <f t="shared" si="366"/>
        <v>1.1510878973246134E-8</v>
      </c>
      <c r="AL520">
        <v>0</v>
      </c>
      <c r="AM520">
        <f t="shared" si="367"/>
        <v>6.4142834727980522E-8</v>
      </c>
      <c r="AN520">
        <f t="shared" si="368"/>
        <v>7.5653713701226656E-8</v>
      </c>
      <c r="AO520">
        <f t="shared" si="369"/>
        <v>2.2739189884214046E-2</v>
      </c>
      <c r="AQ520" t="e">
        <f t="shared" si="370"/>
        <v>#VALUE!</v>
      </c>
      <c r="AR520" t="e">
        <f t="shared" si="371"/>
        <v>#VALUE!</v>
      </c>
      <c r="AS520">
        <v>0</v>
      </c>
      <c r="AT520" t="e">
        <f t="shared" si="372"/>
        <v>#VALUE!</v>
      </c>
      <c r="AU520" t="e">
        <f t="shared" si="373"/>
        <v>#VALUE!</v>
      </c>
      <c r="AV520">
        <f t="shared" si="374"/>
        <v>1.5759424160826513E-2</v>
      </c>
      <c r="AX520">
        <f t="shared" si="375"/>
        <v>78.812974192989046</v>
      </c>
      <c r="AY520">
        <f t="shared" si="376"/>
        <v>15.215219993965077</v>
      </c>
      <c r="AZ520" t="e">
        <f t="shared" si="377"/>
        <v>#VALUE!</v>
      </c>
    </row>
    <row r="521" spans="1:52">
      <c r="A521" s="74">
        <v>44781.454861111109</v>
      </c>
      <c r="B521" s="31">
        <v>50</v>
      </c>
      <c r="C521" s="31">
        <v>9</v>
      </c>
      <c r="D521" s="31" t="s">
        <v>234</v>
      </c>
      <c r="E521" s="85">
        <v>1</v>
      </c>
      <c r="F521" s="2">
        <v>44782.564050925925</v>
      </c>
      <c r="G521">
        <v>320</v>
      </c>
      <c r="I521" s="35">
        <v>23.3</v>
      </c>
      <c r="J521" s="35">
        <v>30.042999999999999</v>
      </c>
      <c r="K521" s="64">
        <v>-0.54391965079999993</v>
      </c>
      <c r="L521" s="65">
        <v>25722.173204800722</v>
      </c>
      <c r="M521" s="35" t="s">
        <v>40</v>
      </c>
      <c r="N521" s="36">
        <f>1000000*(AG521-AE521)/Y521</f>
        <v>-2.7865521841985356E-3</v>
      </c>
      <c r="O521" s="36">
        <f>1000000*(AN521-AL521)/Y521</f>
        <v>682.58944801907455</v>
      </c>
      <c r="P521" s="36" t="e">
        <f>1000000*(AU521-AS521)/Y521</f>
        <v>#VALUE!</v>
      </c>
      <c r="Q521">
        <f>(N521*16)</f>
        <v>-4.458483494717657E-2</v>
      </c>
      <c r="R521">
        <f>(O521*44)</f>
        <v>30033.93571283928</v>
      </c>
      <c r="S521">
        <f>1000000*(((AG521-AE521)*0.082057*X521)/(W521-AA521))/Y521</f>
        <v>-7.8111377573980192E-2</v>
      </c>
      <c r="T521">
        <f>1000000*(((AN521-AL521)*0.082057*X521)/(W521-AA521))/Y521</f>
        <v>19134.04041186758</v>
      </c>
      <c r="U521">
        <f>O521*((1*0.082057*X521)/(W521-AA521))</f>
        <v>19134.040411867583</v>
      </c>
      <c r="W521">
        <f t="shared" si="357"/>
        <v>0.98945220665501754</v>
      </c>
      <c r="X521">
        <v>313.14999999999998</v>
      </c>
      <c r="Y521">
        <f t="shared" si="358"/>
        <v>1.9073334166666699E-2</v>
      </c>
      <c r="Z521">
        <v>2E-3</v>
      </c>
      <c r="AA521">
        <f t="shared" si="359"/>
        <v>7.2765497523200454E-2</v>
      </c>
      <c r="AC521">
        <f t="shared" si="360"/>
        <v>-5.3818249872708655E-7</v>
      </c>
      <c r="AD521">
        <f t="shared" si="361"/>
        <v>-4.1888182327074492E-11</v>
      </c>
      <c r="AE521">
        <v>0</v>
      </c>
      <c r="AF521">
        <f t="shared" si="362"/>
        <v>-1.1260658654999156E-11</v>
      </c>
      <c r="AG521">
        <f t="shared" si="363"/>
        <v>-5.3148840982073647E-11</v>
      </c>
      <c r="AH521">
        <f t="shared" si="364"/>
        <v>1.097002469958351E-3</v>
      </c>
      <c r="AJ521">
        <f t="shared" si="365"/>
        <v>2.545086103745264E-2</v>
      </c>
      <c r="AK521">
        <f t="shared" si="366"/>
        <v>1.9809085394626868E-6</v>
      </c>
      <c r="AL521">
        <v>0</v>
      </c>
      <c r="AM521">
        <f t="shared" si="367"/>
        <v>1.1038348101245691E-5</v>
      </c>
      <c r="AN521">
        <f t="shared" si="368"/>
        <v>1.3019256640708378E-5</v>
      </c>
      <c r="AO521">
        <f t="shared" si="369"/>
        <v>2.2739189884214046E-2</v>
      </c>
      <c r="AQ521" t="e">
        <f t="shared" si="370"/>
        <v>#VALUE!</v>
      </c>
      <c r="AR521" t="e">
        <f t="shared" si="371"/>
        <v>#VALUE!</v>
      </c>
      <c r="AS521">
        <v>0</v>
      </c>
      <c r="AT521" t="e">
        <f t="shared" si="372"/>
        <v>#VALUE!</v>
      </c>
      <c r="AU521" t="e">
        <f t="shared" si="373"/>
        <v>#VALUE!</v>
      </c>
      <c r="AV521">
        <f t="shared" si="374"/>
        <v>1.5759424160826513E-2</v>
      </c>
      <c r="AX521">
        <f t="shared" si="375"/>
        <v>78.812974192989046</v>
      </c>
      <c r="AY521">
        <f t="shared" si="376"/>
        <v>15.215219993965079</v>
      </c>
      <c r="AZ521" t="e">
        <f t="shared" si="377"/>
        <v>#VALUE!</v>
      </c>
    </row>
    <row r="522" spans="1:52">
      <c r="A522" s="74">
        <v>44781.454861111109</v>
      </c>
      <c r="B522" s="31">
        <v>50</v>
      </c>
      <c r="C522" s="31">
        <v>9</v>
      </c>
      <c r="D522" s="31" t="s">
        <v>234</v>
      </c>
      <c r="E522" s="85">
        <v>2</v>
      </c>
      <c r="F522" s="2">
        <v>44782.585381944446</v>
      </c>
      <c r="G522">
        <v>119</v>
      </c>
      <c r="I522" s="35">
        <v>23.3</v>
      </c>
      <c r="J522" s="35">
        <v>30.042999999999999</v>
      </c>
      <c r="K522" s="64">
        <v>-0.74530302999999987</v>
      </c>
      <c r="L522" s="65">
        <v>26240.775372980479</v>
      </c>
      <c r="M522" s="3" t="s">
        <v>40</v>
      </c>
      <c r="N522" s="4">
        <f>1000000*(AG522-AE522)/Y522</f>
        <v>-3.8182584193854363E-3</v>
      </c>
      <c r="O522" s="4">
        <f>1000000*(AN522-AL522)/Y522</f>
        <v>696.35159653198662</v>
      </c>
      <c r="P522" s="4" t="e">
        <f>1000000*(AU522-AS522)/Y522</f>
        <v>#VALUE!</v>
      </c>
      <c r="Q522">
        <f>(N522*16)</f>
        <v>-6.109213471016698E-2</v>
      </c>
      <c r="R522">
        <f>(O522*44)</f>
        <v>30639.470247407411</v>
      </c>
      <c r="S522">
        <f>1000000*(((AG522-AE522)*0.082057*X522)/(W522-AA522))/Y522</f>
        <v>-0.10703170274825724</v>
      </c>
      <c r="T522">
        <f>1000000*(((AN522-AL522)*0.082057*X522)/(W522-AA522))/Y522</f>
        <v>19519.814769447195</v>
      </c>
      <c r="U522">
        <f>O522*((1*0.082057*X522)/(W522-AA522))</f>
        <v>19519.814769447199</v>
      </c>
      <c r="W522">
        <f t="shared" si="357"/>
        <v>0.98945220665501754</v>
      </c>
      <c r="X522">
        <v>313.14999999999998</v>
      </c>
      <c r="Y522">
        <f t="shared" si="358"/>
        <v>1.9073334166666699E-2</v>
      </c>
      <c r="Z522">
        <v>2E-3</v>
      </c>
      <c r="AA522">
        <f t="shared" si="359"/>
        <v>7.2765497523200454E-2</v>
      </c>
      <c r="AC522">
        <f t="shared" si="360"/>
        <v>-7.3744172766017058E-7</v>
      </c>
      <c r="AD522">
        <f t="shared" si="361"/>
        <v>-5.7397060693878983E-11</v>
      </c>
      <c r="AE522">
        <v>0</v>
      </c>
      <c r="AF522">
        <f t="shared" si="362"/>
        <v>-1.5429858073748038E-11</v>
      </c>
      <c r="AG522">
        <f t="shared" si="363"/>
        <v>-7.2826918767627021E-11</v>
      </c>
      <c r="AH522">
        <f t="shared" si="364"/>
        <v>1.097002469958351E-3</v>
      </c>
      <c r="AJ522">
        <f t="shared" si="365"/>
        <v>2.5963993097134177E-2</v>
      </c>
      <c r="AK522">
        <f t="shared" si="366"/>
        <v>2.0208469791641741E-6</v>
      </c>
      <c r="AL522">
        <v>0</v>
      </c>
      <c r="AM522">
        <f t="shared" si="367"/>
        <v>1.126089971898227E-5</v>
      </c>
      <c r="AN522">
        <f t="shared" si="368"/>
        <v>1.3281746698146444E-5</v>
      </c>
      <c r="AO522">
        <f t="shared" si="369"/>
        <v>2.2739189884214046E-2</v>
      </c>
      <c r="AQ522" t="e">
        <f t="shared" si="370"/>
        <v>#VALUE!</v>
      </c>
      <c r="AR522" t="e">
        <f t="shared" si="371"/>
        <v>#VALUE!</v>
      </c>
      <c r="AS522">
        <v>0</v>
      </c>
      <c r="AT522" t="e">
        <f t="shared" si="372"/>
        <v>#VALUE!</v>
      </c>
      <c r="AU522" t="e">
        <f t="shared" si="373"/>
        <v>#VALUE!</v>
      </c>
      <c r="AV522">
        <f t="shared" si="374"/>
        <v>1.5759424160826513E-2</v>
      </c>
      <c r="AX522">
        <f t="shared" si="375"/>
        <v>78.81297419298906</v>
      </c>
      <c r="AY522">
        <f t="shared" si="376"/>
        <v>15.21521999396507</v>
      </c>
      <c r="AZ522" t="e">
        <f t="shared" si="377"/>
        <v>#VALUE!</v>
      </c>
    </row>
    <row r="523" spans="1:52">
      <c r="A523" s="74">
        <v>44781.409722222219</v>
      </c>
      <c r="B523" s="31">
        <v>50</v>
      </c>
      <c r="C523" s="31">
        <v>1.6</v>
      </c>
      <c r="D523" s="31" t="s">
        <v>234</v>
      </c>
      <c r="E523" s="85">
        <v>1</v>
      </c>
      <c r="F523" s="2">
        <v>44782.606712962966</v>
      </c>
      <c r="G523">
        <v>59</v>
      </c>
      <c r="I523" s="35">
        <v>23.3</v>
      </c>
      <c r="J523" s="35">
        <v>30.042999999999999</v>
      </c>
      <c r="K523" s="64">
        <v>85.387113908895742</v>
      </c>
      <c r="L523" s="65">
        <v>1161.79287590792</v>
      </c>
      <c r="M523" s="3" t="s">
        <v>40</v>
      </c>
      <c r="N523" s="4">
        <f>1000000*(AG523-AE523)/Y523</f>
        <v>0.43744631843193305</v>
      </c>
      <c r="O523" s="4">
        <f>1000000*(AN523-AL523)/Y523</f>
        <v>30.83050376670629</v>
      </c>
      <c r="P523" s="4" t="e">
        <f>1000000*(AU523-AS523)/Y523</f>
        <v>#VALUE!</v>
      </c>
      <c r="Q523">
        <f>(N523*16)</f>
        <v>6.9991410949109287</v>
      </c>
      <c r="R523">
        <f>(O523*44)</f>
        <v>1356.5421657350767</v>
      </c>
      <c r="S523">
        <f>1000000*(((AG523-AE523)*0.082057*X523)/(W523-AA523))/Y523</f>
        <v>12.262298456546612</v>
      </c>
      <c r="T523">
        <f>1000000*(((AN523-AL523)*0.082057*X523)/(W523-AA523))/Y523</f>
        <v>864.22681555122585</v>
      </c>
      <c r="U523">
        <f>O523*((1*0.082057*X523)/(W523-AA523))</f>
        <v>864.22681555122597</v>
      </c>
      <c r="W523">
        <f t="shared" si="357"/>
        <v>0.98945220665501754</v>
      </c>
      <c r="X523">
        <v>313.14999999999998</v>
      </c>
      <c r="Y523">
        <f t="shared" si="358"/>
        <v>1.9073334166666699E-2</v>
      </c>
      <c r="Z523">
        <v>2E-3</v>
      </c>
      <c r="AA523">
        <f t="shared" si="359"/>
        <v>7.2765497523200454E-2</v>
      </c>
      <c r="AC523">
        <f t="shared" si="360"/>
        <v>8.4486468277060239E-5</v>
      </c>
      <c r="AD523">
        <f t="shared" si="361"/>
        <v>6.5758076409592066E-9</v>
      </c>
      <c r="AE523">
        <v>0</v>
      </c>
      <c r="AF523">
        <f t="shared" si="362"/>
        <v>1.767752170471142E-9</v>
      </c>
      <c r="AG523">
        <f t="shared" si="363"/>
        <v>8.3435598114303494E-9</v>
      </c>
      <c r="AH523">
        <f t="shared" si="364"/>
        <v>1.097002469958351E-3</v>
      </c>
      <c r="AJ523">
        <f t="shared" si="365"/>
        <v>1.1495385247431704E-3</v>
      </c>
      <c r="AK523">
        <f t="shared" si="366"/>
        <v>8.9471655860842431E-8</v>
      </c>
      <c r="AL523">
        <v>0</v>
      </c>
      <c r="AM523">
        <f t="shared" si="367"/>
        <v>4.9856884500822304E-7</v>
      </c>
      <c r="AN523">
        <f t="shared" si="368"/>
        <v>5.8804050086906542E-7</v>
      </c>
      <c r="AO523">
        <f t="shared" si="369"/>
        <v>2.2739189884214046E-2</v>
      </c>
      <c r="AQ523" t="e">
        <f t="shared" si="370"/>
        <v>#VALUE!</v>
      </c>
      <c r="AR523" t="e">
        <f t="shared" si="371"/>
        <v>#VALUE!</v>
      </c>
      <c r="AS523">
        <v>0</v>
      </c>
      <c r="AT523" t="e">
        <f t="shared" si="372"/>
        <v>#VALUE!</v>
      </c>
      <c r="AU523" t="e">
        <f t="shared" si="373"/>
        <v>#VALUE!</v>
      </c>
      <c r="AV523">
        <f t="shared" si="374"/>
        <v>1.5759424160826513E-2</v>
      </c>
      <c r="AX523">
        <f t="shared" si="375"/>
        <v>78.812974192989046</v>
      </c>
      <c r="AY523">
        <f t="shared" si="376"/>
        <v>15.21521999396507</v>
      </c>
      <c r="AZ523" t="e">
        <f t="shared" si="377"/>
        <v>#VALUE!</v>
      </c>
    </row>
    <row r="524" spans="1:52">
      <c r="A524" s="74">
        <v>44781.406944444447</v>
      </c>
      <c r="B524" s="31">
        <v>50</v>
      </c>
      <c r="C524" s="31">
        <v>0.1</v>
      </c>
      <c r="D524" s="31" t="s">
        <v>234</v>
      </c>
      <c r="E524" s="85">
        <v>1</v>
      </c>
      <c r="F524" s="2">
        <v>44782.628055555557</v>
      </c>
      <c r="G524">
        <v>136</v>
      </c>
      <c r="I524" s="35">
        <v>23.3</v>
      </c>
      <c r="J524" s="35">
        <v>30.042999999999999</v>
      </c>
      <c r="K524" s="64">
        <v>80.740338369025039</v>
      </c>
      <c r="L524" s="65">
        <v>1290.1558894944799</v>
      </c>
      <c r="M524" s="3" t="s">
        <v>40</v>
      </c>
      <c r="N524" s="4">
        <f>1000000*(AG524-AE524)/Y524</f>
        <v>0.41364044469476913</v>
      </c>
      <c r="O524" s="4">
        <f>1000000*(AN524-AL524)/Y524</f>
        <v>34.236873745342542</v>
      </c>
      <c r="P524" s="4" t="e">
        <f>1000000*(AU524-AS524)/Y524</f>
        <v>#VALUE!</v>
      </c>
      <c r="Q524">
        <f>(N524*16)</f>
        <v>6.618247115116306</v>
      </c>
      <c r="R524">
        <f>(O524*44)</f>
        <v>1506.4224447950719</v>
      </c>
      <c r="S524">
        <f>1000000*(((AG524-AE524)*0.082057*X524)/(W524-AA524))/Y524</f>
        <v>11.594982910652057</v>
      </c>
      <c r="T524">
        <f>1000000*(((AN524-AL524)*0.082057*X524)/(W524-AA524))/Y524</f>
        <v>959.7126467754689</v>
      </c>
      <c r="U524">
        <f>O524*((1*0.082057*X524)/(W524-AA524))</f>
        <v>959.71264677546901</v>
      </c>
      <c r="W524">
        <f t="shared" si="357"/>
        <v>0.98945220665501754</v>
      </c>
      <c r="X524">
        <v>313.14999999999998</v>
      </c>
      <c r="Y524">
        <f t="shared" si="358"/>
        <v>1.9073334166666699E-2</v>
      </c>
      <c r="Z524">
        <v>2E-3</v>
      </c>
      <c r="AA524">
        <f t="shared" si="359"/>
        <v>7.2765497523200454E-2</v>
      </c>
      <c r="AC524">
        <f t="shared" si="360"/>
        <v>7.9888705965304598E-5</v>
      </c>
      <c r="AD524">
        <f t="shared" si="361"/>
        <v>6.2179515113621058E-9</v>
      </c>
      <c r="AE524">
        <v>0</v>
      </c>
      <c r="AF524">
        <f t="shared" si="362"/>
        <v>1.6715509151498414E-9</v>
      </c>
      <c r="AG524">
        <f t="shared" si="363"/>
        <v>7.8895024265119477E-9</v>
      </c>
      <c r="AH524">
        <f t="shared" si="364"/>
        <v>1.097002469958351E-3</v>
      </c>
      <c r="AJ524">
        <f t="shared" si="365"/>
        <v>1.2765475917892802E-3</v>
      </c>
      <c r="AK524">
        <f t="shared" si="366"/>
        <v>9.9357111018158772E-8</v>
      </c>
      <c r="AL524">
        <v>0</v>
      </c>
      <c r="AM524">
        <f t="shared" si="367"/>
        <v>5.5365422274873716E-7</v>
      </c>
      <c r="AN524">
        <f t="shared" si="368"/>
        <v>6.5301133376689597E-7</v>
      </c>
      <c r="AO524">
        <f t="shared" si="369"/>
        <v>2.2739189884214046E-2</v>
      </c>
      <c r="AQ524" t="e">
        <f t="shared" si="370"/>
        <v>#VALUE!</v>
      </c>
      <c r="AR524" t="e">
        <f t="shared" si="371"/>
        <v>#VALUE!</v>
      </c>
      <c r="AS524">
        <v>0</v>
      </c>
      <c r="AT524" t="e">
        <f t="shared" si="372"/>
        <v>#VALUE!</v>
      </c>
      <c r="AU524" t="e">
        <f t="shared" si="373"/>
        <v>#VALUE!</v>
      </c>
      <c r="AV524">
        <f t="shared" si="374"/>
        <v>1.5759424160826513E-2</v>
      </c>
      <c r="AX524">
        <f t="shared" si="375"/>
        <v>78.812974192989046</v>
      </c>
      <c r="AY524">
        <f t="shared" si="376"/>
        <v>15.215219993965082</v>
      </c>
      <c r="AZ524" t="e">
        <f t="shared" si="377"/>
        <v>#VALUE!</v>
      </c>
    </row>
    <row r="525" spans="1:52">
      <c r="A525" s="74">
        <v>44781.430555555555</v>
      </c>
      <c r="B525" s="31">
        <v>50</v>
      </c>
      <c r="C525" s="31">
        <v>6.2</v>
      </c>
      <c r="D525" s="31" t="s">
        <v>234</v>
      </c>
      <c r="E525" s="85">
        <v>1</v>
      </c>
      <c r="F525" s="2">
        <v>44782.649421296293</v>
      </c>
      <c r="G525">
        <v>112</v>
      </c>
      <c r="I525" s="35">
        <v>23.3</v>
      </c>
      <c r="J525" s="35">
        <v>30.042999999999999</v>
      </c>
      <c r="K525" s="64">
        <v>-0.50309362719999995</v>
      </c>
      <c r="L525" s="65">
        <v>20386.090180440318</v>
      </c>
      <c r="M525" s="3" t="s">
        <v>40</v>
      </c>
      <c r="N525" s="4">
        <f>1000000*(AG525-AE525)/Y525</f>
        <v>-2.5773965762564501E-3</v>
      </c>
      <c r="O525" s="4">
        <f>1000000*(AN525-AL525)/Y525</f>
        <v>540.98578423912932</v>
      </c>
      <c r="P525" s="4" t="e">
        <f>1000000*(AU525-AS525)/Y525</f>
        <v>#VALUE!</v>
      </c>
      <c r="Q525">
        <f>(N525*16)</f>
        <v>-4.1238345220103202E-2</v>
      </c>
      <c r="R525">
        <f>(O525*44)</f>
        <v>23803.37450652169</v>
      </c>
      <c r="S525">
        <f>1000000*(((AG525-AE525)*0.082057*X525)/(W525-AA525))/Y525</f>
        <v>-7.2248421640004543E-2</v>
      </c>
      <c r="T525">
        <f>1000000*(((AN525-AL525)*0.082057*X525)/(W525-AA525))/Y525</f>
        <v>15164.670195118684</v>
      </c>
      <c r="U525">
        <f>O525*((1*0.082057*X525)/(W525-AA525))</f>
        <v>15164.67019511869</v>
      </c>
      <c r="W525">
        <f t="shared" ref="W525:W586" si="378">((0.001316*((J525*25.4)-(2.5*2053/100)))*(273.15+40))/(273.15+I525)</f>
        <v>0.98945220665501754</v>
      </c>
      <c r="X525">
        <v>313.14999999999998</v>
      </c>
      <c r="Y525">
        <f t="shared" ref="Y525:Y586" si="379">(21.0733341666667/1000)-Z525</f>
        <v>1.9073334166666699E-2</v>
      </c>
      <c r="Z525">
        <v>2E-3</v>
      </c>
      <c r="AA525">
        <f t="shared" ref="AA525:AA586" si="380">(0.001316*10^(8.07131-(1730.63/(233.46+(X525-273.15)))))</f>
        <v>7.2765497523200454E-2</v>
      </c>
      <c r="AC525">
        <f t="shared" ref="AC525:AC586" si="381">W525*(K525/10^6)</f>
        <v>-4.9778709958711668E-7</v>
      </c>
      <c r="AD525">
        <f t="shared" ref="AD525:AD586" si="382">(AC525*Z525)/(0.082057*X525)</f>
        <v>-3.8744100443415791E-11</v>
      </c>
      <c r="AE525">
        <v>0</v>
      </c>
      <c r="AF525">
        <f t="shared" ref="AF525:AF586" si="383">AC525*AH525*Y525</f>
        <v>-1.0415445735546126E-11</v>
      </c>
      <c r="AG525">
        <f t="shared" ref="AG525:AG586" si="384">AD525+AF525</f>
        <v>-4.9159546178961919E-11</v>
      </c>
      <c r="AH525">
        <f t="shared" ref="AH525:AH586" si="385">101.325*(0.000014*EXP(1600*((1/X525)-(1/298.15))))</f>
        <v>1.097002469958351E-3</v>
      </c>
      <c r="AJ525">
        <f t="shared" ref="AJ525:AJ586" si="386">W525*(L525/10^6)</f>
        <v>2.0171061914104858E-2</v>
      </c>
      <c r="AK525">
        <f t="shared" ref="AK525:AK586" si="387">(AJ525*Z525)/(0.082057*X525)</f>
        <v>1.5699676618752289E-6</v>
      </c>
      <c r="AL525">
        <v>0</v>
      </c>
      <c r="AM525">
        <f t="shared" ref="AM525:AM586" si="388">AJ525*AO525*Y525</f>
        <v>8.7484349803339328E-6</v>
      </c>
      <c r="AN525">
        <f t="shared" ref="AN525:AN586" si="389">AK525+AM525</f>
        <v>1.0318402642209162E-5</v>
      </c>
      <c r="AO525">
        <f t="shared" ref="AO525:AO586" si="390">101.325*(0.00033*EXP(2400*((1/X525)-(1/298.15))))</f>
        <v>2.2739189884214046E-2</v>
      </c>
      <c r="AQ525" t="e">
        <f t="shared" ref="AQ525:AQ586" si="391">W525*(M525/10^6)</f>
        <v>#VALUE!</v>
      </c>
      <c r="AR525" t="e">
        <f t="shared" ref="AR525:AR586" si="392">(AQ525*Z525)/(0.082057*X525)</f>
        <v>#VALUE!</v>
      </c>
      <c r="AS525">
        <v>0</v>
      </c>
      <c r="AT525" t="e">
        <f t="shared" ref="AT525:AT586" si="393">AQ525*AV525*Y525</f>
        <v>#VALUE!</v>
      </c>
      <c r="AU525" t="e">
        <f t="shared" ref="AU525:AU586" si="394">AR525+AT525</f>
        <v>#VALUE!</v>
      </c>
      <c r="AV525">
        <f t="shared" ref="AV525:AV586" si="395">101.325*((2.4*10^-4)*EXP(2700*((1/X525)-(1/298.15))))</f>
        <v>1.5759424160826513E-2</v>
      </c>
      <c r="AX525">
        <f t="shared" ref="AX525:AX586" si="396">100*(AG525-AF525)/AG525</f>
        <v>78.812974192989046</v>
      </c>
      <c r="AY525">
        <f t="shared" ref="AY525:AY586" si="397">100*(AN525-AM525)/AN525</f>
        <v>15.215219993965079</v>
      </c>
      <c r="AZ525" t="e">
        <f t="shared" ref="AZ525:AZ586" si="398">100*(AU525-AT525)/AU525</f>
        <v>#VALUE!</v>
      </c>
    </row>
    <row r="526" spans="1:52">
      <c r="A526" s="74">
        <v>44781.427777777775</v>
      </c>
      <c r="B526" s="31">
        <v>50</v>
      </c>
      <c r="C526" s="31">
        <v>3</v>
      </c>
      <c r="D526" s="31" t="s">
        <v>235</v>
      </c>
      <c r="E526" s="85">
        <v>1</v>
      </c>
      <c r="F526" s="2">
        <v>44782.670740740738</v>
      </c>
      <c r="G526">
        <v>174</v>
      </c>
      <c r="I526" s="35">
        <v>23.3</v>
      </c>
      <c r="J526" s="35">
        <v>30.042999999999999</v>
      </c>
      <c r="K526" s="64">
        <v>8.1431393187999994</v>
      </c>
      <c r="L526" s="65">
        <v>5111.5289875280005</v>
      </c>
      <c r="M526" s="3" t="s">
        <v>40</v>
      </c>
      <c r="N526" s="4">
        <f>1000000*(AG526-AE526)/Y526</f>
        <v>4.1718078436145216E-2</v>
      </c>
      <c r="O526" s="4">
        <f>1000000*(AN526-AL526)/Y526</f>
        <v>135.64467210255171</v>
      </c>
      <c r="P526" s="4" t="e">
        <f>1000000*(AU526-AS526)/Y526</f>
        <v>#VALUE!</v>
      </c>
      <c r="Q526">
        <f>(N526*16)</f>
        <v>0.66748925497832345</v>
      </c>
      <c r="R526">
        <f>(O526*44)</f>
        <v>5968.3655725122753</v>
      </c>
      <c r="S526">
        <f>1000000*(((AG526-AE526)*0.082057*X526)/(W526-AA526))/Y526</f>
        <v>1.1694224119918684</v>
      </c>
      <c r="T526">
        <f>1000000*(((AN526-AL526)*0.082057*X526)/(W526-AA526))/Y526</f>
        <v>3802.3304421081893</v>
      </c>
      <c r="U526">
        <f>O526*((1*0.082057*X526)/(W526-AA526))</f>
        <v>3802.330442108188</v>
      </c>
      <c r="W526">
        <f t="shared" si="378"/>
        <v>0.98945220665501754</v>
      </c>
      <c r="X526">
        <v>313.14999999999998</v>
      </c>
      <c r="Y526">
        <f t="shared" si="379"/>
        <v>1.9073334166666699E-2</v>
      </c>
      <c r="Z526">
        <v>2E-3</v>
      </c>
      <c r="AA526">
        <f t="shared" si="380"/>
        <v>7.2765497523200454E-2</v>
      </c>
      <c r="AC526">
        <f t="shared" si="381"/>
        <v>8.0572471680858956E-6</v>
      </c>
      <c r="AD526">
        <f t="shared" si="382"/>
        <v>6.2711708245688474E-10</v>
      </c>
      <c r="AE526">
        <v>0</v>
      </c>
      <c r="AF526">
        <f t="shared" si="383"/>
        <v>1.6858576834692503E-10</v>
      </c>
      <c r="AG526">
        <f t="shared" si="384"/>
        <v>7.9570285080380979E-10</v>
      </c>
      <c r="AH526">
        <f t="shared" si="385"/>
        <v>1.097002469958351E-3</v>
      </c>
      <c r="AJ526">
        <f t="shared" si="386"/>
        <v>5.057613636090667E-3</v>
      </c>
      <c r="AK526">
        <f t="shared" si="387"/>
        <v>3.9364758725812028E-7</v>
      </c>
      <c r="AL526">
        <v>0</v>
      </c>
      <c r="AM526">
        <f t="shared" si="388"/>
        <v>2.1935485716817806E-6</v>
      </c>
      <c r="AN526">
        <f t="shared" si="389"/>
        <v>2.587196158939901E-6</v>
      </c>
      <c r="AO526">
        <f t="shared" si="390"/>
        <v>2.2739189884214046E-2</v>
      </c>
      <c r="AQ526" t="e">
        <f t="shared" si="391"/>
        <v>#VALUE!</v>
      </c>
      <c r="AR526" t="e">
        <f t="shared" si="392"/>
        <v>#VALUE!</v>
      </c>
      <c r="AS526">
        <v>0</v>
      </c>
      <c r="AT526" t="e">
        <f t="shared" si="393"/>
        <v>#VALUE!</v>
      </c>
      <c r="AU526" t="e">
        <f t="shared" si="394"/>
        <v>#VALUE!</v>
      </c>
      <c r="AV526">
        <f t="shared" si="395"/>
        <v>1.5759424160826513E-2</v>
      </c>
      <c r="AX526">
        <f t="shared" si="396"/>
        <v>78.812974192989046</v>
      </c>
      <c r="AY526">
        <f t="shared" si="397"/>
        <v>15.215219993965084</v>
      </c>
      <c r="AZ526" t="e">
        <f t="shared" si="398"/>
        <v>#VALUE!</v>
      </c>
    </row>
    <row r="527" spans="1:52">
      <c r="A527" s="74">
        <v>44781.413888888892</v>
      </c>
      <c r="B527" s="31">
        <v>50</v>
      </c>
      <c r="C527" s="31">
        <v>3.8</v>
      </c>
      <c r="D527" s="31" t="s">
        <v>234</v>
      </c>
      <c r="E527" s="85">
        <v>1</v>
      </c>
      <c r="F527" s="2">
        <v>44782.692071759258</v>
      </c>
      <c r="G527">
        <v>382</v>
      </c>
      <c r="I527" s="35">
        <v>23.3</v>
      </c>
      <c r="J527" s="35">
        <v>30.042999999999999</v>
      </c>
      <c r="K527" s="64">
        <v>5936.5326192246193</v>
      </c>
      <c r="L527" s="65">
        <v>20382.663363841999</v>
      </c>
      <c r="M527" s="3" t="s">
        <v>40</v>
      </c>
      <c r="N527" s="4">
        <f>1000000*(AG527-AE527)/Y527</f>
        <v>30.413422115445691</v>
      </c>
      <c r="O527" s="4">
        <f>1000000*(AN527-AL527)/Y527</f>
        <v>540.89484678871679</v>
      </c>
      <c r="P527" s="4" t="e">
        <f>1000000*(AU527-AS527)/Y527</f>
        <v>#VALUE!</v>
      </c>
      <c r="Q527">
        <f>(N527*16)</f>
        <v>486.61475384713106</v>
      </c>
      <c r="R527">
        <f>(O527*44)</f>
        <v>23799.373258703537</v>
      </c>
      <c r="S527">
        <f>1000000*(((AG527-AE527)*0.082057*X527)/(W527-AA527))/Y527</f>
        <v>852.53537028580513</v>
      </c>
      <c r="T527">
        <f>1000000*(((AN527-AL527)*0.082057*X527)/(W527-AA527))/Y527</f>
        <v>15162.121077407895</v>
      </c>
      <c r="U527">
        <f>O527*((1*0.082057*X527)/(W527-AA527))</f>
        <v>15162.121077407897</v>
      </c>
      <c r="W527">
        <f t="shared" si="378"/>
        <v>0.98945220665501754</v>
      </c>
      <c r="X527">
        <v>313.14999999999998</v>
      </c>
      <c r="Y527">
        <f t="shared" si="379"/>
        <v>1.9073334166666699E-2</v>
      </c>
      <c r="Z527">
        <v>2E-3</v>
      </c>
      <c r="AA527">
        <f t="shared" si="380"/>
        <v>7.2765497523200454E-2</v>
      </c>
      <c r="AC527">
        <f t="shared" si="381"/>
        <v>5.8739152999712904E-3</v>
      </c>
      <c r="AD527">
        <f t="shared" si="382"/>
        <v>4.5718252756442959E-7</v>
      </c>
      <c r="AE527">
        <v>0</v>
      </c>
      <c r="AF527">
        <f t="shared" si="383"/>
        <v>1.2290283559535723E-7</v>
      </c>
      <c r="AG527">
        <f t="shared" si="384"/>
        <v>5.8008536315978685E-7</v>
      </c>
      <c r="AH527">
        <f t="shared" si="385"/>
        <v>1.097002469958351E-3</v>
      </c>
      <c r="AJ527">
        <f t="shared" si="386"/>
        <v>2.0167671242859848E-2</v>
      </c>
      <c r="AK527">
        <f t="shared" si="387"/>
        <v>1.5697037568696628E-6</v>
      </c>
      <c r="AL527">
        <v>0</v>
      </c>
      <c r="AM527">
        <f t="shared" si="388"/>
        <v>8.7469644049595192E-6</v>
      </c>
      <c r="AN527">
        <f t="shared" si="389"/>
        <v>1.0316668161829182E-5</v>
      </c>
      <c r="AO527">
        <f t="shared" si="390"/>
        <v>2.2739189884214046E-2</v>
      </c>
      <c r="AQ527" t="e">
        <f t="shared" si="391"/>
        <v>#VALUE!</v>
      </c>
      <c r="AR527" t="e">
        <f t="shared" si="392"/>
        <v>#VALUE!</v>
      </c>
      <c r="AS527">
        <v>0</v>
      </c>
      <c r="AT527" t="e">
        <f t="shared" si="393"/>
        <v>#VALUE!</v>
      </c>
      <c r="AU527" t="e">
        <f t="shared" si="394"/>
        <v>#VALUE!</v>
      </c>
      <c r="AV527">
        <f t="shared" si="395"/>
        <v>1.5759424160826513E-2</v>
      </c>
      <c r="AX527">
        <f t="shared" si="396"/>
        <v>78.812974192989046</v>
      </c>
      <c r="AY527">
        <f t="shared" si="397"/>
        <v>15.21521999396507</v>
      </c>
      <c r="AZ527" t="e">
        <f t="shared" si="398"/>
        <v>#VALUE!</v>
      </c>
    </row>
    <row r="528" spans="1:52">
      <c r="A528" s="74">
        <v>44781.430555555555</v>
      </c>
      <c r="B528" s="31">
        <v>50</v>
      </c>
      <c r="C528" s="31">
        <v>6.2</v>
      </c>
      <c r="D528" s="31" t="s">
        <v>234</v>
      </c>
      <c r="E528" s="85">
        <v>2</v>
      </c>
      <c r="F528" s="2">
        <v>44782.713414351849</v>
      </c>
      <c r="G528">
        <v>332</v>
      </c>
      <c r="I528" s="35">
        <v>23.3</v>
      </c>
      <c r="J528" s="35">
        <v>30.042999999999999</v>
      </c>
      <c r="K528" s="64">
        <v>1.6995595700000088E-2</v>
      </c>
      <c r="L528" s="65">
        <v>20832.055129617998</v>
      </c>
      <c r="M528" s="3" t="s">
        <v>40</v>
      </c>
      <c r="N528" s="4">
        <f>1000000*(AG528-AE528)/Y528</f>
        <v>8.7070055751680296E-5</v>
      </c>
      <c r="O528" s="4">
        <f>1000000*(AN528-AL528)/Y528</f>
        <v>552.82035848257738</v>
      </c>
      <c r="P528" s="4" t="e">
        <f>1000000*(AU528-AS528)/Y528</f>
        <v>#VALUE!</v>
      </c>
      <c r="Q528">
        <f>(N528*16)</f>
        <v>1.3931208920268847E-3</v>
      </c>
      <c r="R528">
        <f>(O528*44)</f>
        <v>24324.095773233406</v>
      </c>
      <c r="S528">
        <f>1000000*(((AG528-AE528)*0.082057*X528)/(W528-AA528))/Y528</f>
        <v>2.4407086430226488E-3</v>
      </c>
      <c r="T528">
        <f>1000000*(((AN528-AL528)*0.082057*X528)/(W528-AA528))/Y528</f>
        <v>15496.411657704342</v>
      </c>
      <c r="U528">
        <f>O528*((1*0.082057*X528)/(W528-AA528))</f>
        <v>15496.411657704344</v>
      </c>
      <c r="W528">
        <f t="shared" si="378"/>
        <v>0.98945220665501754</v>
      </c>
      <c r="X528">
        <v>313.14999999999998</v>
      </c>
      <c r="Y528">
        <f t="shared" si="379"/>
        <v>1.9073334166666699E-2</v>
      </c>
      <c r="Z528">
        <v>2E-3</v>
      </c>
      <c r="AA528">
        <f t="shared" si="380"/>
        <v>7.2765497523200454E-2</v>
      </c>
      <c r="AC528">
        <f t="shared" si="381"/>
        <v>1.6816329668781612E-8</v>
      </c>
      <c r="AD528">
        <f t="shared" si="382"/>
        <v>1.3088598847123079E-12</v>
      </c>
      <c r="AE528">
        <v>0</v>
      </c>
      <c r="AF528">
        <f t="shared" si="383"/>
        <v>3.5185638454979023E-13</v>
      </c>
      <c r="AG528">
        <f t="shared" si="384"/>
        <v>1.6607162692620982E-12</v>
      </c>
      <c r="AH528">
        <f t="shared" si="385"/>
        <v>1.097002469958351E-3</v>
      </c>
      <c r="AJ528">
        <f t="shared" si="386"/>
        <v>2.0612322917159507E-2</v>
      </c>
      <c r="AK528">
        <f t="shared" si="387"/>
        <v>1.6043121851428909E-6</v>
      </c>
      <c r="AL528">
        <v>0</v>
      </c>
      <c r="AM528">
        <f t="shared" si="388"/>
        <v>8.9398152463317836E-6</v>
      </c>
      <c r="AN528">
        <f t="shared" si="389"/>
        <v>1.0544127431474675E-5</v>
      </c>
      <c r="AO528">
        <f t="shared" si="390"/>
        <v>2.2739189884214046E-2</v>
      </c>
      <c r="AQ528" t="e">
        <f t="shared" si="391"/>
        <v>#VALUE!</v>
      </c>
      <c r="AR528" t="e">
        <f t="shared" si="392"/>
        <v>#VALUE!</v>
      </c>
      <c r="AS528">
        <v>0</v>
      </c>
      <c r="AT528" t="e">
        <f t="shared" si="393"/>
        <v>#VALUE!</v>
      </c>
      <c r="AU528" t="e">
        <f t="shared" si="394"/>
        <v>#VALUE!</v>
      </c>
      <c r="AV528">
        <f t="shared" si="395"/>
        <v>1.5759424160826513E-2</v>
      </c>
      <c r="AX528">
        <f t="shared" si="396"/>
        <v>78.812974192989046</v>
      </c>
      <c r="AY528">
        <f t="shared" si="397"/>
        <v>15.21521999396508</v>
      </c>
      <c r="AZ528" t="e">
        <f t="shared" si="398"/>
        <v>#VALUE!</v>
      </c>
    </row>
    <row r="529" spans="1:52">
      <c r="A529" s="74">
        <v>44781.438888888886</v>
      </c>
      <c r="B529" s="31">
        <v>50</v>
      </c>
      <c r="C529" s="31">
        <v>8</v>
      </c>
      <c r="D529" s="31" t="s">
        <v>235</v>
      </c>
      <c r="E529" s="85">
        <v>1</v>
      </c>
      <c r="F529" s="2">
        <v>44782.734733796293</v>
      </c>
      <c r="G529">
        <v>20</v>
      </c>
      <c r="I529" s="35">
        <v>23.3</v>
      </c>
      <c r="J529" s="35">
        <v>30.042999999999999</v>
      </c>
      <c r="K529" s="64">
        <v>57798.962008921284</v>
      </c>
      <c r="L529" s="65">
        <v>26274.389620670718</v>
      </c>
      <c r="M529" s="3" t="s">
        <v>40</v>
      </c>
      <c r="N529" s="4">
        <f>1000000*(AG529-AE529)/Y529</f>
        <v>296.10958823326223</v>
      </c>
      <c r="O529" s="4">
        <f>1000000*(AN529-AL529)/Y529</f>
        <v>697.24361800286977</v>
      </c>
      <c r="P529" s="4" t="e">
        <f>1000000*(AU529-AS529)/Y529</f>
        <v>#VALUE!</v>
      </c>
      <c r="Q529">
        <f>(N529*16)</f>
        <v>4737.7534117321957</v>
      </c>
      <c r="R529">
        <f>(O529*44)</f>
        <v>30678.719192126271</v>
      </c>
      <c r="S529">
        <f>1000000*(((AG529-AE529)*0.082057*X529)/(W529-AA529))/Y529</f>
        <v>8300.410801894468</v>
      </c>
      <c r="T529">
        <f>1000000*(((AN529-AL529)*0.082057*X529)/(W529-AA529))/Y529</f>
        <v>19544.819514131817</v>
      </c>
      <c r="U529">
        <f>O529*((1*0.082057*X529)/(W529-AA529))</f>
        <v>19544.819514131817</v>
      </c>
      <c r="W529">
        <f t="shared" si="378"/>
        <v>0.98945220665501754</v>
      </c>
      <c r="X529">
        <v>313.14999999999998</v>
      </c>
      <c r="Y529">
        <f t="shared" si="379"/>
        <v>1.9073334166666699E-2</v>
      </c>
      <c r="Z529">
        <v>2E-3</v>
      </c>
      <c r="AA529">
        <f t="shared" si="380"/>
        <v>7.2765497523200454E-2</v>
      </c>
      <c r="AC529">
        <f t="shared" si="381"/>
        <v>5.7189310502096691E-2</v>
      </c>
      <c r="AD529">
        <f t="shared" si="382"/>
        <v>4.4511968916445452E-6</v>
      </c>
      <c r="AE529">
        <v>0</v>
      </c>
      <c r="AF529">
        <f t="shared" si="383"/>
        <v>1.1966002346825431E-6</v>
      </c>
      <c r="AG529">
        <f t="shared" si="384"/>
        <v>5.647797126327088E-6</v>
      </c>
      <c r="AH529">
        <f t="shared" si="385"/>
        <v>1.097002469958351E-3</v>
      </c>
      <c r="AJ529">
        <f t="shared" si="386"/>
        <v>2.599725278868633E-2</v>
      </c>
      <c r="AK529">
        <f t="shared" si="387"/>
        <v>2.0234356698539939E-6</v>
      </c>
      <c r="AL529">
        <v>0</v>
      </c>
      <c r="AM529">
        <f t="shared" si="388"/>
        <v>1.1275324851890445E-5</v>
      </c>
      <c r="AN529">
        <f t="shared" si="389"/>
        <v>1.3298760521744439E-5</v>
      </c>
      <c r="AO529">
        <f t="shared" si="390"/>
        <v>2.2739189884214046E-2</v>
      </c>
      <c r="AQ529" t="e">
        <f t="shared" si="391"/>
        <v>#VALUE!</v>
      </c>
      <c r="AR529" t="e">
        <f t="shared" si="392"/>
        <v>#VALUE!</v>
      </c>
      <c r="AS529">
        <v>0</v>
      </c>
      <c r="AT529" t="e">
        <f t="shared" si="393"/>
        <v>#VALUE!</v>
      </c>
      <c r="AU529" t="e">
        <f t="shared" si="394"/>
        <v>#VALUE!</v>
      </c>
      <c r="AV529">
        <f t="shared" si="395"/>
        <v>1.5759424160826513E-2</v>
      </c>
      <c r="AX529">
        <f t="shared" si="396"/>
        <v>78.812974192989046</v>
      </c>
      <c r="AY529">
        <f t="shared" si="397"/>
        <v>15.215219993965079</v>
      </c>
      <c r="AZ529" t="e">
        <f t="shared" si="398"/>
        <v>#VALUE!</v>
      </c>
    </row>
    <row r="530" spans="1:52">
      <c r="A530" s="74">
        <v>44781.438888888886</v>
      </c>
      <c r="B530" s="31">
        <v>50</v>
      </c>
      <c r="C530" s="31">
        <v>8</v>
      </c>
      <c r="D530" s="31" t="s">
        <v>235</v>
      </c>
      <c r="E530" s="85">
        <v>2</v>
      </c>
      <c r="F530" s="2">
        <v>44782.75608796296</v>
      </c>
      <c r="G530">
        <v>28</v>
      </c>
      <c r="I530" s="35">
        <v>23.3</v>
      </c>
      <c r="J530" s="35">
        <v>30.042999999999999</v>
      </c>
      <c r="K530" s="64">
        <v>58946.368250404783</v>
      </c>
      <c r="L530" s="65">
        <v>24952.546117948881</v>
      </c>
      <c r="M530" s="3" t="s">
        <v>40</v>
      </c>
      <c r="N530" s="4">
        <f>1000000*(AG530-AE530)/Y530</f>
        <v>301.98785970895955</v>
      </c>
      <c r="O530" s="4">
        <f>1000000*(AN530-AL530)/Y530</f>
        <v>662.16584989569833</v>
      </c>
      <c r="P530" s="4" t="e">
        <f>1000000*(AU530-AS530)/Y530</f>
        <v>#VALUE!</v>
      </c>
      <c r="Q530">
        <f>(N530*16)</f>
        <v>4831.8057553433528</v>
      </c>
      <c r="R530">
        <f>(O530*44)</f>
        <v>29135.297395410726</v>
      </c>
      <c r="S530">
        <f>1000000*(((AG530-AE530)*0.082057*X530)/(W530-AA530))/Y530</f>
        <v>8465.1878641451822</v>
      </c>
      <c r="T530">
        <f>1000000*(((AN530-AL530)*0.082057*X530)/(W530-AA530))/Y530</f>
        <v>18561.535294798286</v>
      </c>
      <c r="U530">
        <f>O530*((1*0.082057*X530)/(W530-AA530))</f>
        <v>18561.535294798294</v>
      </c>
      <c r="W530">
        <f t="shared" si="378"/>
        <v>0.98945220665501754</v>
      </c>
      <c r="X530">
        <v>313.14999999999998</v>
      </c>
      <c r="Y530">
        <f t="shared" si="379"/>
        <v>1.9073334166666699E-2</v>
      </c>
      <c r="Z530">
        <v>2E-3</v>
      </c>
      <c r="AA530">
        <f t="shared" si="380"/>
        <v>7.2765497523200454E-2</v>
      </c>
      <c r="AC530">
        <f t="shared" si="381"/>
        <v>5.8324614139662279E-2</v>
      </c>
      <c r="AD530">
        <f t="shared" si="382"/>
        <v>4.5395606081894304E-6</v>
      </c>
      <c r="AE530">
        <v>0</v>
      </c>
      <c r="AF530" s="8">
        <f t="shared" si="383"/>
        <v>1.2203547543160176E-6</v>
      </c>
      <c r="AG530" s="8">
        <f t="shared" si="384"/>
        <v>5.7599153625054476E-6</v>
      </c>
      <c r="AH530" s="9">
        <f t="shared" si="385"/>
        <v>1.097002469958351E-3</v>
      </c>
      <c r="AJ530">
        <f t="shared" si="386"/>
        <v>2.4689351818065614E-2</v>
      </c>
      <c r="AK530">
        <f t="shared" si="387"/>
        <v>1.9216382415602505E-6</v>
      </c>
      <c r="AL530">
        <v>0</v>
      </c>
      <c r="AM530" s="8">
        <f t="shared" si="388"/>
        <v>1.0708072287255264E-5</v>
      </c>
      <c r="AN530" s="8">
        <f t="shared" si="389"/>
        <v>1.2629710528815514E-5</v>
      </c>
      <c r="AO530" s="9">
        <f t="shared" si="390"/>
        <v>2.2739189884214046E-2</v>
      </c>
      <c r="AP530" s="9"/>
      <c r="AQ530" t="e">
        <f t="shared" si="391"/>
        <v>#VALUE!</v>
      </c>
      <c r="AR530" t="e">
        <f t="shared" si="392"/>
        <v>#VALUE!</v>
      </c>
      <c r="AS530">
        <v>0</v>
      </c>
      <c r="AT530" s="8" t="e">
        <f t="shared" si="393"/>
        <v>#VALUE!</v>
      </c>
      <c r="AU530" s="8" t="e">
        <f t="shared" si="394"/>
        <v>#VALUE!</v>
      </c>
      <c r="AV530" s="9">
        <f t="shared" si="395"/>
        <v>1.5759424160826513E-2</v>
      </c>
      <c r="AX530">
        <f t="shared" si="396"/>
        <v>78.812974192989046</v>
      </c>
      <c r="AY530">
        <f t="shared" si="397"/>
        <v>15.215219993965073</v>
      </c>
      <c r="AZ530" t="e">
        <f t="shared" si="398"/>
        <v>#VALUE!</v>
      </c>
    </row>
    <row r="531" spans="1:52">
      <c r="A531" s="74">
        <v>44781.418749999997</v>
      </c>
      <c r="B531" s="31">
        <v>50</v>
      </c>
      <c r="C531" s="31">
        <v>5</v>
      </c>
      <c r="D531" s="31" t="s">
        <v>234</v>
      </c>
      <c r="E531" s="85">
        <v>1</v>
      </c>
      <c r="F531" s="2">
        <v>44782.777418981481</v>
      </c>
      <c r="G531">
        <v>297</v>
      </c>
      <c r="I531" s="35">
        <v>23.3</v>
      </c>
      <c r="J531" s="35">
        <v>30.042999999999999</v>
      </c>
      <c r="K531" s="64">
        <v>57.651645780312641</v>
      </c>
      <c r="L531" s="65">
        <v>23086.255852168</v>
      </c>
      <c r="M531" s="3" t="s">
        <v>40</v>
      </c>
      <c r="N531" s="4">
        <f>1000000*(AG531-AE531)/Y531</f>
        <v>0.2953548731609284</v>
      </c>
      <c r="O531" s="4">
        <f>1000000*(AN531-AL531)/Y531</f>
        <v>612.64009512296457</v>
      </c>
      <c r="P531" s="4" t="e">
        <f>1000000*(AU531-AS531)/Y531</f>
        <v>#VALUE!</v>
      </c>
      <c r="Q531">
        <f>(N531*16)</f>
        <v>4.7256779705748544</v>
      </c>
      <c r="R531">
        <f>(O531*44)</f>
        <v>26956.164185410442</v>
      </c>
      <c r="S531">
        <f>1000000*(((AG531-AE531)*0.082057*X531)/(W531-AA531))/Y531</f>
        <v>8.2792549684203518</v>
      </c>
      <c r="T531">
        <f>1000000*(((AN531-AL531)*0.082057*X531)/(W531-AA531))/Y531</f>
        <v>17173.251611246167</v>
      </c>
      <c r="U531">
        <f>O531*((1*0.082057*X531)/(W531-AA531))</f>
        <v>17173.251611246167</v>
      </c>
      <c r="W531">
        <f t="shared" si="378"/>
        <v>0.98945220665501754</v>
      </c>
      <c r="X531">
        <v>313.14999999999998</v>
      </c>
      <c r="Y531">
        <f t="shared" si="379"/>
        <v>1.9073334166666699E-2</v>
      </c>
      <c r="Z531">
        <v>2E-3</v>
      </c>
      <c r="AA531">
        <f t="shared" si="380"/>
        <v>7.2765497523200454E-2</v>
      </c>
      <c r="AC531">
        <f t="shared" si="381"/>
        <v>5.7043548134623773E-5</v>
      </c>
      <c r="AD531">
        <f t="shared" si="382"/>
        <v>4.4398518169912951E-9</v>
      </c>
      <c r="AE531">
        <v>0</v>
      </c>
      <c r="AF531">
        <f t="shared" si="383"/>
        <v>1.1935503765605503E-9</v>
      </c>
      <c r="AG531">
        <f t="shared" si="384"/>
        <v>5.6334021935518449E-9</v>
      </c>
      <c r="AH531">
        <f t="shared" si="385"/>
        <v>1.097002469958351E-3</v>
      </c>
      <c r="AJ531">
        <f t="shared" si="386"/>
        <v>2.284274679632994E-2</v>
      </c>
      <c r="AK531">
        <f t="shared" si="387"/>
        <v>1.7779120371230825E-6</v>
      </c>
      <c r="AL531">
        <v>0</v>
      </c>
      <c r="AM531">
        <f t="shared" si="388"/>
        <v>9.9071772210556933E-6</v>
      </c>
      <c r="AN531">
        <f t="shared" si="389"/>
        <v>1.1685089258178776E-5</v>
      </c>
      <c r="AO531">
        <f t="shared" si="390"/>
        <v>2.2739189884214046E-2</v>
      </c>
      <c r="AQ531" t="e">
        <f t="shared" si="391"/>
        <v>#VALUE!</v>
      </c>
      <c r="AR531" t="e">
        <f t="shared" si="392"/>
        <v>#VALUE!</v>
      </c>
      <c r="AS531">
        <v>0</v>
      </c>
      <c r="AT531" t="e">
        <f t="shared" si="393"/>
        <v>#VALUE!</v>
      </c>
      <c r="AU531" t="e">
        <f t="shared" si="394"/>
        <v>#VALUE!</v>
      </c>
      <c r="AV531">
        <f t="shared" si="395"/>
        <v>1.5759424160826513E-2</v>
      </c>
      <c r="AX531">
        <f t="shared" si="396"/>
        <v>78.81297419298906</v>
      </c>
      <c r="AY531">
        <f t="shared" si="397"/>
        <v>15.215219993965075</v>
      </c>
      <c r="AZ531" t="e">
        <f t="shared" si="398"/>
        <v>#VALUE!</v>
      </c>
    </row>
    <row r="532" spans="1:52">
      <c r="A532" s="74">
        <v>44781.444444444445</v>
      </c>
      <c r="B532" s="31">
        <v>50</v>
      </c>
      <c r="C532" s="31">
        <v>8</v>
      </c>
      <c r="D532" s="31" t="s">
        <v>234</v>
      </c>
      <c r="E532" s="85">
        <v>1</v>
      </c>
      <c r="F532" s="2">
        <v>44782.798773148148</v>
      </c>
      <c r="G532">
        <v>295</v>
      </c>
      <c r="I532" s="35">
        <v>23.3</v>
      </c>
      <c r="J532" s="35">
        <v>30.042999999999999</v>
      </c>
      <c r="K532" s="64">
        <v>0.30029716480000013</v>
      </c>
      <c r="L532" s="65">
        <v>32745.487318003285</v>
      </c>
      <c r="M532" s="3" t="s">
        <v>40</v>
      </c>
      <c r="N532" s="4">
        <f>1000000*(AG532-AE532)/Y532</f>
        <v>1.5384509812272956E-3</v>
      </c>
      <c r="O532" s="4">
        <f>1000000*(AN532-AL532)/Y532</f>
        <v>868.96717223487929</v>
      </c>
      <c r="P532" s="4" t="e">
        <f>1000000*(AU532-AS532)/Y532</f>
        <v>#VALUE!</v>
      </c>
      <c r="Q532">
        <f>(N532*16)</f>
        <v>2.461521569963673E-2</v>
      </c>
      <c r="R532">
        <f>(O532*44)</f>
        <v>38234.555578334686</v>
      </c>
      <c r="S532">
        <f>1000000*(((AG532-AE532)*0.082057*X532)/(W532-AA532))/Y532</f>
        <v>4.3125165986535763E-2</v>
      </c>
      <c r="T532">
        <f>1000000*(((AN532-AL532)*0.082057*X532)/(W532-AA532))/Y532</f>
        <v>24358.49695359464</v>
      </c>
      <c r="U532">
        <f>O532*((1*0.082057*X532)/(W532-AA532))</f>
        <v>24358.496953594647</v>
      </c>
      <c r="W532">
        <f t="shared" si="378"/>
        <v>0.98945220665501754</v>
      </c>
      <c r="X532">
        <v>313.14999999999998</v>
      </c>
      <c r="Y532">
        <f t="shared" si="379"/>
        <v>1.9073334166666699E-2</v>
      </c>
      <c r="Z532">
        <v>2E-3</v>
      </c>
      <c r="AA532">
        <f t="shared" si="380"/>
        <v>7.2765497523200454E-2</v>
      </c>
      <c r="AC532">
        <f t="shared" si="381"/>
        <v>2.9712969236360558E-7</v>
      </c>
      <c r="AD532">
        <f t="shared" si="382"/>
        <v>2.3126398123224308E-11</v>
      </c>
      <c r="AE532">
        <v>0</v>
      </c>
      <c r="AF532">
        <f t="shared" si="383"/>
        <v>6.2169915407601767E-12</v>
      </c>
      <c r="AG532">
        <f t="shared" si="384"/>
        <v>2.9343389663984486E-11</v>
      </c>
      <c r="AH532">
        <f t="shared" si="385"/>
        <v>1.097002469958351E-3</v>
      </c>
      <c r="AJ532">
        <f t="shared" si="386"/>
        <v>3.2400094684792241E-2</v>
      </c>
      <c r="AK532">
        <f t="shared" si="387"/>
        <v>2.5217859681076025E-6</v>
      </c>
      <c r="AL532">
        <v>0</v>
      </c>
      <c r="AM532">
        <f t="shared" si="388"/>
        <v>1.4052315287791665E-5</v>
      </c>
      <c r="AN532">
        <f t="shared" si="389"/>
        <v>1.6574101255899269E-5</v>
      </c>
      <c r="AO532">
        <f t="shared" si="390"/>
        <v>2.2739189884214046E-2</v>
      </c>
      <c r="AQ532" t="e">
        <f t="shared" si="391"/>
        <v>#VALUE!</v>
      </c>
      <c r="AR532" t="e">
        <f t="shared" si="392"/>
        <v>#VALUE!</v>
      </c>
      <c r="AS532">
        <v>0</v>
      </c>
      <c r="AT532" t="e">
        <f t="shared" si="393"/>
        <v>#VALUE!</v>
      </c>
      <c r="AU532" t="e">
        <f t="shared" si="394"/>
        <v>#VALUE!</v>
      </c>
      <c r="AV532">
        <f t="shared" si="395"/>
        <v>1.5759424160826513E-2</v>
      </c>
      <c r="AX532">
        <f t="shared" si="396"/>
        <v>78.812974192989046</v>
      </c>
      <c r="AY532">
        <f t="shared" si="397"/>
        <v>15.215219993965084</v>
      </c>
      <c r="AZ532" t="e">
        <f t="shared" si="398"/>
        <v>#VALUE!</v>
      </c>
    </row>
    <row r="533" spans="1:52">
      <c r="A533" s="74">
        <v>44781.413888888892</v>
      </c>
      <c r="B533" s="31">
        <v>50</v>
      </c>
      <c r="C533" s="31">
        <v>3.8</v>
      </c>
      <c r="D533" s="31" t="s">
        <v>234</v>
      </c>
      <c r="E533" s="85">
        <v>2</v>
      </c>
      <c r="F533" s="2">
        <v>44782.820069444446</v>
      </c>
      <c r="G533">
        <v>192</v>
      </c>
      <c r="I533" s="35">
        <v>23.3</v>
      </c>
      <c r="J533" s="35">
        <v>30.042999999999999</v>
      </c>
      <c r="K533" s="64">
        <v>5371.1489533375798</v>
      </c>
      <c r="L533" s="65">
        <v>18731.442708056318</v>
      </c>
      <c r="M533" s="3" t="s">
        <v>40</v>
      </c>
      <c r="N533" s="4">
        <f>1000000*(AG533-AE533)/Y533</f>
        <v>27.516907737319265</v>
      </c>
      <c r="O533" s="4">
        <f>1000000*(AN533-AL533)/Y533</f>
        <v>497.07639540763051</v>
      </c>
      <c r="P533" s="4" t="e">
        <f>1000000*(AU533-AS533)/Y533</f>
        <v>#VALUE!</v>
      </c>
      <c r="Q533">
        <f>(N533*16)</f>
        <v>440.27052379710824</v>
      </c>
      <c r="R533">
        <f>(O533*44)</f>
        <v>21871.361397935743</v>
      </c>
      <c r="S533">
        <f>1000000*(((AG533-AE533)*0.082057*X533)/(W533-AA533))/Y533</f>
        <v>771.3415819471993</v>
      </c>
      <c r="T533">
        <f>1000000*(((AN533-AL533)*0.082057*X533)/(W533-AA533))/Y533</f>
        <v>13933.821955667396</v>
      </c>
      <c r="U533">
        <f>O533*((1*0.082057*X533)/(W533-AA533))</f>
        <v>13933.821955667399</v>
      </c>
      <c r="W533">
        <f t="shared" si="378"/>
        <v>0.98945220665501754</v>
      </c>
      <c r="X533">
        <v>313.14999999999998</v>
      </c>
      <c r="Y533">
        <f t="shared" si="379"/>
        <v>1.9073334166666699E-2</v>
      </c>
      <c r="Z533">
        <v>2E-3</v>
      </c>
      <c r="AA533">
        <f t="shared" si="380"/>
        <v>7.2765497523200454E-2</v>
      </c>
      <c r="AC533">
        <f t="shared" si="381"/>
        <v>5.3144951841526565E-3</v>
      </c>
      <c r="AD533">
        <f t="shared" si="382"/>
        <v>4.136413647353369E-7</v>
      </c>
      <c r="AE533">
        <v>0</v>
      </c>
      <c r="AF533">
        <f t="shared" si="383"/>
        <v>1.1119781177188988E-7</v>
      </c>
      <c r="AG533">
        <f t="shared" si="384"/>
        <v>5.2483917650722679E-7</v>
      </c>
      <c r="AH533">
        <f t="shared" si="385"/>
        <v>1.097002469958351E-3</v>
      </c>
      <c r="AJ533">
        <f t="shared" si="386"/>
        <v>1.8533867321318363E-2</v>
      </c>
      <c r="AK533">
        <f t="shared" si="387"/>
        <v>1.442540430834188E-6</v>
      </c>
      <c r="AL533">
        <v>0</v>
      </c>
      <c r="AM533">
        <f t="shared" si="388"/>
        <v>8.0383637651376968E-6</v>
      </c>
      <c r="AN533">
        <f t="shared" si="389"/>
        <v>9.4809041959718841E-6</v>
      </c>
      <c r="AO533">
        <f t="shared" si="390"/>
        <v>2.2739189884214046E-2</v>
      </c>
      <c r="AQ533" t="e">
        <f t="shared" si="391"/>
        <v>#VALUE!</v>
      </c>
      <c r="AR533" t="e">
        <f t="shared" si="392"/>
        <v>#VALUE!</v>
      </c>
      <c r="AS533">
        <v>0</v>
      </c>
      <c r="AT533" t="e">
        <f t="shared" si="393"/>
        <v>#VALUE!</v>
      </c>
      <c r="AU533" t="e">
        <f t="shared" si="394"/>
        <v>#VALUE!</v>
      </c>
      <c r="AV533">
        <f t="shared" si="395"/>
        <v>1.5759424160826513E-2</v>
      </c>
      <c r="AX533">
        <f t="shared" si="396"/>
        <v>78.81297419298906</v>
      </c>
      <c r="AY533">
        <f t="shared" si="397"/>
        <v>15.21521999396507</v>
      </c>
      <c r="AZ533" t="e">
        <f t="shared" si="398"/>
        <v>#VALUE!</v>
      </c>
    </row>
    <row r="534" spans="1:52">
      <c r="A534" s="74">
        <v>44781.427777777775</v>
      </c>
      <c r="B534" s="31">
        <v>50</v>
      </c>
      <c r="C534" s="31">
        <v>3</v>
      </c>
      <c r="D534" s="31" t="s">
        <v>235</v>
      </c>
      <c r="E534" s="85">
        <v>2</v>
      </c>
      <c r="F534" s="2">
        <v>44782.841423611113</v>
      </c>
      <c r="G534">
        <v>385</v>
      </c>
      <c r="I534" s="35">
        <v>23.3</v>
      </c>
      <c r="J534" s="35">
        <v>30.042999999999999</v>
      </c>
      <c r="K534" s="64">
        <v>4.4113392772999998</v>
      </c>
      <c r="L534" s="65">
        <v>4067.8082008115198</v>
      </c>
      <c r="M534" s="3" t="s">
        <v>40</v>
      </c>
      <c r="N534" s="4">
        <f>1000000*(AG534-AE534)/Y534</f>
        <v>2.2599711336630943E-2</v>
      </c>
      <c r="O534" s="4">
        <f>1000000*(AN534-AL534)/Y534</f>
        <v>107.9474479987241</v>
      </c>
      <c r="P534" s="4" t="e">
        <f>1000000*(AU534-AS534)/Y534</f>
        <v>#VALUE!</v>
      </c>
      <c r="Q534">
        <f>(N534*16)</f>
        <v>0.36159538138609509</v>
      </c>
      <c r="R534">
        <f>(O534*44)</f>
        <v>4749.6877119438604</v>
      </c>
      <c r="S534">
        <f>1000000*(((AG534-AE534)*0.082057*X534)/(W534-AA534))/Y534</f>
        <v>0.63350494395505885</v>
      </c>
      <c r="T534">
        <f>1000000*(((AN534-AL534)*0.082057*X534)/(W534-AA534))/Y534</f>
        <v>3025.9343128724176</v>
      </c>
      <c r="U534">
        <f>O534*((1*0.082057*X534)/(W534-AA534))</f>
        <v>3025.9343128724181</v>
      </c>
      <c r="W534">
        <f t="shared" si="378"/>
        <v>0.98945220665501754</v>
      </c>
      <c r="X534">
        <v>313.14999999999998</v>
      </c>
      <c r="Y534">
        <f t="shared" si="379"/>
        <v>1.9073334166666699E-2</v>
      </c>
      <c r="Z534">
        <v>2E-3</v>
      </c>
      <c r="AA534">
        <f t="shared" si="380"/>
        <v>7.2765497523200454E-2</v>
      </c>
      <c r="AC534">
        <f t="shared" si="381"/>
        <v>4.3648093822284351E-6</v>
      </c>
      <c r="AD534">
        <f t="shared" si="382"/>
        <v>3.397247804567229E-10</v>
      </c>
      <c r="AE534">
        <v>0</v>
      </c>
      <c r="AF534">
        <f t="shared" si="383"/>
        <v>9.1327065937044779E-11</v>
      </c>
      <c r="AG534">
        <f t="shared" si="384"/>
        <v>4.3105184639376767E-10</v>
      </c>
      <c r="AH534">
        <f t="shared" si="385"/>
        <v>1.097002469958351E-3</v>
      </c>
      <c r="AJ534">
        <f t="shared" si="386"/>
        <v>4.0249018005423355E-3</v>
      </c>
      <c r="AK534">
        <f t="shared" si="387"/>
        <v>3.1326886487102776E-7</v>
      </c>
      <c r="AL534">
        <v>0</v>
      </c>
      <c r="AM534">
        <f t="shared" si="388"/>
        <v>1.7456488832475132E-6</v>
      </c>
      <c r="AN534">
        <f t="shared" si="389"/>
        <v>2.0589177481185409E-6</v>
      </c>
      <c r="AO534">
        <f t="shared" si="390"/>
        <v>2.2739189884214046E-2</v>
      </c>
      <c r="AQ534" t="e">
        <f t="shared" si="391"/>
        <v>#VALUE!</v>
      </c>
      <c r="AR534" t="e">
        <f t="shared" si="392"/>
        <v>#VALUE!</v>
      </c>
      <c r="AS534">
        <v>0</v>
      </c>
      <c r="AT534" t="e">
        <f t="shared" si="393"/>
        <v>#VALUE!</v>
      </c>
      <c r="AU534" t="e">
        <f t="shared" si="394"/>
        <v>#VALUE!</v>
      </c>
      <c r="AV534">
        <f t="shared" si="395"/>
        <v>1.5759424160826513E-2</v>
      </c>
      <c r="AX534">
        <f t="shared" si="396"/>
        <v>78.812974192989046</v>
      </c>
      <c r="AY534">
        <f t="shared" si="397"/>
        <v>15.215219993965071</v>
      </c>
      <c r="AZ534" t="e">
        <f t="shared" si="398"/>
        <v>#VALUE!</v>
      </c>
    </row>
    <row r="535" spans="1:52">
      <c r="A535" s="74">
        <v>44781.409722222219</v>
      </c>
      <c r="B535" s="31">
        <v>50</v>
      </c>
      <c r="C535" s="31">
        <v>1.6</v>
      </c>
      <c r="D535" s="31" t="s">
        <v>234</v>
      </c>
      <c r="E535" s="85">
        <v>2</v>
      </c>
      <c r="F535" s="2">
        <v>44782.862754629627</v>
      </c>
      <c r="G535">
        <v>346</v>
      </c>
      <c r="I535" s="35">
        <v>23.3</v>
      </c>
      <c r="J535" s="35">
        <v>30.042999999999999</v>
      </c>
      <c r="K535" s="64">
        <v>82.644562481406496</v>
      </c>
      <c r="L535" s="65">
        <v>1324.61655145088</v>
      </c>
      <c r="M535" s="35" t="s">
        <v>40</v>
      </c>
      <c r="N535" s="36">
        <f>1000000*(AG535-AE535)/Y535</f>
        <v>0.42339596621666242</v>
      </c>
      <c r="O535" s="36">
        <f>1000000*(AN535-AL535)/Y535</f>
        <v>35.151356516137383</v>
      </c>
      <c r="P535" s="36" t="e">
        <f>1000000*(AU535-AS535)/Y535</f>
        <v>#VALUE!</v>
      </c>
      <c r="Q535">
        <f>(N535*16)</f>
        <v>6.7743354594665988</v>
      </c>
      <c r="R535">
        <f>(O535*44)</f>
        <v>1546.6596867100448</v>
      </c>
      <c r="S535">
        <f>1000000*(((AG535-AE535)*0.082057*X535)/(W535-AA535))/Y535</f>
        <v>11.868445302402263</v>
      </c>
      <c r="T535">
        <f>1000000*(((AN535-AL535)*0.082057*X535)/(W535-AA535))/Y535</f>
        <v>985.34701651722946</v>
      </c>
      <c r="U535">
        <f>O535*((1*0.082057*X535)/(W535-AA535))</f>
        <v>985.34701651722946</v>
      </c>
      <c r="W535">
        <f t="shared" si="378"/>
        <v>0.98945220665501754</v>
      </c>
      <c r="X535">
        <v>313.14999999999998</v>
      </c>
      <c r="Y535">
        <f t="shared" si="379"/>
        <v>1.9073334166666699E-2</v>
      </c>
      <c r="Z535">
        <v>2E-3</v>
      </c>
      <c r="AA535">
        <f t="shared" si="380"/>
        <v>7.2765497523200454E-2</v>
      </c>
      <c r="AC535">
        <f t="shared" si="381"/>
        <v>8.1772844715266121E-5</v>
      </c>
      <c r="AD535">
        <f t="shared" si="382"/>
        <v>6.3645990661870286E-9</v>
      </c>
      <c r="AE535">
        <v>0</v>
      </c>
      <c r="AF535">
        <f t="shared" si="383"/>
        <v>1.7109736822820972E-9</v>
      </c>
      <c r="AG535">
        <f t="shared" si="384"/>
        <v>8.0755727484691262E-9</v>
      </c>
      <c r="AH535">
        <f t="shared" si="385"/>
        <v>1.097002469958351E-3</v>
      </c>
      <c r="AJ535">
        <f t="shared" si="386"/>
        <v>1.3106447698048329E-3</v>
      </c>
      <c r="AK535">
        <f t="shared" si="387"/>
        <v>1.0201098551785418E-7</v>
      </c>
      <c r="AL535">
        <v>0</v>
      </c>
      <c r="AM535">
        <f t="shared" si="388"/>
        <v>5.6844258372607106E-7</v>
      </c>
      <c r="AN535">
        <f t="shared" si="389"/>
        <v>6.7045356924392527E-7</v>
      </c>
      <c r="AO535">
        <f t="shared" si="390"/>
        <v>2.2739189884214046E-2</v>
      </c>
      <c r="AQ535" t="e">
        <f t="shared" si="391"/>
        <v>#VALUE!</v>
      </c>
      <c r="AR535" t="e">
        <f t="shared" si="392"/>
        <v>#VALUE!</v>
      </c>
      <c r="AS535">
        <v>0</v>
      </c>
      <c r="AT535" t="e">
        <f t="shared" si="393"/>
        <v>#VALUE!</v>
      </c>
      <c r="AU535" t="e">
        <f t="shared" si="394"/>
        <v>#VALUE!</v>
      </c>
      <c r="AV535">
        <f t="shared" si="395"/>
        <v>1.5759424160826513E-2</v>
      </c>
      <c r="AX535">
        <f t="shared" si="396"/>
        <v>78.81297419298906</v>
      </c>
      <c r="AY535">
        <f t="shared" si="397"/>
        <v>15.215219993965079</v>
      </c>
      <c r="AZ535" t="e">
        <f t="shared" si="398"/>
        <v>#VALUE!</v>
      </c>
    </row>
    <row r="536" spans="1:52">
      <c r="A536" s="74">
        <v>44781.418749999997</v>
      </c>
      <c r="B536" s="31">
        <v>50</v>
      </c>
      <c r="C536" s="31">
        <v>5</v>
      </c>
      <c r="D536" s="31" t="s">
        <v>234</v>
      </c>
      <c r="E536" s="85">
        <v>2</v>
      </c>
      <c r="F536" s="2">
        <v>44782.884074074071</v>
      </c>
      <c r="G536">
        <v>267</v>
      </c>
      <c r="I536" s="35">
        <v>23.3</v>
      </c>
      <c r="J536" s="35">
        <v>30.042999999999999</v>
      </c>
      <c r="K536" s="64">
        <v>4.857992791700001</v>
      </c>
      <c r="L536" s="65">
        <v>22231.601005709119</v>
      </c>
      <c r="M536" s="35" t="s">
        <v>40</v>
      </c>
      <c r="N536" s="36">
        <f>1000000*(AG536-AE536)/Y536</f>
        <v>2.4887959838593824E-2</v>
      </c>
      <c r="O536" s="36">
        <f>1000000*(AN536-AL536)/Y536</f>
        <v>589.96011488776753</v>
      </c>
      <c r="P536" s="36" t="e">
        <f>1000000*(AU536-AS536)/Y536</f>
        <v>#VALUE!</v>
      </c>
      <c r="Q536">
        <f>(N536*16)</f>
        <v>0.39820735741750118</v>
      </c>
      <c r="R536">
        <f>(O536*44)</f>
        <v>25958.245055061772</v>
      </c>
      <c r="S536">
        <f>1000000*(((AG536-AE536)*0.082057*X536)/(W536-AA536))/Y536</f>
        <v>0.69764809682098139</v>
      </c>
      <c r="T536">
        <f>1000000*(((AN536-AL536)*0.082057*X536)/(W536-AA536))/Y536</f>
        <v>16537.496605627486</v>
      </c>
      <c r="U536">
        <f>O536*((1*0.082057*X536)/(W536-AA536))</f>
        <v>16537.49660562749</v>
      </c>
      <c r="W536">
        <f t="shared" si="378"/>
        <v>0.98945220665501754</v>
      </c>
      <c r="X536">
        <v>313.14999999999998</v>
      </c>
      <c r="Y536">
        <f t="shared" si="379"/>
        <v>1.9073334166666699E-2</v>
      </c>
      <c r="Z536">
        <v>2E-3</v>
      </c>
      <c r="AA536">
        <f t="shared" si="380"/>
        <v>7.2765497523200454E-2</v>
      </c>
      <c r="AC536">
        <f t="shared" si="381"/>
        <v>4.8067516876617352E-6</v>
      </c>
      <c r="AD536">
        <f t="shared" si="382"/>
        <v>3.7412233130949648E-10</v>
      </c>
      <c r="AE536">
        <v>0</v>
      </c>
      <c r="AF536">
        <f t="shared" si="383"/>
        <v>1.0057404341858377E-10</v>
      </c>
      <c r="AG536">
        <f t="shared" si="384"/>
        <v>4.746963747280802E-10</v>
      </c>
      <c r="AH536">
        <f t="shared" si="385"/>
        <v>1.097002469958351E-3</v>
      </c>
      <c r="AJ536">
        <f t="shared" si="386"/>
        <v>2.1997106672572795E-2</v>
      </c>
      <c r="AK536">
        <f t="shared" si="387"/>
        <v>1.7120936060689135E-6</v>
      </c>
      <c r="AL536">
        <v>0</v>
      </c>
      <c r="AM536">
        <f t="shared" si="388"/>
        <v>9.5404128101905535E-6</v>
      </c>
      <c r="AN536">
        <f t="shared" si="389"/>
        <v>1.1252506416259467E-5</v>
      </c>
      <c r="AO536">
        <f t="shared" si="390"/>
        <v>2.2739189884214046E-2</v>
      </c>
      <c r="AQ536" t="e">
        <f t="shared" si="391"/>
        <v>#VALUE!</v>
      </c>
      <c r="AR536" t="e">
        <f t="shared" si="392"/>
        <v>#VALUE!</v>
      </c>
      <c r="AS536">
        <v>0</v>
      </c>
      <c r="AT536" t="e">
        <f t="shared" si="393"/>
        <v>#VALUE!</v>
      </c>
      <c r="AU536" t="e">
        <f t="shared" si="394"/>
        <v>#VALUE!</v>
      </c>
      <c r="AV536">
        <f t="shared" si="395"/>
        <v>1.5759424160826513E-2</v>
      </c>
      <c r="AX536">
        <f t="shared" si="396"/>
        <v>78.812974192989046</v>
      </c>
      <c r="AY536">
        <f t="shared" si="397"/>
        <v>15.215219993965079</v>
      </c>
      <c r="AZ536" t="e">
        <f t="shared" si="398"/>
        <v>#VALUE!</v>
      </c>
    </row>
    <row r="537" spans="1:52">
      <c r="A537" s="74">
        <v>44781.433333333334</v>
      </c>
      <c r="B537" s="31">
        <v>50</v>
      </c>
      <c r="C537" s="31">
        <v>6</v>
      </c>
      <c r="D537" s="31" t="s">
        <v>235</v>
      </c>
      <c r="E537" s="85">
        <v>1</v>
      </c>
      <c r="F537" s="2">
        <v>44782.905428240738</v>
      </c>
      <c r="G537">
        <v>228</v>
      </c>
      <c r="I537" s="35">
        <v>23.3</v>
      </c>
      <c r="J537" s="35">
        <v>30.042999999999999</v>
      </c>
      <c r="K537" s="64">
        <v>48269.996088024782</v>
      </c>
      <c r="L537" s="65">
        <v>20165.13111902848</v>
      </c>
      <c r="M537" s="35" t="s">
        <v>40</v>
      </c>
      <c r="N537" s="36">
        <f>1000000*(AG537-AE537)/Y537</f>
        <v>247.2917881023545</v>
      </c>
      <c r="O537" s="36">
        <f>1000000*(AN537-AL537)/Y537</f>
        <v>535.12219244371386</v>
      </c>
      <c r="P537" s="36" t="e">
        <f>1000000*(AU537-AS537)/Y537</f>
        <v>#VALUE!</v>
      </c>
      <c r="Q537">
        <f>(N537*16)</f>
        <v>3956.668609637672</v>
      </c>
      <c r="R537">
        <f>(O537*44)</f>
        <v>23545.376467523409</v>
      </c>
      <c r="S537">
        <f>1000000*(((AG537-AE537)*0.082057*X537)/(W537-AA537))/Y537</f>
        <v>6931.9721844589967</v>
      </c>
      <c r="T537">
        <f>1000000*(((AN537-AL537)*0.082057*X537)/(W537-AA537))/Y537</f>
        <v>15000.304627063439</v>
      </c>
      <c r="U537">
        <f>O537*((1*0.082057*X537)/(W537-AA537))</f>
        <v>15000.30462706344</v>
      </c>
      <c r="W537">
        <f t="shared" si="378"/>
        <v>0.98945220665501754</v>
      </c>
      <c r="X537">
        <v>313.14999999999998</v>
      </c>
      <c r="Y537">
        <f t="shared" si="379"/>
        <v>1.9073334166666699E-2</v>
      </c>
      <c r="Z537">
        <v>2E-3</v>
      </c>
      <c r="AA537">
        <f t="shared" si="380"/>
        <v>7.2765497523200454E-2</v>
      </c>
      <c r="AC537">
        <f t="shared" si="381"/>
        <v>4.7760854144525189E-2</v>
      </c>
      <c r="AD537">
        <f t="shared" si="382"/>
        <v>3.717354933009813E-6</v>
      </c>
      <c r="AE537">
        <v>0</v>
      </c>
      <c r="AF537" s="8">
        <f t="shared" si="383"/>
        <v>9.9932397813892638E-7</v>
      </c>
      <c r="AG537" s="8">
        <f t="shared" si="384"/>
        <v>4.7166789111487393E-6</v>
      </c>
      <c r="AH537" s="9">
        <f t="shared" si="385"/>
        <v>1.097002469958351E-3</v>
      </c>
      <c r="AJ537">
        <f t="shared" si="386"/>
        <v>1.9952433483210495E-2</v>
      </c>
      <c r="AK537">
        <f t="shared" si="387"/>
        <v>1.5529512267498845E-6</v>
      </c>
      <c r="AL537">
        <v>0</v>
      </c>
      <c r="AM537" s="8">
        <f t="shared" si="388"/>
        <v>8.6536131697283961E-6</v>
      </c>
      <c r="AN537" s="8">
        <f t="shared" si="389"/>
        <v>1.020656439647828E-5</v>
      </c>
      <c r="AO537" s="9">
        <f t="shared" si="390"/>
        <v>2.2739189884214046E-2</v>
      </c>
      <c r="AP537" s="9"/>
      <c r="AQ537" t="e">
        <f t="shared" si="391"/>
        <v>#VALUE!</v>
      </c>
      <c r="AR537" t="e">
        <f t="shared" si="392"/>
        <v>#VALUE!</v>
      </c>
      <c r="AS537">
        <v>0</v>
      </c>
      <c r="AT537" s="8" t="e">
        <f t="shared" si="393"/>
        <v>#VALUE!</v>
      </c>
      <c r="AU537" s="8" t="e">
        <f t="shared" si="394"/>
        <v>#VALUE!</v>
      </c>
      <c r="AV537" s="9">
        <f t="shared" si="395"/>
        <v>1.5759424160826513E-2</v>
      </c>
      <c r="AX537">
        <f t="shared" si="396"/>
        <v>78.812974192989046</v>
      </c>
      <c r="AY537">
        <f t="shared" si="397"/>
        <v>15.215219993965077</v>
      </c>
      <c r="AZ537" t="e">
        <f t="shared" si="398"/>
        <v>#VALUE!</v>
      </c>
    </row>
    <row r="538" spans="1:52">
      <c r="A538" s="74">
        <v>44781.406944444447</v>
      </c>
      <c r="B538" s="31">
        <v>50</v>
      </c>
      <c r="C538" s="31">
        <v>0.1</v>
      </c>
      <c r="D538" s="31" t="s">
        <v>234</v>
      </c>
      <c r="E538" s="85">
        <v>2</v>
      </c>
      <c r="F538" s="2">
        <v>44782.926747685182</v>
      </c>
      <c r="G538">
        <v>305</v>
      </c>
      <c r="I538" s="35">
        <v>23.3</v>
      </c>
      <c r="J538" s="35">
        <v>30.042999999999999</v>
      </c>
      <c r="K538" s="64">
        <v>97.467167629062487</v>
      </c>
      <c r="L538" s="65">
        <v>1291.1876665116799</v>
      </c>
      <c r="M538" s="35" t="s">
        <v>40</v>
      </c>
      <c r="N538" s="36">
        <f>1000000*(AG538-AE538)/Y538</f>
        <v>0.49933358437214398</v>
      </c>
      <c r="O538" s="36">
        <f>1000000*(AN538-AL538)/Y538</f>
        <v>34.264254017570771</v>
      </c>
      <c r="P538" s="36" t="e">
        <f>1000000*(AU538-AS538)/Y538</f>
        <v>#VALUE!</v>
      </c>
      <c r="Q538">
        <f>(N538*16)</f>
        <v>7.9893373499543037</v>
      </c>
      <c r="R538">
        <f>(O538*44)</f>
        <v>1507.6271767731139</v>
      </c>
      <c r="S538">
        <f>1000000*(((AG538-AE538)*0.082057*X538)/(W538-AA538))/Y538</f>
        <v>13.997094461548583</v>
      </c>
      <c r="T538">
        <f>1000000*(((AN538-AL538)*0.082057*X538)/(W538-AA538))/Y538</f>
        <v>960.48015825227696</v>
      </c>
      <c r="U538">
        <f>O538*((1*0.082057*X538)/(W538-AA538))</f>
        <v>960.48015825227731</v>
      </c>
      <c r="W538">
        <f t="shared" si="378"/>
        <v>0.98945220665501754</v>
      </c>
      <c r="X538">
        <v>313.14999999999998</v>
      </c>
      <c r="Y538">
        <f t="shared" si="379"/>
        <v>1.9073334166666699E-2</v>
      </c>
      <c r="Z538">
        <v>2E-3</v>
      </c>
      <c r="AA538">
        <f t="shared" si="380"/>
        <v>7.2765497523200454E-2</v>
      </c>
      <c r="AC538">
        <f t="shared" si="381"/>
        <v>9.6439104086990372E-5</v>
      </c>
      <c r="AD538">
        <f t="shared" si="382"/>
        <v>7.5061132329836061E-9</v>
      </c>
      <c r="AE538">
        <v>0</v>
      </c>
      <c r="AF538">
        <f t="shared" si="383"/>
        <v>2.0178430823857562E-9</v>
      </c>
      <c r="AG538">
        <f t="shared" si="384"/>
        <v>9.5239563153693623E-9</v>
      </c>
      <c r="AH538">
        <f t="shared" si="385"/>
        <v>1.097002469958351E-3</v>
      </c>
      <c r="AJ538">
        <f t="shared" si="386"/>
        <v>1.2775684858357245E-3</v>
      </c>
      <c r="AK538">
        <f t="shared" si="387"/>
        <v>9.9436569930433377E-8</v>
      </c>
      <c r="AL538">
        <v>0</v>
      </c>
      <c r="AM538">
        <f t="shared" si="388"/>
        <v>5.5409699691824589E-7</v>
      </c>
      <c r="AN538">
        <f t="shared" si="389"/>
        <v>6.5353356684867923E-7</v>
      </c>
      <c r="AO538">
        <f t="shared" si="390"/>
        <v>2.2739189884214046E-2</v>
      </c>
      <c r="AQ538" t="e">
        <f t="shared" si="391"/>
        <v>#VALUE!</v>
      </c>
      <c r="AR538" t="e">
        <f t="shared" si="392"/>
        <v>#VALUE!</v>
      </c>
      <c r="AS538">
        <v>0</v>
      </c>
      <c r="AT538" t="e">
        <f t="shared" si="393"/>
        <v>#VALUE!</v>
      </c>
      <c r="AU538" t="e">
        <f t="shared" si="394"/>
        <v>#VALUE!</v>
      </c>
      <c r="AV538">
        <f t="shared" si="395"/>
        <v>1.5759424160826513E-2</v>
      </c>
      <c r="AX538">
        <f t="shared" si="396"/>
        <v>78.812974192989046</v>
      </c>
      <c r="AY538">
        <f t="shared" si="397"/>
        <v>15.215219993965073</v>
      </c>
      <c r="AZ538" t="e">
        <f t="shared" si="398"/>
        <v>#VALUE!</v>
      </c>
    </row>
    <row r="539" spans="1:52">
      <c r="A539" s="74">
        <v>44781.422222222223</v>
      </c>
      <c r="B539" s="31">
        <v>50</v>
      </c>
      <c r="C539" s="31">
        <v>0.1</v>
      </c>
      <c r="D539" s="31" t="s">
        <v>235</v>
      </c>
      <c r="E539" s="85">
        <v>2</v>
      </c>
      <c r="F539" s="2">
        <v>44782.94809027778</v>
      </c>
      <c r="G539">
        <v>157</v>
      </c>
      <c r="I539" s="35">
        <v>23.3</v>
      </c>
      <c r="J539" s="35">
        <v>30.042999999999999</v>
      </c>
      <c r="K539" s="64">
        <v>72.269584304863756</v>
      </c>
      <c r="L539" s="65">
        <v>335.62885276447997</v>
      </c>
      <c r="M539" s="35" t="s">
        <v>40</v>
      </c>
      <c r="N539" s="36">
        <f>1000000*(AG539-AE539)/Y539</f>
        <v>0.37024396470994037</v>
      </c>
      <c r="O539" s="36">
        <f>1000000*(AN539-AL539)/Y539</f>
        <v>8.9065846623341915</v>
      </c>
      <c r="P539" s="36" t="e">
        <f>1000000*(AU539-AS539)/Y539</f>
        <v>#VALUE!</v>
      </c>
      <c r="Q539">
        <f>(N539*16)</f>
        <v>5.9239034353590458</v>
      </c>
      <c r="R539">
        <f>(O539*44)</f>
        <v>391.88972514270444</v>
      </c>
      <c r="S539">
        <f>1000000*(((AG539-AE539)*0.082057*X539)/(W539-AA539))/Y539</f>
        <v>10.378512301309568</v>
      </c>
      <c r="T539">
        <f>1000000*(((AN539-AL539)*0.082057*X539)/(W539-AA539))/Y539</f>
        <v>249.66537551289562</v>
      </c>
      <c r="U539">
        <f>O539*((1*0.082057*X539)/(W539-AA539))</f>
        <v>249.66537551289565</v>
      </c>
      <c r="W539">
        <f t="shared" si="378"/>
        <v>0.98945220665501754</v>
      </c>
      <c r="X539">
        <v>313.14999999999998</v>
      </c>
      <c r="Y539">
        <f t="shared" si="379"/>
        <v>1.9073334166666699E-2</v>
      </c>
      <c r="Z539">
        <v>2E-3</v>
      </c>
      <c r="AA539">
        <f t="shared" si="380"/>
        <v>7.2765497523200454E-2</v>
      </c>
      <c r="AC539">
        <f t="shared" si="381"/>
        <v>7.1507299664488256E-5</v>
      </c>
      <c r="AD539">
        <f t="shared" si="382"/>
        <v>5.5656042571941101E-9</v>
      </c>
      <c r="AE539">
        <v>0</v>
      </c>
      <c r="AF539">
        <f t="shared" si="383"/>
        <v>1.4961826049101351E-9</v>
      </c>
      <c r="AG539">
        <f t="shared" si="384"/>
        <v>7.0617868621042453E-9</v>
      </c>
      <c r="AH539">
        <f t="shared" si="385"/>
        <v>1.097002469958351E-3</v>
      </c>
      <c r="AJ539">
        <f t="shared" si="386"/>
        <v>3.3208870898490672E-4</v>
      </c>
      <c r="AK539">
        <f t="shared" si="387"/>
        <v>2.584735182512251E-8</v>
      </c>
      <c r="AL539">
        <v>0</v>
      </c>
      <c r="AM539">
        <f t="shared" si="388"/>
        <v>1.440309137232858E-7</v>
      </c>
      <c r="AN539">
        <f t="shared" si="389"/>
        <v>1.6987826554840832E-7</v>
      </c>
      <c r="AO539">
        <f t="shared" si="390"/>
        <v>2.2739189884214046E-2</v>
      </c>
      <c r="AQ539" t="e">
        <f t="shared" si="391"/>
        <v>#VALUE!</v>
      </c>
      <c r="AR539" t="e">
        <f t="shared" si="392"/>
        <v>#VALUE!</v>
      </c>
      <c r="AS539">
        <v>0</v>
      </c>
      <c r="AT539" t="e">
        <f t="shared" si="393"/>
        <v>#VALUE!</v>
      </c>
      <c r="AU539" t="e">
        <f t="shared" si="394"/>
        <v>#VALUE!</v>
      </c>
      <c r="AV539">
        <f t="shared" si="395"/>
        <v>1.5759424160826513E-2</v>
      </c>
      <c r="AX539">
        <f t="shared" si="396"/>
        <v>78.81297419298906</v>
      </c>
      <c r="AY539">
        <f t="shared" si="397"/>
        <v>15.21521999396508</v>
      </c>
      <c r="AZ539" t="e">
        <f t="shared" si="398"/>
        <v>#VALUE!</v>
      </c>
    </row>
    <row r="540" spans="1:52">
      <c r="A540" s="74">
        <v>44781.433333333334</v>
      </c>
      <c r="B540" s="31">
        <v>50</v>
      </c>
      <c r="C540" s="31">
        <v>6</v>
      </c>
      <c r="D540" s="31" t="s">
        <v>235</v>
      </c>
      <c r="E540" s="85">
        <v>2</v>
      </c>
      <c r="F540" s="2">
        <v>44782.96943287037</v>
      </c>
      <c r="G540">
        <v>269</v>
      </c>
      <c r="I540" s="35">
        <v>23.3</v>
      </c>
      <c r="J540" s="35">
        <v>30.042999999999999</v>
      </c>
      <c r="K540" s="64">
        <v>43909.752864817921</v>
      </c>
      <c r="L540" s="65">
        <v>23137.682572239679</v>
      </c>
      <c r="M540" s="35" t="s">
        <v>40</v>
      </c>
      <c r="N540" s="36">
        <f>1000000*(AG540-AE540)/Y540</f>
        <v>224.95384671819303</v>
      </c>
      <c r="O540" s="36">
        <f>1000000*(AN540-AL540)/Y540</f>
        <v>614.00480626877891</v>
      </c>
      <c r="P540" s="36" t="e">
        <f>1000000*(AU540-AS540)/Y540</f>
        <v>#VALUE!</v>
      </c>
      <c r="Q540">
        <f>(N540*16)</f>
        <v>3599.2615474910885</v>
      </c>
      <c r="R540">
        <f>(O540*44)</f>
        <v>27016.211475826272</v>
      </c>
      <c r="S540">
        <f>1000000*(((AG540-AE540)*0.082057*X540)/(W540-AA540))/Y540</f>
        <v>6305.8050580803747</v>
      </c>
      <c r="T540">
        <f>1000000*(((AN540-AL540)*0.082057*X540)/(W540-AA540))/Y540</f>
        <v>17211.506580305999</v>
      </c>
      <c r="U540">
        <f>O540*((1*0.082057*X540)/(W540-AA540))</f>
        <v>17211.506580305999</v>
      </c>
      <c r="W540">
        <f t="shared" si="378"/>
        <v>0.98945220665501754</v>
      </c>
      <c r="X540">
        <v>313.14999999999998</v>
      </c>
      <c r="Y540">
        <f t="shared" si="379"/>
        <v>1.9073334166666699E-2</v>
      </c>
      <c r="Z540">
        <v>2E-3</v>
      </c>
      <c r="AA540">
        <f t="shared" si="380"/>
        <v>7.2765497523200454E-2</v>
      </c>
      <c r="AC540">
        <f t="shared" si="381"/>
        <v>4.3446601865770568E-2</v>
      </c>
      <c r="AD540">
        <f t="shared" si="382"/>
        <v>3.3815651470451975E-6</v>
      </c>
      <c r="AE540">
        <v>0</v>
      </c>
      <c r="AF540">
        <f t="shared" si="383"/>
        <v>9.0905474348801714E-7</v>
      </c>
      <c r="AG540">
        <f t="shared" si="384"/>
        <v>4.2906198905332149E-6</v>
      </c>
      <c r="AH540">
        <f t="shared" si="385"/>
        <v>1.097002469958351E-3</v>
      </c>
      <c r="AJ540">
        <f t="shared" si="386"/>
        <v>2.2893631077985893E-2</v>
      </c>
      <c r="AK540">
        <f t="shared" si="387"/>
        <v>1.7818724967675863E-6</v>
      </c>
      <c r="AL540">
        <v>0</v>
      </c>
      <c r="AM540">
        <f t="shared" si="388"/>
        <v>9.9292463531362813E-6</v>
      </c>
      <c r="AN540">
        <f t="shared" si="389"/>
        <v>1.1711118849903867E-5</v>
      </c>
      <c r="AO540">
        <f t="shared" si="390"/>
        <v>2.2739189884214046E-2</v>
      </c>
      <c r="AQ540" t="e">
        <f t="shared" si="391"/>
        <v>#VALUE!</v>
      </c>
      <c r="AR540" t="e">
        <f t="shared" si="392"/>
        <v>#VALUE!</v>
      </c>
      <c r="AS540">
        <v>0</v>
      </c>
      <c r="AT540" t="e">
        <f t="shared" si="393"/>
        <v>#VALUE!</v>
      </c>
      <c r="AU540" t="e">
        <f t="shared" si="394"/>
        <v>#VALUE!</v>
      </c>
      <c r="AV540">
        <f t="shared" si="395"/>
        <v>1.5759424160826513E-2</v>
      </c>
      <c r="AX540">
        <f t="shared" si="396"/>
        <v>78.812974192989046</v>
      </c>
      <c r="AY540">
        <f t="shared" si="397"/>
        <v>15.215219993965071</v>
      </c>
      <c r="AZ540" t="e">
        <f t="shared" si="398"/>
        <v>#VALUE!</v>
      </c>
    </row>
    <row r="541" spans="1:52">
      <c r="A541" s="74">
        <v>44781.444444444445</v>
      </c>
      <c r="B541" s="31">
        <v>50</v>
      </c>
      <c r="C541" s="31">
        <v>8</v>
      </c>
      <c r="D541" s="31" t="s">
        <v>234</v>
      </c>
      <c r="E541" s="85">
        <v>2</v>
      </c>
      <c r="F541" s="2">
        <v>44782.990752314814</v>
      </c>
      <c r="G541">
        <v>94</v>
      </c>
      <c r="I541" s="35">
        <v>23.3</v>
      </c>
      <c r="J541" s="35">
        <v>30.042999999999999</v>
      </c>
      <c r="K541" s="64">
        <v>16.134866564799999</v>
      </c>
      <c r="L541" s="65">
        <v>30484.72684022272</v>
      </c>
      <c r="M541" s="35" t="s">
        <v>40</v>
      </c>
      <c r="N541" s="36">
        <f>1000000*(AG541-AE541)/Y541</f>
        <v>8.2660458399998957E-2</v>
      </c>
      <c r="O541" s="36">
        <f>1000000*(AN541-AL541)/Y541</f>
        <v>808.97335933482634</v>
      </c>
      <c r="P541" s="36" t="e">
        <f>1000000*(AU541-AS541)/Y541</f>
        <v>#VALUE!</v>
      </c>
      <c r="Q541">
        <f>(N541*16)</f>
        <v>1.3225673343999833</v>
      </c>
      <c r="R541">
        <f>(O541*44)</f>
        <v>35594.827810732357</v>
      </c>
      <c r="S541">
        <f>1000000*(((AG541-AE541)*0.082057*X541)/(W541-AA541))/Y541</f>
        <v>2.3171007932793031</v>
      </c>
      <c r="T541">
        <f>1000000*(((AN541-AL541)*0.082057*X541)/(W541-AA541))/Y541</f>
        <v>22676.777372632769</v>
      </c>
      <c r="U541">
        <f>O541*((1*0.082057*X541)/(W541-AA541))</f>
        <v>22676.777372632772</v>
      </c>
      <c r="W541">
        <f t="shared" si="378"/>
        <v>0.98945220665501754</v>
      </c>
      <c r="X541">
        <v>313.14999999999998</v>
      </c>
      <c r="Y541">
        <f t="shared" si="379"/>
        <v>1.9073334166666699E-2</v>
      </c>
      <c r="Z541">
        <v>2E-3</v>
      </c>
      <c r="AA541">
        <f t="shared" si="380"/>
        <v>7.2765497523200454E-2</v>
      </c>
      <c r="AC541">
        <f t="shared" si="381"/>
        <v>1.5964679326625621E-5</v>
      </c>
      <c r="AD541">
        <f t="shared" si="382"/>
        <v>1.2425736622960788E-9</v>
      </c>
      <c r="AE541">
        <v>0</v>
      </c>
      <c r="AF541">
        <f t="shared" si="383"/>
        <v>3.3403688313695248E-10</v>
      </c>
      <c r="AG541">
        <f t="shared" si="384"/>
        <v>1.5766105454330314E-9</v>
      </c>
      <c r="AH541">
        <f t="shared" si="385"/>
        <v>1.097002469958351E-3</v>
      </c>
      <c r="AJ541">
        <f t="shared" si="386"/>
        <v>3.0163180241333812E-2</v>
      </c>
      <c r="AK541">
        <f t="shared" si="387"/>
        <v>2.3476809381609325E-6</v>
      </c>
      <c r="AL541">
        <v>0</v>
      </c>
      <c r="AM541">
        <f t="shared" si="388"/>
        <v>1.3082138276363146E-5</v>
      </c>
      <c r="AN541">
        <f t="shared" si="389"/>
        <v>1.5429819214524078E-5</v>
      </c>
      <c r="AO541">
        <f t="shared" si="390"/>
        <v>2.2739189884214046E-2</v>
      </c>
      <c r="AQ541" t="e">
        <f t="shared" si="391"/>
        <v>#VALUE!</v>
      </c>
      <c r="AR541" t="e">
        <f t="shared" si="392"/>
        <v>#VALUE!</v>
      </c>
      <c r="AS541">
        <v>0</v>
      </c>
      <c r="AT541" t="e">
        <f t="shared" si="393"/>
        <v>#VALUE!</v>
      </c>
      <c r="AU541" t="e">
        <f t="shared" si="394"/>
        <v>#VALUE!</v>
      </c>
      <c r="AV541">
        <f t="shared" si="395"/>
        <v>1.5759424160826513E-2</v>
      </c>
      <c r="AX541">
        <f t="shared" si="396"/>
        <v>78.812974192989032</v>
      </c>
      <c r="AY541">
        <f t="shared" si="397"/>
        <v>15.215219993965075</v>
      </c>
      <c r="AZ541" t="e">
        <f t="shared" si="398"/>
        <v>#VALUE!</v>
      </c>
    </row>
    <row r="542" spans="1:52">
      <c r="A542" s="74">
        <v>44791.409722222219</v>
      </c>
      <c r="B542" s="31">
        <v>50</v>
      </c>
      <c r="C542" s="31">
        <v>1.6</v>
      </c>
      <c r="D542" s="31" t="s">
        <v>234</v>
      </c>
      <c r="E542" s="85">
        <v>1</v>
      </c>
      <c r="F542" s="2">
        <v>44792.521145833336</v>
      </c>
      <c r="G542">
        <v>240</v>
      </c>
      <c r="I542" s="35">
        <v>22</v>
      </c>
      <c r="J542" s="35">
        <v>30.071999999999999</v>
      </c>
      <c r="K542" s="64">
        <v>14.443024292500002</v>
      </c>
      <c r="L542" s="65">
        <v>1864.4518911687198</v>
      </c>
      <c r="N542" s="36">
        <f>1000000*(AG542-AE542)/Y542</f>
        <v>7.439580616331895E-2</v>
      </c>
      <c r="O542" s="36">
        <f>1000000*(AN542-AL542)/Y542</f>
        <v>49.746321806664945</v>
      </c>
      <c r="P542" s="36">
        <f>1000000*(AU542-AS542)/Y542</f>
        <v>0</v>
      </c>
      <c r="Q542">
        <f>(N542*16)</f>
        <v>1.1903328986131032</v>
      </c>
      <c r="R542">
        <f>(O542*44)</f>
        <v>2188.8381594932575</v>
      </c>
      <c r="S542">
        <f>1000000*(((AG542-AE542)*0.082057*X542)/(W542-AA542))/Y542</f>
        <v>2.0732471207762617</v>
      </c>
      <c r="T542">
        <f>1000000*(((AN542-AL542)*0.082057*X542)/(W542-AA542))/Y542</f>
        <v>1386.3203287086515</v>
      </c>
      <c r="U542">
        <f>O542*((1*0.082057*X542)/(W542-AA542))</f>
        <v>1386.3203287086517</v>
      </c>
      <c r="W542">
        <f t="shared" si="378"/>
        <v>0.99483877181270508</v>
      </c>
      <c r="X542">
        <v>313.14999999999998</v>
      </c>
      <c r="Y542">
        <f t="shared" si="379"/>
        <v>1.9073334166666699E-2</v>
      </c>
      <c r="Z542">
        <v>2E-3</v>
      </c>
      <c r="AA542">
        <f t="shared" si="380"/>
        <v>7.2765497523200454E-2</v>
      </c>
      <c r="AC542">
        <f t="shared" si="381"/>
        <v>1.4368480548411766E-5</v>
      </c>
      <c r="AD542">
        <f t="shared" si="382"/>
        <v>1.1183372450766084E-9</v>
      </c>
      <c r="AE542">
        <v>0</v>
      </c>
      <c r="AF542">
        <f t="shared" si="383"/>
        <v>3.0063882647493587E-10</v>
      </c>
      <c r="AG542">
        <f t="shared" si="384"/>
        <v>1.4189760715515444E-9</v>
      </c>
      <c r="AH542">
        <f t="shared" si="385"/>
        <v>1.097002469958351E-3</v>
      </c>
      <c r="AJ542">
        <f t="shared" si="386"/>
        <v>1.8548290295141644E-3</v>
      </c>
      <c r="AK542">
        <f t="shared" si="387"/>
        <v>1.4436630094364969E-7</v>
      </c>
      <c r="AL542">
        <v>0</v>
      </c>
      <c r="AM542">
        <f t="shared" si="388"/>
        <v>8.0446191843740931E-7</v>
      </c>
      <c r="AN542">
        <f t="shared" si="389"/>
        <v>9.4882821938105906E-7</v>
      </c>
      <c r="AO542">
        <f t="shared" si="390"/>
        <v>2.2739189884214046E-2</v>
      </c>
      <c r="AQ542">
        <f t="shared" si="391"/>
        <v>0</v>
      </c>
      <c r="AR542">
        <f t="shared" si="392"/>
        <v>0</v>
      </c>
      <c r="AS542">
        <v>0</v>
      </c>
      <c r="AT542">
        <f t="shared" si="393"/>
        <v>0</v>
      </c>
      <c r="AU542">
        <f t="shared" si="394"/>
        <v>0</v>
      </c>
      <c r="AV542">
        <f t="shared" si="395"/>
        <v>1.5759424160826513E-2</v>
      </c>
      <c r="AX542">
        <f t="shared" si="396"/>
        <v>78.81297419298906</v>
      </c>
      <c r="AY542">
        <f t="shared" si="397"/>
        <v>15.21521999396508</v>
      </c>
      <c r="AZ542" t="e">
        <f t="shared" si="398"/>
        <v>#DIV/0!</v>
      </c>
    </row>
    <row r="543" spans="1:52">
      <c r="A543" s="74">
        <v>44791.429166666669</v>
      </c>
      <c r="B543" s="31">
        <v>50</v>
      </c>
      <c r="C543" s="31">
        <v>3</v>
      </c>
      <c r="D543" s="31" t="s">
        <v>235</v>
      </c>
      <c r="E543" s="85">
        <v>1</v>
      </c>
      <c r="F543" s="2">
        <v>44792.54247685185</v>
      </c>
      <c r="G543">
        <v>375</v>
      </c>
      <c r="I543" s="35">
        <v>22</v>
      </c>
      <c r="J543" s="35">
        <v>30.071999999999999</v>
      </c>
      <c r="K543" s="64">
        <v>42.399006477802637</v>
      </c>
      <c r="L543" s="65">
        <v>4939.1735624576804</v>
      </c>
      <c r="N543" s="36">
        <f>1000000*(AG543-AE543)/Y543</f>
        <v>0.21839666011486827</v>
      </c>
      <c r="O543" s="36">
        <f>1000000*(AN543-AL543)/Y543</f>
        <v>131.78442343340507</v>
      </c>
      <c r="P543" s="36">
        <f>1000000*(AU543-AS543)/Y543</f>
        <v>0</v>
      </c>
      <c r="Q543">
        <f>(N543*16)</f>
        <v>3.4943465618378924</v>
      </c>
      <c r="R543">
        <f>(O543*44)</f>
        <v>5798.5146310698228</v>
      </c>
      <c r="S543">
        <f>1000000*(((AG543-AE543)*0.082057*X543)/(W543-AA543))/Y543</f>
        <v>6.0862334870907278</v>
      </c>
      <c r="T543">
        <f>1000000*(((AN543-AL543)*0.082057*X543)/(W543-AA543))/Y543</f>
        <v>3672.5413774893591</v>
      </c>
      <c r="U543">
        <f>O543*((1*0.082057*X543)/(W543-AA543))</f>
        <v>3672.5413774893595</v>
      </c>
      <c r="W543">
        <f t="shared" si="378"/>
        <v>0.99483877181270508</v>
      </c>
      <c r="X543">
        <v>313.14999999999998</v>
      </c>
      <c r="Y543">
        <f t="shared" si="379"/>
        <v>1.9073334166666699E-2</v>
      </c>
      <c r="Z543">
        <v>2E-3</v>
      </c>
      <c r="AA543">
        <f t="shared" si="380"/>
        <v>7.2765497523200454E-2</v>
      </c>
      <c r="AC543">
        <f t="shared" si="381"/>
        <v>4.2180175530456096E-5</v>
      </c>
      <c r="AD543">
        <f t="shared" si="382"/>
        <v>3.2829958004705101E-9</v>
      </c>
      <c r="AE543">
        <v>0</v>
      </c>
      <c r="AF543" s="8">
        <f t="shared" si="383"/>
        <v>8.8255667878430134E-10</v>
      </c>
      <c r="AG543" s="8">
        <f t="shared" si="384"/>
        <v>4.1655524792548118E-9</v>
      </c>
      <c r="AH543" s="9">
        <f t="shared" si="385"/>
        <v>1.097002469958351E-3</v>
      </c>
      <c r="AJ543">
        <f t="shared" si="386"/>
        <v>4.9136813606451817E-3</v>
      </c>
      <c r="AK543">
        <f t="shared" si="387"/>
        <v>3.8244495355882464E-7</v>
      </c>
      <c r="AL543">
        <v>0</v>
      </c>
      <c r="AM543" s="8">
        <f t="shared" si="388"/>
        <v>2.1311233925480116E-6</v>
      </c>
      <c r="AN543" s="8">
        <f t="shared" si="389"/>
        <v>2.5135683461068364E-6</v>
      </c>
      <c r="AO543" s="9">
        <f t="shared" si="390"/>
        <v>2.2739189884214046E-2</v>
      </c>
      <c r="AP543" s="9"/>
      <c r="AQ543">
        <f t="shared" si="391"/>
        <v>0</v>
      </c>
      <c r="AR543">
        <f t="shared" si="392"/>
        <v>0</v>
      </c>
      <c r="AS543">
        <v>0</v>
      </c>
      <c r="AT543" s="8">
        <f t="shared" si="393"/>
        <v>0</v>
      </c>
      <c r="AU543" s="8">
        <f t="shared" si="394"/>
        <v>0</v>
      </c>
      <c r="AV543" s="9">
        <f t="shared" si="395"/>
        <v>1.5759424160826513E-2</v>
      </c>
      <c r="AX543">
        <f t="shared" si="396"/>
        <v>78.812974192989046</v>
      </c>
      <c r="AY543">
        <f t="shared" si="397"/>
        <v>15.21521999396508</v>
      </c>
      <c r="AZ543" t="e">
        <f t="shared" si="398"/>
        <v>#DIV/0!</v>
      </c>
    </row>
    <row r="544" spans="1:52">
      <c r="A544" s="74">
        <v>44791.444444444445</v>
      </c>
      <c r="B544" s="31">
        <v>50</v>
      </c>
      <c r="C544" s="31">
        <v>9</v>
      </c>
      <c r="D544" t="s">
        <v>234</v>
      </c>
      <c r="E544" s="85">
        <v>1</v>
      </c>
      <c r="F544" s="2">
        <v>44792.563807870371</v>
      </c>
      <c r="G544">
        <v>151</v>
      </c>
      <c r="I544" s="35">
        <v>22</v>
      </c>
      <c r="J544" s="35">
        <v>30.071999999999999</v>
      </c>
      <c r="K544" s="64">
        <v>68.330997249518489</v>
      </c>
      <c r="L544" s="65">
        <v>32750.844717543685</v>
      </c>
      <c r="N544" s="36">
        <f>1000000*(AG544-AE544)/Y544</f>
        <v>0.35197196399934372</v>
      </c>
      <c r="O544" s="36">
        <f>1000000*(AN544-AL544)/Y544</f>
        <v>873.84076171456786</v>
      </c>
      <c r="P544" s="36">
        <f>1000000*(AU544-AS544)/Y544</f>
        <v>0</v>
      </c>
      <c r="Q544">
        <f>(N544*16)</f>
        <v>5.6315514239894995</v>
      </c>
      <c r="R544">
        <f>(O544*44)</f>
        <v>38448.993515440983</v>
      </c>
      <c r="S544">
        <f>1000000*(((AG544-AE544)*0.082057*X544)/(W544-AA544))/Y544</f>
        <v>9.8086827549615023</v>
      </c>
      <c r="T544">
        <f>1000000*(((AN544-AL544)*0.082057*X544)/(W544-AA544))/Y544</f>
        <v>24352.015747561327</v>
      </c>
      <c r="U544">
        <f>O544*((1*0.082057*X544)/(W544-AA544))</f>
        <v>24352.015747561327</v>
      </c>
      <c r="W544">
        <f t="shared" si="378"/>
        <v>0.99483877181270508</v>
      </c>
      <c r="X544">
        <v>313.14999999999998</v>
      </c>
      <c r="Y544">
        <f t="shared" si="379"/>
        <v>1.9073334166666699E-2</v>
      </c>
      <c r="Z544">
        <v>2E-3</v>
      </c>
      <c r="AA544">
        <f t="shared" si="380"/>
        <v>7.2765497523200454E-2</v>
      </c>
      <c r="AC544">
        <f t="shared" si="381"/>
        <v>6.7978325380448298E-5</v>
      </c>
      <c r="AD544">
        <f t="shared" si="382"/>
        <v>5.2909347564447295E-9</v>
      </c>
      <c r="AE544">
        <v>0</v>
      </c>
      <c r="AF544" s="8">
        <f t="shared" si="383"/>
        <v>1.4223441302127342E-9</v>
      </c>
      <c r="AG544" s="8">
        <f t="shared" si="384"/>
        <v>6.7132788866574641E-9</v>
      </c>
      <c r="AH544" s="9">
        <f t="shared" si="385"/>
        <v>1.097002469958351E-3</v>
      </c>
      <c r="AJ544">
        <f t="shared" si="386"/>
        <v>3.2581810134629782E-2</v>
      </c>
      <c r="AK544">
        <f t="shared" si="387"/>
        <v>2.5359293672564871E-6</v>
      </c>
      <c r="AL544">
        <v>0</v>
      </c>
      <c r="AM544" s="8">
        <f t="shared" si="388"/>
        <v>1.4131127489380033E-5</v>
      </c>
      <c r="AN544" s="8">
        <f t="shared" si="389"/>
        <v>1.666705685663652E-5</v>
      </c>
      <c r="AO544" s="9">
        <f t="shared" si="390"/>
        <v>2.2739189884214046E-2</v>
      </c>
      <c r="AP544" s="9"/>
      <c r="AQ544">
        <f t="shared" si="391"/>
        <v>0</v>
      </c>
      <c r="AR544">
        <f t="shared" si="392"/>
        <v>0</v>
      </c>
      <c r="AS544">
        <v>0</v>
      </c>
      <c r="AT544" s="8">
        <f t="shared" si="393"/>
        <v>0</v>
      </c>
      <c r="AU544" s="8">
        <f t="shared" si="394"/>
        <v>0</v>
      </c>
      <c r="AV544" s="9">
        <f t="shared" si="395"/>
        <v>1.5759424160826513E-2</v>
      </c>
      <c r="AX544">
        <f t="shared" si="396"/>
        <v>78.81297419298906</v>
      </c>
      <c r="AY544">
        <f t="shared" si="397"/>
        <v>15.215219993965079</v>
      </c>
      <c r="AZ544" t="e">
        <f t="shared" si="398"/>
        <v>#DIV/0!</v>
      </c>
    </row>
    <row r="545" spans="1:52">
      <c r="A545" s="74">
        <v>44791.425000000003</v>
      </c>
      <c r="B545">
        <v>50</v>
      </c>
      <c r="C545">
        <v>0.1</v>
      </c>
      <c r="D545" t="s">
        <v>235</v>
      </c>
      <c r="E545" s="85">
        <v>1</v>
      </c>
      <c r="F545" s="2">
        <v>44792.585115740738</v>
      </c>
      <c r="G545">
        <v>318</v>
      </c>
      <c r="H545" s="78"/>
      <c r="I545" s="35">
        <v>22</v>
      </c>
      <c r="J545" s="35">
        <v>30.071999999999999</v>
      </c>
      <c r="K545" s="64">
        <v>6.0891500132000003</v>
      </c>
      <c r="L545" s="65">
        <v>710.92133420552</v>
      </c>
      <c r="N545" s="36">
        <f>1000000*(AG545-AE545)/Y545</f>
        <v>3.1365122352985074E-2</v>
      </c>
      <c r="O545" s="36">
        <f>1000000*(AN545-AL545)/Y545</f>
        <v>18.968428007248079</v>
      </c>
      <c r="P545" s="36">
        <f>1000000*(AU545-AS545)/Y545</f>
        <v>0</v>
      </c>
      <c r="Q545">
        <f>(N545*16)</f>
        <v>0.50184195764776118</v>
      </c>
      <c r="R545">
        <f>(O545*44)</f>
        <v>834.61083231891553</v>
      </c>
      <c r="S545">
        <f>1000000*(((AG545-AE545)*0.082057*X545)/(W545-AA545))/Y545</f>
        <v>0.87407681917402902</v>
      </c>
      <c r="T545">
        <f>1000000*(((AN545-AL545)*0.082057*X545)/(W545-AA545))/Y545</f>
        <v>528.60827484478273</v>
      </c>
      <c r="U545">
        <f>O545*((1*0.082057*X545)/(W545-AA545))</f>
        <v>528.60827484478273</v>
      </c>
      <c r="W545">
        <f t="shared" si="378"/>
        <v>0.99483877181270508</v>
      </c>
      <c r="X545">
        <v>313.14999999999998</v>
      </c>
      <c r="Y545">
        <f t="shared" si="379"/>
        <v>1.9073334166666699E-2</v>
      </c>
      <c r="Z545">
        <v>2E-3</v>
      </c>
      <c r="AA545">
        <f t="shared" si="380"/>
        <v>7.2765497523200454E-2</v>
      </c>
      <c r="AC545">
        <f t="shared" si="381"/>
        <v>6.0577225205152052E-6</v>
      </c>
      <c r="AD545">
        <f t="shared" si="382"/>
        <v>4.7148873481826422E-10</v>
      </c>
      <c r="AE545">
        <v>0</v>
      </c>
      <c r="AF545" s="8">
        <f t="shared" si="383"/>
        <v>1.2674872499860735E-10</v>
      </c>
      <c r="AG545" s="8">
        <f t="shared" si="384"/>
        <v>5.9823745981687157E-10</v>
      </c>
      <c r="AH545" s="9">
        <f t="shared" si="385"/>
        <v>1.097002469958351E-3</v>
      </c>
      <c r="AJ545">
        <f t="shared" si="386"/>
        <v>7.0725210697646914E-4</v>
      </c>
      <c r="AK545">
        <f t="shared" si="387"/>
        <v>5.5047321825418708E-8</v>
      </c>
      <c r="AL545">
        <v>0</v>
      </c>
      <c r="AM545" s="8">
        <f t="shared" si="388"/>
        <v>3.0674384417318359E-7</v>
      </c>
      <c r="AN545" s="8">
        <f t="shared" si="389"/>
        <v>3.617911659986023E-7</v>
      </c>
      <c r="AO545" s="9">
        <f t="shared" si="390"/>
        <v>2.2739189884214046E-2</v>
      </c>
      <c r="AP545" s="9"/>
      <c r="AQ545">
        <f t="shared" si="391"/>
        <v>0</v>
      </c>
      <c r="AR545">
        <f t="shared" si="392"/>
        <v>0</v>
      </c>
      <c r="AS545">
        <v>0</v>
      </c>
      <c r="AT545" s="8">
        <f t="shared" si="393"/>
        <v>0</v>
      </c>
      <c r="AU545" s="8">
        <f t="shared" si="394"/>
        <v>0</v>
      </c>
      <c r="AV545" s="9">
        <f t="shared" si="395"/>
        <v>1.5759424160826513E-2</v>
      </c>
      <c r="AX545">
        <f t="shared" si="396"/>
        <v>78.812974192989046</v>
      </c>
      <c r="AY545">
        <f t="shared" si="397"/>
        <v>15.215219993965075</v>
      </c>
      <c r="AZ545" t="e">
        <f t="shared" si="398"/>
        <v>#DIV/0!</v>
      </c>
    </row>
    <row r="546" spans="1:52">
      <c r="A546" s="74">
        <v>44791.449305555558</v>
      </c>
      <c r="B546">
        <v>50</v>
      </c>
      <c r="C546">
        <v>7</v>
      </c>
      <c r="D546" t="s">
        <v>235</v>
      </c>
      <c r="E546" s="85">
        <v>1</v>
      </c>
      <c r="F546" s="2">
        <v>44792.606469907405</v>
      </c>
      <c r="G546">
        <v>163</v>
      </c>
      <c r="H546" s="78"/>
      <c r="I546" s="35">
        <v>22</v>
      </c>
      <c r="J546" s="35">
        <v>30.071999999999999</v>
      </c>
      <c r="K546" s="64">
        <v>91486.42255670701</v>
      </c>
      <c r="L546" s="65">
        <v>18395.453545852877</v>
      </c>
      <c r="N546" s="36">
        <f>1000000*(AG546-AE546)/Y546</f>
        <v>471.24521992520653</v>
      </c>
      <c r="O546" s="36">
        <f>1000000*(AN546-AL546)/Y546</f>
        <v>490.8177873648026</v>
      </c>
      <c r="P546" s="36">
        <f>1000000*(AU546-AS546)/Y546</f>
        <v>0</v>
      </c>
      <c r="Q546">
        <f>(N546*16)</f>
        <v>7539.9235188033044</v>
      </c>
      <c r="R546">
        <f>(O546*44)</f>
        <v>21595.982644051313</v>
      </c>
      <c r="S546">
        <f>1000000*(((AG546-AE546)*0.082057*X546)/(W546-AA546))/Y546</f>
        <v>13132.56547344502</v>
      </c>
      <c r="T546">
        <f>1000000*(((AN546-AL546)*0.082057*X546)/(W546-AA546))/Y546</f>
        <v>13678.009782513465</v>
      </c>
      <c r="U546">
        <f>O546*((1*0.082057*X546)/(W546-AA546))</f>
        <v>13678.009782513469</v>
      </c>
      <c r="W546">
        <f t="shared" si="378"/>
        <v>0.99483877181270508</v>
      </c>
      <c r="X546">
        <v>313.14999999999998</v>
      </c>
      <c r="Y546">
        <f t="shared" si="379"/>
        <v>1.9073334166666699E-2</v>
      </c>
      <c r="Z546">
        <v>2E-3</v>
      </c>
      <c r="AA546">
        <f t="shared" si="380"/>
        <v>7.2765497523200454E-2</v>
      </c>
      <c r="AC546">
        <f t="shared" si="381"/>
        <v>9.101424025385256E-2</v>
      </c>
      <c r="AD546">
        <f t="shared" si="382"/>
        <v>7.0838815813050522E-6</v>
      </c>
      <c r="AE546">
        <v>0</v>
      </c>
      <c r="AF546" s="8">
        <f t="shared" si="383"/>
        <v>1.9043359727727532E-6</v>
      </c>
      <c r="AG546" s="8">
        <f t="shared" si="384"/>
        <v>8.9882175540778048E-6</v>
      </c>
      <c r="AH546" s="9">
        <f t="shared" si="385"/>
        <v>1.097002469958351E-3</v>
      </c>
      <c r="AJ546">
        <f t="shared" si="386"/>
        <v>1.8300510412493944E-2</v>
      </c>
      <c r="AK546">
        <f t="shared" si="387"/>
        <v>1.4243776389053546E-6</v>
      </c>
      <c r="AL546">
        <v>0</v>
      </c>
      <c r="AM546" s="8">
        <f t="shared" si="388"/>
        <v>7.9371540344474849E-6</v>
      </c>
      <c r="AN546" s="8">
        <f t="shared" si="389"/>
        <v>9.3615316733528393E-6</v>
      </c>
      <c r="AO546" s="9">
        <f t="shared" si="390"/>
        <v>2.2739189884214046E-2</v>
      </c>
      <c r="AP546" s="9"/>
      <c r="AQ546">
        <f t="shared" si="391"/>
        <v>0</v>
      </c>
      <c r="AR546">
        <f t="shared" si="392"/>
        <v>0</v>
      </c>
      <c r="AS546">
        <v>0</v>
      </c>
      <c r="AT546" s="8">
        <f t="shared" si="393"/>
        <v>0</v>
      </c>
      <c r="AU546" s="8">
        <f t="shared" si="394"/>
        <v>0</v>
      </c>
      <c r="AV546" s="9">
        <f t="shared" si="395"/>
        <v>1.5759424160826513E-2</v>
      </c>
      <c r="AX546">
        <f t="shared" si="396"/>
        <v>78.812974192989046</v>
      </c>
      <c r="AY546">
        <f t="shared" si="397"/>
        <v>15.215219993965075</v>
      </c>
      <c r="AZ546" t="e">
        <f t="shared" si="398"/>
        <v>#DIV/0!</v>
      </c>
    </row>
    <row r="547" spans="1:52">
      <c r="A547" s="74">
        <v>44791.59375</v>
      </c>
      <c r="B547">
        <v>200</v>
      </c>
      <c r="C547">
        <v>0.1</v>
      </c>
      <c r="D547" t="s">
        <v>234</v>
      </c>
      <c r="E547" s="85">
        <v>1</v>
      </c>
      <c r="F547" s="2">
        <v>44792.627800925926</v>
      </c>
      <c r="G547">
        <v>154</v>
      </c>
      <c r="H547" t="s">
        <v>819</v>
      </c>
      <c r="I547" s="35">
        <v>22</v>
      </c>
      <c r="J547" s="35">
        <v>30.071999999999999</v>
      </c>
      <c r="K547" s="64">
        <v>582.70153158248661</v>
      </c>
      <c r="L547" s="65">
        <v>10088.490901895118</v>
      </c>
      <c r="N547" s="36">
        <f>1000000*(AG547-AE547)/Y547</f>
        <v>3.001487037392224</v>
      </c>
      <c r="O547" s="36">
        <f>1000000*(AN547-AL547)/Y547</f>
        <v>269.17579226712832</v>
      </c>
      <c r="P547" s="36">
        <f>1000000*(AU547-AS547)/Y547</f>
        <v>0</v>
      </c>
      <c r="Q547">
        <f>(N547*16)</f>
        <v>48.023792598275584</v>
      </c>
      <c r="R547">
        <f>(O547*44)</f>
        <v>11843.734859753646</v>
      </c>
      <c r="S547">
        <f>1000000*(((AG547-AE547)*0.082057*X547)/(W547-AA547))/Y547</f>
        <v>83.644827299268911</v>
      </c>
      <c r="T547">
        <f>1000000*(((AN547-AL547)*0.082057*X547)/(W547-AA547))/Y547</f>
        <v>7501.3359634195313</v>
      </c>
      <c r="U547">
        <f>O547*((1*0.082057*X547)/(W547-AA547))</f>
        <v>7501.3359634195322</v>
      </c>
      <c r="W547">
        <f t="shared" si="378"/>
        <v>0.99483877181270508</v>
      </c>
      <c r="X547">
        <v>313.14999999999998</v>
      </c>
      <c r="Y547">
        <f t="shared" si="379"/>
        <v>1.9073334166666699E-2</v>
      </c>
      <c r="Z547">
        <v>2E-3</v>
      </c>
      <c r="AA547">
        <f t="shared" si="380"/>
        <v>7.2765497523200454E-2</v>
      </c>
      <c r="AC547">
        <f t="shared" si="381"/>
        <v>5.7969407601290318E-4</v>
      </c>
      <c r="AD547">
        <f t="shared" si="382"/>
        <v>4.5119139339139098E-8</v>
      </c>
      <c r="AE547">
        <v>0</v>
      </c>
      <c r="AF547" s="8">
        <f t="shared" si="383"/>
        <v>1.2129225921961215E-8</v>
      </c>
      <c r="AG547" s="8">
        <f t="shared" si="384"/>
        <v>5.7248365261100313E-8</v>
      </c>
      <c r="AH547" s="9">
        <f t="shared" si="385"/>
        <v>1.097002469958351E-3</v>
      </c>
      <c r="AJ547">
        <f t="shared" si="386"/>
        <v>1.0036421898284988E-2</v>
      </c>
      <c r="AK547">
        <f t="shared" si="387"/>
        <v>7.8116154163532942E-7</v>
      </c>
      <c r="AL547">
        <v>0</v>
      </c>
      <c r="AM547" s="8">
        <f t="shared" si="388"/>
        <v>4.3529182938528669E-6</v>
      </c>
      <c r="AN547" s="8">
        <f t="shared" si="389"/>
        <v>5.1340798354881962E-6</v>
      </c>
      <c r="AO547" s="9">
        <f t="shared" si="390"/>
        <v>2.2739189884214046E-2</v>
      </c>
      <c r="AP547" s="9"/>
      <c r="AQ547">
        <f t="shared" si="391"/>
        <v>0</v>
      </c>
      <c r="AR547">
        <f t="shared" si="392"/>
        <v>0</v>
      </c>
      <c r="AS547">
        <v>0</v>
      </c>
      <c r="AT547" s="8">
        <f t="shared" si="393"/>
        <v>0</v>
      </c>
      <c r="AU547" s="8">
        <f t="shared" si="394"/>
        <v>0</v>
      </c>
      <c r="AV547" s="9">
        <f t="shared" si="395"/>
        <v>1.5759424160826513E-2</v>
      </c>
      <c r="AX547">
        <f t="shared" si="396"/>
        <v>78.81297419298906</v>
      </c>
      <c r="AY547">
        <f t="shared" si="397"/>
        <v>15.215219993965075</v>
      </c>
      <c r="AZ547" t="e">
        <f t="shared" si="398"/>
        <v>#DIV/0!</v>
      </c>
    </row>
    <row r="548" spans="1:52">
      <c r="A548" s="74">
        <v>44791.524305555555</v>
      </c>
      <c r="B548">
        <v>100</v>
      </c>
      <c r="C548">
        <v>0.1</v>
      </c>
      <c r="D548" t="s">
        <v>234</v>
      </c>
      <c r="E548" s="85">
        <v>1</v>
      </c>
      <c r="F548" s="2">
        <v>44792.649097222224</v>
      </c>
      <c r="G548">
        <v>71</v>
      </c>
      <c r="H548" t="s">
        <v>613</v>
      </c>
      <c r="I548" s="35">
        <v>22</v>
      </c>
      <c r="J548" s="35">
        <v>30.071999999999999</v>
      </c>
      <c r="K548" s="64">
        <v>373.44942405839623</v>
      </c>
      <c r="L548" s="65">
        <v>1571.989925698</v>
      </c>
      <c r="N548" s="36">
        <f>1000000*(AG548-AE548)/Y548</f>
        <v>1.923632502541645</v>
      </c>
      <c r="O548" s="36">
        <f>1000000*(AN548-AL548)/Y548</f>
        <v>41.943005926309205</v>
      </c>
      <c r="P548" s="36">
        <f>1000000*(AU548-AS548)/Y548</f>
        <v>0</v>
      </c>
      <c r="Q548">
        <f>(N548*16)</f>
        <v>30.77812004066632</v>
      </c>
      <c r="R548">
        <f>(O548*44)</f>
        <v>1845.492260757605</v>
      </c>
      <c r="S548">
        <f>1000000*(((AG548-AE548)*0.082057*X548)/(W548-AA548))/Y548</f>
        <v>53.607397419298017</v>
      </c>
      <c r="T548">
        <f>1000000*(((AN548-AL548)*0.082057*X548)/(W548-AA548))/Y548</f>
        <v>1168.8591166352226</v>
      </c>
      <c r="U548">
        <f>O548*((1*0.082057*X548)/(W548-AA548))</f>
        <v>1168.8591166352226</v>
      </c>
      <c r="W548">
        <f t="shared" si="378"/>
        <v>0.99483877181270508</v>
      </c>
      <c r="X548">
        <v>313.14999999999998</v>
      </c>
      <c r="Y548">
        <f t="shared" si="379"/>
        <v>1.9073334166666699E-2</v>
      </c>
      <c r="Z548">
        <v>2E-3</v>
      </c>
      <c r="AA548">
        <f t="shared" si="380"/>
        <v>7.2765497523200454E-2</v>
      </c>
      <c r="AC548">
        <f t="shared" si="381"/>
        <v>3.7152196636441696E-4</v>
      </c>
      <c r="AD548">
        <f t="shared" si="382"/>
        <v>2.8916547643957574E-8</v>
      </c>
      <c r="AE548">
        <v>0</v>
      </c>
      <c r="AF548" s="8">
        <f t="shared" si="383"/>
        <v>7.7735378908805428E-9</v>
      </c>
      <c r="AG548" s="8">
        <f t="shared" si="384"/>
        <v>3.669008553483812E-8</v>
      </c>
      <c r="AH548" s="9">
        <f t="shared" si="385"/>
        <v>1.097002469958351E-3</v>
      </c>
      <c r="AJ548">
        <f t="shared" si="386"/>
        <v>1.5638765269833437E-3</v>
      </c>
      <c r="AK548">
        <f t="shared" si="387"/>
        <v>1.2172069001546917E-7</v>
      </c>
      <c r="AL548">
        <v>0</v>
      </c>
      <c r="AM548" s="8">
        <f t="shared" si="388"/>
        <v>6.7827227797150799E-7</v>
      </c>
      <c r="AN548" s="8">
        <f t="shared" si="389"/>
        <v>7.9999296798697716E-7</v>
      </c>
      <c r="AO548" s="9">
        <f t="shared" si="390"/>
        <v>2.2739189884214046E-2</v>
      </c>
      <c r="AP548" s="9"/>
      <c r="AQ548">
        <f t="shared" si="391"/>
        <v>0</v>
      </c>
      <c r="AR548">
        <f t="shared" si="392"/>
        <v>0</v>
      </c>
      <c r="AS548">
        <v>0</v>
      </c>
      <c r="AT548" s="8">
        <f t="shared" si="393"/>
        <v>0</v>
      </c>
      <c r="AU548" s="8">
        <f t="shared" si="394"/>
        <v>0</v>
      </c>
      <c r="AV548" s="9">
        <f t="shared" si="395"/>
        <v>1.5759424160826513E-2</v>
      </c>
      <c r="AX548">
        <f t="shared" si="396"/>
        <v>78.812974192989046</v>
      </c>
      <c r="AY548">
        <f t="shared" si="397"/>
        <v>15.215219993965077</v>
      </c>
      <c r="AZ548" t="e">
        <f t="shared" si="398"/>
        <v>#DIV/0!</v>
      </c>
    </row>
    <row r="549" spans="1:52">
      <c r="A549" s="74">
        <v>44791.59375</v>
      </c>
      <c r="B549">
        <v>200</v>
      </c>
      <c r="C549">
        <v>0.1</v>
      </c>
      <c r="D549" t="s">
        <v>234</v>
      </c>
      <c r="E549" s="85">
        <v>2</v>
      </c>
      <c r="F549" s="2">
        <v>44792.670428240737</v>
      </c>
      <c r="G549">
        <v>315</v>
      </c>
      <c r="H549" t="s">
        <v>819</v>
      </c>
      <c r="I549" s="35">
        <v>22</v>
      </c>
      <c r="J549" s="35">
        <v>30.071999999999999</v>
      </c>
      <c r="K549" s="64">
        <v>167.476840637056</v>
      </c>
      <c r="L549" s="65">
        <v>9756.8551660320791</v>
      </c>
      <c r="N549" s="36">
        <f>1000000*(AG549-AE549)/Y549</f>
        <v>0.86267074821368994</v>
      </c>
      <c r="O549" s="36">
        <f>1000000*(AN549-AL549)/Y549</f>
        <v>260.32726251048689</v>
      </c>
      <c r="P549" s="36">
        <f>1000000*(AU549-AS549)/Y549</f>
        <v>0</v>
      </c>
      <c r="Q549">
        <f>(N549*16)</f>
        <v>13.802731971419039</v>
      </c>
      <c r="R549">
        <f>(O549*44)</f>
        <v>11454.399550461423</v>
      </c>
      <c r="S549">
        <f>1000000*(((AG549-AE549)*0.082057*X549)/(W549-AA549))/Y549</f>
        <v>24.040732094301507</v>
      </c>
      <c r="T549">
        <f>1000000*(((AN549-AL549)*0.082057*X549)/(W549-AA549))/Y549</f>
        <v>7254.7469446677596</v>
      </c>
      <c r="U549">
        <f>O549*((1*0.082057*X549)/(W549-AA549))</f>
        <v>7254.7469446677596</v>
      </c>
      <c r="W549">
        <f t="shared" si="378"/>
        <v>0.99483877181270508</v>
      </c>
      <c r="X549">
        <v>313.14999999999998</v>
      </c>
      <c r="Y549">
        <f t="shared" si="379"/>
        <v>1.9073334166666699E-2</v>
      </c>
      <c r="Z549">
        <v>2E-3</v>
      </c>
      <c r="AA549">
        <f t="shared" si="380"/>
        <v>7.2765497523200454E-2</v>
      </c>
      <c r="AC549">
        <f t="shared" si="381"/>
        <v>1.6661245444644094E-4</v>
      </c>
      <c r="AD549">
        <f t="shared" si="382"/>
        <v>1.2967892650394458E-8</v>
      </c>
      <c r="AE549">
        <v>0</v>
      </c>
      <c r="AF549" s="8">
        <f t="shared" si="383"/>
        <v>3.4861148060936389E-9</v>
      </c>
      <c r="AG549" s="8">
        <f t="shared" si="384"/>
        <v>1.6454007456488097E-8</v>
      </c>
      <c r="AH549" s="9">
        <f t="shared" si="385"/>
        <v>1.097002469958351E-3</v>
      </c>
      <c r="AJ549">
        <f t="shared" si="386"/>
        <v>9.7064978101297997E-3</v>
      </c>
      <c r="AK549">
        <f t="shared" si="387"/>
        <v>7.5548266803497021E-7</v>
      </c>
      <c r="AL549">
        <v>0</v>
      </c>
      <c r="AM549" s="8">
        <f t="shared" si="388"/>
        <v>4.2098262025211098E-6</v>
      </c>
      <c r="AN549" s="8">
        <f t="shared" si="389"/>
        <v>4.9653088705560804E-6</v>
      </c>
      <c r="AO549" s="9">
        <f t="shared" si="390"/>
        <v>2.2739189884214046E-2</v>
      </c>
      <c r="AP549" s="9"/>
      <c r="AQ549">
        <f t="shared" si="391"/>
        <v>0</v>
      </c>
      <c r="AR549">
        <f t="shared" si="392"/>
        <v>0</v>
      </c>
      <c r="AS549">
        <v>0</v>
      </c>
      <c r="AT549" s="8">
        <f t="shared" si="393"/>
        <v>0</v>
      </c>
      <c r="AU549" s="8">
        <f t="shared" si="394"/>
        <v>0</v>
      </c>
      <c r="AV549" s="9">
        <f t="shared" si="395"/>
        <v>1.5759424160826513E-2</v>
      </c>
      <c r="AX549">
        <f t="shared" si="396"/>
        <v>78.81297419298906</v>
      </c>
      <c r="AY549">
        <f t="shared" si="397"/>
        <v>15.215219993965084</v>
      </c>
      <c r="AZ549" t="e">
        <f t="shared" si="398"/>
        <v>#DIV/0!</v>
      </c>
    </row>
    <row r="550" spans="1:52">
      <c r="A550" s="74">
        <v>44791.444444444445</v>
      </c>
      <c r="B550">
        <v>50</v>
      </c>
      <c r="C550">
        <v>9</v>
      </c>
      <c r="D550" t="s">
        <v>234</v>
      </c>
      <c r="E550" s="85">
        <v>2</v>
      </c>
      <c r="F550" s="2">
        <v>44792.691782407404</v>
      </c>
      <c r="G550">
        <v>125</v>
      </c>
      <c r="I550" s="35">
        <v>22</v>
      </c>
      <c r="J550" s="35">
        <v>30.071999999999999</v>
      </c>
      <c r="K550" s="64">
        <v>11.490868092500001</v>
      </c>
      <c r="L550" s="65">
        <v>32192.68161868288</v>
      </c>
      <c r="N550" s="36">
        <f>1000000*(AG550-AE550)/Y550</f>
        <v>5.9189292903274855E-2</v>
      </c>
      <c r="O550" s="36">
        <f>1000000*(AN550-AL550)/Y550</f>
        <v>858.94814835830164</v>
      </c>
      <c r="P550" s="36">
        <f>1000000*(AU550-AS550)/Y550</f>
        <v>0</v>
      </c>
      <c r="Q550">
        <f>(N550*16)</f>
        <v>0.94702868645239768</v>
      </c>
      <c r="R550">
        <f>(O550*44)</f>
        <v>37793.718527765275</v>
      </c>
      <c r="S550">
        <f>1000000*(((AG550-AE550)*0.082057*X550)/(W550-AA550))/Y550</f>
        <v>1.6494751172278026</v>
      </c>
      <c r="T550">
        <f>1000000*(((AN550-AL550)*0.082057*X550)/(W550-AA550))/Y550</f>
        <v>23936.991442374936</v>
      </c>
      <c r="U550">
        <f>O550*((1*0.082057*X550)/(W550-AA550))</f>
        <v>23936.991442374936</v>
      </c>
      <c r="W550">
        <f t="shared" si="378"/>
        <v>0.99483877181270508</v>
      </c>
      <c r="X550">
        <v>313.14999999999998</v>
      </c>
      <c r="Y550">
        <f t="shared" si="379"/>
        <v>1.9073334166666699E-2</v>
      </c>
      <c r="Z550">
        <v>2E-3</v>
      </c>
      <c r="AA550">
        <f t="shared" si="380"/>
        <v>7.2765497523200454E-2</v>
      </c>
      <c r="AC550">
        <f t="shared" si="381"/>
        <v>1.1431561100204503E-5</v>
      </c>
      <c r="AD550">
        <f t="shared" si="382"/>
        <v>8.8974895464091061E-10</v>
      </c>
      <c r="AE550">
        <v>0</v>
      </c>
      <c r="AF550" s="8">
        <f t="shared" si="383"/>
        <v>2.3918820799196443E-10</v>
      </c>
      <c r="AG550" s="8">
        <f t="shared" si="384"/>
        <v>1.1289371626328751E-9</v>
      </c>
      <c r="AH550" s="9">
        <f t="shared" si="385"/>
        <v>1.097002469958351E-3</v>
      </c>
      <c r="AJ550">
        <f t="shared" si="386"/>
        <v>3.2026527842887925E-2</v>
      </c>
      <c r="AK550">
        <f t="shared" si="387"/>
        <v>2.4927102623348423E-6</v>
      </c>
      <c r="AL550">
        <v>0</v>
      </c>
      <c r="AM550" s="8">
        <f t="shared" si="388"/>
        <v>1.3890294803142649E-5</v>
      </c>
      <c r="AN550" s="8">
        <f t="shared" si="389"/>
        <v>1.6383005065477493E-5</v>
      </c>
      <c r="AO550" s="9">
        <f t="shared" si="390"/>
        <v>2.2739189884214046E-2</v>
      </c>
      <c r="AP550" s="9"/>
      <c r="AQ550">
        <f t="shared" si="391"/>
        <v>0</v>
      </c>
      <c r="AR550">
        <f t="shared" si="392"/>
        <v>0</v>
      </c>
      <c r="AS550">
        <v>0</v>
      </c>
      <c r="AT550" s="8">
        <f t="shared" si="393"/>
        <v>0</v>
      </c>
      <c r="AU550" s="8">
        <f t="shared" si="394"/>
        <v>0</v>
      </c>
      <c r="AV550" s="9">
        <f t="shared" si="395"/>
        <v>1.5759424160826513E-2</v>
      </c>
      <c r="AX550">
        <f t="shared" si="396"/>
        <v>78.81297419298906</v>
      </c>
      <c r="AY550">
        <f t="shared" si="397"/>
        <v>15.215219993965079</v>
      </c>
      <c r="AZ550" t="e">
        <f t="shared" si="398"/>
        <v>#DIV/0!</v>
      </c>
    </row>
    <row r="551" spans="1:52">
      <c r="A551" s="74">
        <v>44791.430555555555</v>
      </c>
      <c r="B551">
        <v>50</v>
      </c>
      <c r="C551">
        <v>6.2</v>
      </c>
      <c r="D551" t="s">
        <v>234</v>
      </c>
      <c r="E551" s="85">
        <v>1</v>
      </c>
      <c r="F551" s="2">
        <v>44792.713113425925</v>
      </c>
      <c r="G551">
        <v>103</v>
      </c>
      <c r="I551" s="35">
        <v>22</v>
      </c>
      <c r="J551" s="35">
        <v>30.071999999999999</v>
      </c>
      <c r="K551" s="64">
        <v>93.948261339082634</v>
      </c>
      <c r="L551" s="65">
        <v>26791.427235315918</v>
      </c>
      <c r="N551" s="36">
        <f>1000000*(AG551-AE551)/Y551</f>
        <v>0.48392611536301772</v>
      </c>
      <c r="O551" s="36">
        <f>1000000*(AN551-AL551)/Y551</f>
        <v>714.83472822269061</v>
      </c>
      <c r="P551" s="36">
        <f>1000000*(AU551-AS551)/Y551</f>
        <v>0</v>
      </c>
      <c r="Q551">
        <f>(N551*16)</f>
        <v>7.7428178458082835</v>
      </c>
      <c r="R551">
        <f>(O551*44)</f>
        <v>31452.728041798386</v>
      </c>
      <c r="S551">
        <f>1000000*(((AG551-AE551)*0.082057*X551)/(W551-AA551))/Y551</f>
        <v>13.485954075721764</v>
      </c>
      <c r="T551">
        <f>1000000*(((AN551-AL551)*0.082057*X551)/(W551-AA551))/Y551</f>
        <v>19920.868104649868</v>
      </c>
      <c r="U551">
        <f>O551*((1*0.082057*X551)/(W551-AA551))</f>
        <v>19920.868104649871</v>
      </c>
      <c r="W551">
        <f t="shared" si="378"/>
        <v>0.99483877181270508</v>
      </c>
      <c r="X551">
        <v>313.14999999999998</v>
      </c>
      <c r="Y551">
        <f t="shared" si="379"/>
        <v>1.9073334166666699E-2</v>
      </c>
      <c r="Z551">
        <v>2E-3</v>
      </c>
      <c r="AA551">
        <f t="shared" si="380"/>
        <v>7.2765497523200454E-2</v>
      </c>
      <c r="AC551">
        <f t="shared" si="381"/>
        <v>9.3463372924512014E-5</v>
      </c>
      <c r="AD551">
        <f t="shared" si="382"/>
        <v>7.2745041230904578E-9</v>
      </c>
      <c r="AE551">
        <v>0</v>
      </c>
      <c r="AF551" s="8">
        <f t="shared" si="383"/>
        <v>1.9555803872052779E-9</v>
      </c>
      <c r="AG551" s="8">
        <f t="shared" si="384"/>
        <v>9.2300845102957362E-9</v>
      </c>
      <c r="AH551" s="9">
        <f t="shared" si="385"/>
        <v>1.097002469958351E-3</v>
      </c>
      <c r="AJ551">
        <f t="shared" si="386"/>
        <v>2.6653150565891147E-2</v>
      </c>
      <c r="AK551">
        <f t="shared" si="387"/>
        <v>2.0744859469337224E-6</v>
      </c>
      <c r="AL551">
        <v>0</v>
      </c>
      <c r="AM551" s="8">
        <f t="shared" si="388"/>
        <v>1.1559795698396024E-5</v>
      </c>
      <c r="AN551" s="8">
        <f t="shared" si="389"/>
        <v>1.3634281645329748E-5</v>
      </c>
      <c r="AO551" s="9">
        <f t="shared" si="390"/>
        <v>2.2739189884214046E-2</v>
      </c>
      <c r="AP551" s="9"/>
      <c r="AQ551">
        <f t="shared" si="391"/>
        <v>0</v>
      </c>
      <c r="AR551">
        <f t="shared" si="392"/>
        <v>0</v>
      </c>
      <c r="AS551">
        <v>0</v>
      </c>
      <c r="AT551" s="8">
        <f t="shared" si="393"/>
        <v>0</v>
      </c>
      <c r="AU551" s="8">
        <f t="shared" si="394"/>
        <v>0</v>
      </c>
      <c r="AV551" s="9">
        <f t="shared" si="395"/>
        <v>1.5759424160826513E-2</v>
      </c>
      <c r="AX551">
        <f t="shared" si="396"/>
        <v>78.812974192989046</v>
      </c>
      <c r="AY551">
        <f t="shared" si="397"/>
        <v>15.215219993965082</v>
      </c>
      <c r="AZ551" t="e">
        <f t="shared" si="398"/>
        <v>#DIV/0!</v>
      </c>
    </row>
    <row r="552" spans="1:52">
      <c r="A552" s="74">
        <v>44791.416666666664</v>
      </c>
      <c r="B552">
        <v>50</v>
      </c>
      <c r="C552">
        <v>3.8</v>
      </c>
      <c r="D552" t="s">
        <v>234</v>
      </c>
      <c r="E552" s="85">
        <v>1</v>
      </c>
      <c r="F552" s="2">
        <v>44792.734444444446</v>
      </c>
      <c r="G552">
        <v>153</v>
      </c>
      <c r="I552" s="35">
        <v>22</v>
      </c>
      <c r="J552" s="35">
        <v>30.071999999999999</v>
      </c>
      <c r="K552" s="64">
        <v>1686.97783520128</v>
      </c>
      <c r="L552" s="65">
        <v>13264.246714713918</v>
      </c>
      <c r="N552" s="36">
        <f>1000000*(AG552-AE552)/Y552</f>
        <v>8.6895980708570715</v>
      </c>
      <c r="O552" s="36">
        <f>1000000*(AN552-AL552)/Y552</f>
        <v>353.90963355967068</v>
      </c>
      <c r="P552" s="36">
        <f>1000000*(AU552-AS552)/Y552</f>
        <v>0</v>
      </c>
      <c r="Q552">
        <f>(N552*16)</f>
        <v>139.03356913371314</v>
      </c>
      <c r="R552">
        <f>(O552*44)</f>
        <v>15572.02387662551</v>
      </c>
      <c r="S552">
        <f>1000000*(((AG552-AE552)*0.082057*X552)/(W552-AA552))/Y552</f>
        <v>242.15994301557905</v>
      </c>
      <c r="T552">
        <f>1000000*(((AN552-AL552)*0.082057*X552)/(W552-AA552))/Y552</f>
        <v>9862.6813342381975</v>
      </c>
      <c r="U552">
        <f>O552*((1*0.082057*X552)/(W552-AA552))</f>
        <v>9862.6813342382011</v>
      </c>
      <c r="W552">
        <f t="shared" si="378"/>
        <v>0.99483877181270508</v>
      </c>
      <c r="X552">
        <v>313.14999999999998</v>
      </c>
      <c r="Y552">
        <f t="shared" si="379"/>
        <v>1.9073334166666699E-2</v>
      </c>
      <c r="Z552">
        <v>2E-3</v>
      </c>
      <c r="AA552">
        <f t="shared" si="380"/>
        <v>7.2765497523200454E-2</v>
      </c>
      <c r="AC552">
        <f t="shared" si="381"/>
        <v>1.6782709576468973E-3</v>
      </c>
      <c r="AD552">
        <f t="shared" si="382"/>
        <v>1.3062431430680224E-7</v>
      </c>
      <c r="AE552">
        <v>0</v>
      </c>
      <c r="AF552" s="8">
        <f t="shared" si="383"/>
        <v>3.5115293472676993E-8</v>
      </c>
      <c r="AG552" s="8">
        <f t="shared" si="384"/>
        <v>1.6573960777947922E-7</v>
      </c>
      <c r="AH552" s="9">
        <f t="shared" si="385"/>
        <v>1.097002469958351E-3</v>
      </c>
      <c r="AJ552">
        <f t="shared" si="386"/>
        <v>1.3195786910686701E-2</v>
      </c>
      <c r="AK552">
        <f t="shared" si="387"/>
        <v>1.0270633648835299E-6</v>
      </c>
      <c r="AL552">
        <v>0</v>
      </c>
      <c r="AM552" s="8">
        <f t="shared" si="388"/>
        <v>5.7231733408026281E-6</v>
      </c>
      <c r="AN552" s="8">
        <f t="shared" si="389"/>
        <v>6.7502367056861575E-6</v>
      </c>
      <c r="AO552" s="9">
        <f t="shared" si="390"/>
        <v>2.2739189884214046E-2</v>
      </c>
      <c r="AP552" s="9"/>
      <c r="AQ552">
        <f t="shared" si="391"/>
        <v>0</v>
      </c>
      <c r="AR552">
        <f t="shared" si="392"/>
        <v>0</v>
      </c>
      <c r="AS552">
        <v>0</v>
      </c>
      <c r="AT552" s="8">
        <f t="shared" si="393"/>
        <v>0</v>
      </c>
      <c r="AU552" s="8">
        <f t="shared" si="394"/>
        <v>0</v>
      </c>
      <c r="AV552" s="9">
        <f t="shared" si="395"/>
        <v>1.5759424160826513E-2</v>
      </c>
      <c r="AX552">
        <f t="shared" si="396"/>
        <v>78.812974192989046</v>
      </c>
      <c r="AY552">
        <f t="shared" si="397"/>
        <v>15.215219993965071</v>
      </c>
      <c r="AZ552" t="e">
        <f t="shared" si="398"/>
        <v>#DIV/0!</v>
      </c>
    </row>
    <row r="553" spans="1:52">
      <c r="A553" s="74">
        <v>44791.424305555556</v>
      </c>
      <c r="B553">
        <v>50</v>
      </c>
      <c r="C553">
        <v>5</v>
      </c>
      <c r="D553" t="s">
        <v>234</v>
      </c>
      <c r="E553" s="85">
        <v>1</v>
      </c>
      <c r="F553" s="2">
        <v>44792.75577546296</v>
      </c>
      <c r="G553">
        <v>265</v>
      </c>
      <c r="I553" s="35">
        <v>22</v>
      </c>
      <c r="J553" s="35">
        <v>30.071999999999999</v>
      </c>
      <c r="K553" s="64">
        <v>1848.6699280231799</v>
      </c>
      <c r="L553" s="65">
        <v>20191.74622415872</v>
      </c>
      <c r="N553" s="36">
        <f>1000000*(AG553-AE553)/Y553</f>
        <v>9.5224716679724608</v>
      </c>
      <c r="O553" s="36">
        <f>1000000*(AN553-AL553)/Y553</f>
        <v>538.74552100986034</v>
      </c>
      <c r="P553" s="36">
        <f>1000000*(AU553-AS553)/Y553</f>
        <v>0</v>
      </c>
      <c r="Q553">
        <f>(N553*16)</f>
        <v>152.35954668755937</v>
      </c>
      <c r="R553">
        <f>(O553*44)</f>
        <v>23704.802924433854</v>
      </c>
      <c r="S553">
        <f>1000000*(((AG553-AE553)*0.082057*X553)/(W553-AA553))/Y553</f>
        <v>265.37029419316235</v>
      </c>
      <c r="T553">
        <f>1000000*(((AN553-AL553)*0.082057*X553)/(W553-AA553))/Y553</f>
        <v>15013.650068026504</v>
      </c>
      <c r="U553">
        <f>O553*((1*0.082057*X553)/(W553-AA553))</f>
        <v>15013.650068026502</v>
      </c>
      <c r="W553">
        <f t="shared" si="378"/>
        <v>0.99483877181270508</v>
      </c>
      <c r="X553">
        <v>313.14999999999998</v>
      </c>
      <c r="Y553">
        <f t="shared" si="379"/>
        <v>1.9073334166666699E-2</v>
      </c>
      <c r="Z553">
        <v>2E-3</v>
      </c>
      <c r="AA553">
        <f t="shared" si="380"/>
        <v>7.2765497523200454E-2</v>
      </c>
      <c r="AC553">
        <f t="shared" si="381"/>
        <v>1.8391285206816621E-3</v>
      </c>
      <c r="AD553">
        <f t="shared" si="382"/>
        <v>1.4314428837698463E-7</v>
      </c>
      <c r="AE553">
        <v>0</v>
      </c>
      <c r="AF553" s="8">
        <f t="shared" si="383"/>
        <v>3.8480995838870144E-8</v>
      </c>
      <c r="AG553" s="8">
        <f t="shared" si="384"/>
        <v>1.8162528421585476E-7</v>
      </c>
      <c r="AH553" s="9">
        <f t="shared" si="385"/>
        <v>1.097002469958351E-3</v>
      </c>
      <c r="AJ553">
        <f t="shared" si="386"/>
        <v>2.0087532014395885E-2</v>
      </c>
      <c r="AK553">
        <f t="shared" si="387"/>
        <v>1.5634663065226349E-6</v>
      </c>
      <c r="AL553">
        <v>0</v>
      </c>
      <c r="AM553" s="8">
        <f t="shared" si="388"/>
        <v>8.7122070464933862E-6</v>
      </c>
      <c r="AN553" s="8">
        <f t="shared" si="389"/>
        <v>1.0275673353016021E-5</v>
      </c>
      <c r="AO553" s="9">
        <f t="shared" si="390"/>
        <v>2.2739189884214046E-2</v>
      </c>
      <c r="AP553" s="9"/>
      <c r="AQ553">
        <f t="shared" si="391"/>
        <v>0</v>
      </c>
      <c r="AR553">
        <f t="shared" si="392"/>
        <v>0</v>
      </c>
      <c r="AS553">
        <v>0</v>
      </c>
      <c r="AT553" s="8">
        <f t="shared" si="393"/>
        <v>0</v>
      </c>
      <c r="AU553" s="8">
        <f t="shared" si="394"/>
        <v>0</v>
      </c>
      <c r="AV553" s="9">
        <f t="shared" si="395"/>
        <v>1.5759424160826513E-2</v>
      </c>
      <c r="AX553">
        <f t="shared" si="396"/>
        <v>78.812974192989046</v>
      </c>
      <c r="AY553">
        <f t="shared" si="397"/>
        <v>15.21521999396507</v>
      </c>
      <c r="AZ553" t="e">
        <f t="shared" si="398"/>
        <v>#DIV/0!</v>
      </c>
    </row>
    <row r="554" spans="1:52">
      <c r="A554" s="74">
        <v>44791.429166666669</v>
      </c>
      <c r="B554">
        <v>50</v>
      </c>
      <c r="C554">
        <v>3</v>
      </c>
      <c r="D554" t="s">
        <v>235</v>
      </c>
      <c r="E554" s="85">
        <v>2</v>
      </c>
      <c r="F554" s="2">
        <v>44792.777083333334</v>
      </c>
      <c r="G554">
        <v>193</v>
      </c>
      <c r="I554" s="35">
        <v>22</v>
      </c>
      <c r="J554" s="35">
        <v>30.071999999999999</v>
      </c>
      <c r="K554" s="64">
        <v>27.953590109220738</v>
      </c>
      <c r="L554" s="65">
        <v>4927.8736802508802</v>
      </c>
      <c r="N554" s="36">
        <f>1000000*(AG554-AE554)/Y554</f>
        <v>0.14398853240275783</v>
      </c>
      <c r="O554" s="36">
        <f>1000000*(AN554-AL554)/Y554</f>
        <v>131.48292593738518</v>
      </c>
      <c r="P554" s="36">
        <f>1000000*(AU554-AS554)/Y554</f>
        <v>0</v>
      </c>
      <c r="Q554">
        <f>(N554*16)</f>
        <v>2.3038165184441253</v>
      </c>
      <c r="R554">
        <f>(O554*44)</f>
        <v>5785.2487412449482</v>
      </c>
      <c r="S554">
        <f>1000000*(((AG554-AE554)*0.082057*X554)/(W554-AA554))/Y554</f>
        <v>4.0126429919110835</v>
      </c>
      <c r="T554">
        <f>1000000*(((AN554-AL554)*0.082057*X554)/(W554-AA554))/Y554</f>
        <v>3664.1393068918278</v>
      </c>
      <c r="U554">
        <f>O554*((1*0.082057*X554)/(W554-AA554))</f>
        <v>3664.1393068918278</v>
      </c>
      <c r="W554">
        <f t="shared" si="378"/>
        <v>0.99483877181270508</v>
      </c>
      <c r="X554">
        <v>313.14999999999998</v>
      </c>
      <c r="Y554">
        <f t="shared" si="379"/>
        <v>1.9073334166666699E-2</v>
      </c>
      <c r="Z554">
        <v>2E-3</v>
      </c>
      <c r="AA554">
        <f t="shared" si="380"/>
        <v>7.2765497523200454E-2</v>
      </c>
      <c r="AC554">
        <f t="shared" si="381"/>
        <v>2.7809315252012938E-5</v>
      </c>
      <c r="AD554">
        <f t="shared" si="382"/>
        <v>2.1644733346450292E-9</v>
      </c>
      <c r="AE554">
        <v>0</v>
      </c>
      <c r="AF554" s="8">
        <f t="shared" si="383"/>
        <v>5.8186806004068728E-10</v>
      </c>
      <c r="AG554" s="8">
        <f t="shared" si="384"/>
        <v>2.7463413946857164E-9</v>
      </c>
      <c r="AH554" s="9">
        <f t="shared" si="385"/>
        <v>1.097002469958351E-3</v>
      </c>
      <c r="AJ554">
        <f t="shared" si="386"/>
        <v>4.9024397997089403E-3</v>
      </c>
      <c r="AK554">
        <f t="shared" si="387"/>
        <v>3.8156999282477633E-7</v>
      </c>
      <c r="AL554">
        <v>0</v>
      </c>
      <c r="AM554" s="8">
        <f t="shared" si="388"/>
        <v>2.1262477907900598E-6</v>
      </c>
      <c r="AN554" s="8">
        <f t="shared" si="389"/>
        <v>2.507817783614836E-6</v>
      </c>
      <c r="AO554" s="9">
        <f t="shared" si="390"/>
        <v>2.2739189884214046E-2</v>
      </c>
      <c r="AP554" s="9"/>
      <c r="AQ554">
        <f t="shared" si="391"/>
        <v>0</v>
      </c>
      <c r="AR554">
        <f t="shared" si="392"/>
        <v>0</v>
      </c>
      <c r="AS554">
        <v>0</v>
      </c>
      <c r="AT554" s="8">
        <f t="shared" si="393"/>
        <v>0</v>
      </c>
      <c r="AU554" s="8">
        <f t="shared" si="394"/>
        <v>0</v>
      </c>
      <c r="AV554" s="9">
        <f t="shared" si="395"/>
        <v>1.5759424160826513E-2</v>
      </c>
      <c r="AX554">
        <f t="shared" si="396"/>
        <v>78.812974192989046</v>
      </c>
      <c r="AY554">
        <f t="shared" si="397"/>
        <v>15.21521999396507</v>
      </c>
      <c r="AZ554" t="e">
        <f t="shared" si="398"/>
        <v>#DIV/0!</v>
      </c>
    </row>
    <row r="555" spans="1:52">
      <c r="A555" s="74">
        <v>44791.440972222219</v>
      </c>
      <c r="B555">
        <v>50</v>
      </c>
      <c r="C555">
        <v>6</v>
      </c>
      <c r="D555" t="s">
        <v>235</v>
      </c>
      <c r="E555" s="85">
        <v>1</v>
      </c>
      <c r="F555" s="2">
        <v>44792.798402777778</v>
      </c>
      <c r="G555">
        <v>283</v>
      </c>
      <c r="I555" s="35">
        <v>22</v>
      </c>
      <c r="J555" s="35">
        <v>30.071999999999999</v>
      </c>
      <c r="K555" s="64">
        <v>56592.321439797677</v>
      </c>
      <c r="L555" s="65">
        <v>17145.621876249679</v>
      </c>
      <c r="N555" s="36">
        <f>1000000*(AG555-AE555)/Y555</f>
        <v>291.50621718151666</v>
      </c>
      <c r="O555" s="36">
        <f>1000000*(AN555-AL555)/Y555</f>
        <v>457.47043807960955</v>
      </c>
      <c r="P555" s="36">
        <f>1000000*(AU555-AS555)/Y555</f>
        <v>0</v>
      </c>
      <c r="Q555">
        <f>(N555*16)</f>
        <v>4664.0994749042666</v>
      </c>
      <c r="R555">
        <f>(O555*44)</f>
        <v>20128.699275502819</v>
      </c>
      <c r="S555">
        <f>1000000*(((AG555-AE555)*0.082057*X555)/(W555-AA555))/Y555</f>
        <v>8123.6356809309309</v>
      </c>
      <c r="T555">
        <f>1000000*(((AN555-AL555)*0.082057*X555)/(W555-AA555))/Y555</f>
        <v>12748.692668330021</v>
      </c>
      <c r="U555">
        <f>O555*((1*0.082057*X555)/(W555-AA555))</f>
        <v>12748.692668330021</v>
      </c>
      <c r="W555">
        <f t="shared" si="378"/>
        <v>0.99483877181270508</v>
      </c>
      <c r="X555">
        <v>313.14999999999998</v>
      </c>
      <c r="Y555">
        <f t="shared" si="379"/>
        <v>1.9073334166666699E-2</v>
      </c>
      <c r="Z555">
        <v>2E-3</v>
      </c>
      <c r="AA555">
        <f t="shared" si="380"/>
        <v>7.2765497523200454E-2</v>
      </c>
      <c r="AC555">
        <f t="shared" si="381"/>
        <v>5.6300235555198141E-2</v>
      </c>
      <c r="AD555">
        <f t="shared" si="382"/>
        <v>4.3819978122129304E-6</v>
      </c>
      <c r="AE555">
        <v>0</v>
      </c>
      <c r="AF555" s="8">
        <f t="shared" si="383"/>
        <v>1.1779976797510552E-6</v>
      </c>
      <c r="AG555" s="8">
        <f t="shared" si="384"/>
        <v>5.5599954919639853E-6</v>
      </c>
      <c r="AH555" s="9">
        <f t="shared" si="385"/>
        <v>1.097002469958351E-3</v>
      </c>
      <c r="AJ555">
        <f t="shared" si="386"/>
        <v>1.705712940933328E-2</v>
      </c>
      <c r="AK555">
        <f t="shared" si="387"/>
        <v>1.3276019721276317E-6</v>
      </c>
      <c r="AL555">
        <v>0</v>
      </c>
      <c r="AM555" s="8">
        <f t="shared" si="388"/>
        <v>7.3978845647361685E-6</v>
      </c>
      <c r="AN555" s="8">
        <f t="shared" si="389"/>
        <v>8.7254865368638E-6</v>
      </c>
      <c r="AO555" s="9">
        <f t="shared" si="390"/>
        <v>2.2739189884214046E-2</v>
      </c>
      <c r="AP555" s="9"/>
      <c r="AQ555">
        <f t="shared" si="391"/>
        <v>0</v>
      </c>
      <c r="AR555">
        <f t="shared" si="392"/>
        <v>0</v>
      </c>
      <c r="AS555">
        <v>0</v>
      </c>
      <c r="AT555" s="8">
        <f t="shared" si="393"/>
        <v>0</v>
      </c>
      <c r="AU555" s="8">
        <f t="shared" si="394"/>
        <v>0</v>
      </c>
      <c r="AV555" s="9">
        <f t="shared" si="395"/>
        <v>1.5759424160826513E-2</v>
      </c>
      <c r="AX555">
        <f t="shared" si="396"/>
        <v>78.812974192989046</v>
      </c>
      <c r="AY555">
        <f t="shared" si="397"/>
        <v>15.215219993965073</v>
      </c>
      <c r="AZ555" t="e">
        <f t="shared" si="398"/>
        <v>#DIV/0!</v>
      </c>
    </row>
    <row r="556" spans="1:52">
      <c r="A556" s="74">
        <v>44791.440972222219</v>
      </c>
      <c r="B556">
        <v>50</v>
      </c>
      <c r="C556">
        <v>6</v>
      </c>
      <c r="D556" t="s">
        <v>235</v>
      </c>
      <c r="E556" s="85">
        <v>2</v>
      </c>
      <c r="F556" s="2">
        <v>44792.819722222222</v>
      </c>
      <c r="G556">
        <v>42</v>
      </c>
      <c r="I556" s="35">
        <v>22</v>
      </c>
      <c r="J556" s="35">
        <v>30.071999999999999</v>
      </c>
      <c r="K556" s="64">
        <v>53281.92813075192</v>
      </c>
      <c r="L556" s="65">
        <v>19588.25213017088</v>
      </c>
      <c r="N556" s="36">
        <f>1000000*(AG556-AE556)/Y556</f>
        <v>274.45442983030352</v>
      </c>
      <c r="O556" s="36">
        <f>1000000*(AN556-AL556)/Y556</f>
        <v>522.64340995505484</v>
      </c>
      <c r="P556" s="36">
        <f>1000000*(AU556-AS556)/Y556</f>
        <v>0</v>
      </c>
      <c r="Q556">
        <f>(N556*16)</f>
        <v>4391.2708772848564</v>
      </c>
      <c r="R556">
        <f>(O556*44)</f>
        <v>22996.310038022413</v>
      </c>
      <c r="S556">
        <f>1000000*(((AG556-AE556)*0.082057*X556)/(W556-AA556))/Y556</f>
        <v>7648.4399561560249</v>
      </c>
      <c r="T556">
        <f>1000000*(((AN556-AL556)*0.082057*X556)/(W556-AA556))/Y556</f>
        <v>14564.919728180341</v>
      </c>
      <c r="U556">
        <f>O556*((1*0.082057*X556)/(W556-AA556))</f>
        <v>14564.919728180343</v>
      </c>
      <c r="W556">
        <f t="shared" si="378"/>
        <v>0.99483877181270508</v>
      </c>
      <c r="X556">
        <v>313.14999999999998</v>
      </c>
      <c r="Y556">
        <f t="shared" si="379"/>
        <v>1.9073334166666699E-2</v>
      </c>
      <c r="Z556">
        <v>2E-3</v>
      </c>
      <c r="AA556">
        <f t="shared" si="380"/>
        <v>7.2765497523200454E-2</v>
      </c>
      <c r="AC556">
        <f t="shared" si="381"/>
        <v>5.3006927941410063E-2</v>
      </c>
      <c r="AD556">
        <f t="shared" si="382"/>
        <v>4.1256708782978005E-6</v>
      </c>
      <c r="AE556">
        <v>0</v>
      </c>
      <c r="AF556">
        <f t="shared" si="383"/>
        <v>1.109090175377556E-6</v>
      </c>
      <c r="AG556">
        <f t="shared" si="384"/>
        <v>5.2347610536753566E-6</v>
      </c>
      <c r="AH556">
        <f t="shared" si="385"/>
        <v>1.097002469958351E-3</v>
      </c>
      <c r="AJ556">
        <f t="shared" si="386"/>
        <v>1.9487152691136805E-2</v>
      </c>
      <c r="AK556">
        <f t="shared" si="387"/>
        <v>1.5167371791029138E-6</v>
      </c>
      <c r="AL556">
        <v>0</v>
      </c>
      <c r="AM556">
        <f t="shared" si="388"/>
        <v>8.4518152289760249E-6</v>
      </c>
      <c r="AN556">
        <f t="shared" si="389"/>
        <v>9.9685524080789391E-6</v>
      </c>
      <c r="AO556">
        <f t="shared" si="390"/>
        <v>2.2739189884214046E-2</v>
      </c>
      <c r="AQ556">
        <f t="shared" si="391"/>
        <v>0</v>
      </c>
      <c r="AR556">
        <f t="shared" si="392"/>
        <v>0</v>
      </c>
      <c r="AS556">
        <v>0</v>
      </c>
      <c r="AT556">
        <f t="shared" si="393"/>
        <v>0</v>
      </c>
      <c r="AU556">
        <f t="shared" si="394"/>
        <v>0</v>
      </c>
      <c r="AV556">
        <f t="shared" si="395"/>
        <v>1.5759424160826513E-2</v>
      </c>
      <c r="AX556">
        <f t="shared" si="396"/>
        <v>78.812974192989046</v>
      </c>
      <c r="AY556">
        <f t="shared" si="397"/>
        <v>15.21521999396508</v>
      </c>
      <c r="AZ556" t="e">
        <f t="shared" si="398"/>
        <v>#DIV/0!</v>
      </c>
    </row>
    <row r="557" spans="1:52">
      <c r="A557" s="74">
        <v>44791.4375</v>
      </c>
      <c r="B557">
        <v>50</v>
      </c>
      <c r="C557">
        <v>8</v>
      </c>
      <c r="D557" t="s">
        <v>234</v>
      </c>
      <c r="E557" s="85">
        <v>1</v>
      </c>
      <c r="F557" s="2">
        <v>44792.841053240743</v>
      </c>
      <c r="G557">
        <v>251</v>
      </c>
      <c r="I557" s="35">
        <v>22</v>
      </c>
      <c r="J557" s="35">
        <v>30.071999999999999</v>
      </c>
      <c r="K557" s="64">
        <v>44.910323231165535</v>
      </c>
      <c r="L557" s="65">
        <v>32542.473989775677</v>
      </c>
      <c r="N557" s="36">
        <f>1000000*(AG557-AE557)/Y557</f>
        <v>0.23133241585509096</v>
      </c>
      <c r="O557" s="36">
        <f>1000000*(AN557-AL557)/Y557</f>
        <v>868.28112387798171</v>
      </c>
      <c r="P557" s="36">
        <f>1000000*(AU557-AS557)/Y557</f>
        <v>0</v>
      </c>
      <c r="Q557">
        <f>(N557*16)</f>
        <v>3.7013186536814553</v>
      </c>
      <c r="R557">
        <f>(O557*44)</f>
        <v>38204.369450631195</v>
      </c>
      <c r="S557">
        <f>1000000*(((AG557-AE557)*0.082057*X557)/(W557-AA557))/Y557</f>
        <v>6.4467244841854638</v>
      </c>
      <c r="T557">
        <f>1000000*(((AN557-AL557)*0.082057*X557)/(W557-AA557))/Y557</f>
        <v>24197.080896637639</v>
      </c>
      <c r="U557">
        <f>O557*((1*0.082057*X557)/(W557-AA557))</f>
        <v>24197.080896637646</v>
      </c>
      <c r="W557">
        <f t="shared" si="378"/>
        <v>0.99483877181270508</v>
      </c>
      <c r="X557">
        <v>313.14999999999998</v>
      </c>
      <c r="Y557">
        <f t="shared" si="379"/>
        <v>1.9073334166666699E-2</v>
      </c>
      <c r="Z557">
        <v>2E-3</v>
      </c>
      <c r="AA557">
        <f t="shared" si="380"/>
        <v>7.2765497523200454E-2</v>
      </c>
      <c r="AC557">
        <f t="shared" si="381"/>
        <v>4.4678530805004316E-5</v>
      </c>
      <c r="AD557">
        <f t="shared" si="382"/>
        <v>3.4774494690784767E-9</v>
      </c>
      <c r="AE557">
        <v>0</v>
      </c>
      <c r="AF557" s="8">
        <f t="shared" si="383"/>
        <v>9.3483100210797847E-10</v>
      </c>
      <c r="AG557" s="8">
        <f t="shared" si="384"/>
        <v>4.4122804711864556E-9</v>
      </c>
      <c r="AH557" s="9">
        <f t="shared" si="385"/>
        <v>1.097002469958351E-3</v>
      </c>
      <c r="AJ557">
        <f t="shared" si="386"/>
        <v>3.2374514855735337E-2</v>
      </c>
      <c r="AK557">
        <f t="shared" si="387"/>
        <v>2.5197950216424805E-6</v>
      </c>
      <c r="AL557">
        <v>0</v>
      </c>
      <c r="AM557" s="8">
        <f t="shared" si="388"/>
        <v>1.4041221004691188E-5</v>
      </c>
      <c r="AN557" s="8">
        <f t="shared" si="389"/>
        <v>1.6561016026333668E-5</v>
      </c>
      <c r="AO557" s="9">
        <f t="shared" si="390"/>
        <v>2.2739189884214046E-2</v>
      </c>
      <c r="AP557" s="9"/>
      <c r="AQ557">
        <f t="shared" si="391"/>
        <v>0</v>
      </c>
      <c r="AR557">
        <f t="shared" si="392"/>
        <v>0</v>
      </c>
      <c r="AS557">
        <v>0</v>
      </c>
      <c r="AT557" s="8">
        <f t="shared" si="393"/>
        <v>0</v>
      </c>
      <c r="AU557" s="8">
        <f t="shared" si="394"/>
        <v>0</v>
      </c>
      <c r="AV557" s="9">
        <f t="shared" si="395"/>
        <v>1.5759424160826513E-2</v>
      </c>
      <c r="AX557">
        <f t="shared" si="396"/>
        <v>78.812974192989046</v>
      </c>
      <c r="AY557">
        <f t="shared" si="397"/>
        <v>15.215219993965071</v>
      </c>
      <c r="AZ557" t="e">
        <f t="shared" si="398"/>
        <v>#DIV/0!</v>
      </c>
    </row>
    <row r="558" spans="1:52">
      <c r="A558" s="74">
        <v>44791.409722222219</v>
      </c>
      <c r="B558">
        <v>50</v>
      </c>
      <c r="C558">
        <v>1.6</v>
      </c>
      <c r="D558" t="s">
        <v>234</v>
      </c>
      <c r="E558" s="85">
        <v>2</v>
      </c>
      <c r="F558" s="2">
        <v>44792.862372685187</v>
      </c>
      <c r="G558">
        <v>14</v>
      </c>
      <c r="I558" s="35">
        <v>22</v>
      </c>
      <c r="J558" s="35">
        <v>30.071999999999999</v>
      </c>
      <c r="K558" s="64">
        <v>31.444128718963462</v>
      </c>
      <c r="L558" s="65">
        <v>1654.0876357671198</v>
      </c>
      <c r="N558" s="36">
        <f>1000000*(AG558-AE558)/Y558</f>
        <v>0.16196824555402969</v>
      </c>
      <c r="O558" s="36">
        <f>1000000*(AN558-AL558)/Y558</f>
        <v>44.133493717404008</v>
      </c>
      <c r="P558" s="36">
        <f>1000000*(AU558-AS558)/Y558</f>
        <v>0</v>
      </c>
      <c r="Q558">
        <f>(N558*16)</f>
        <v>2.5914919288644751</v>
      </c>
      <c r="R558">
        <f>(O558*44)</f>
        <v>1941.8737235657763</v>
      </c>
      <c r="S558">
        <f>1000000*(((AG558-AE558)*0.082057*X558)/(W558-AA558))/Y558</f>
        <v>4.5136979632279575</v>
      </c>
      <c r="T558">
        <f>1000000*(((AN558-AL558)*0.082057*X558)/(W558-AA558))/Y558</f>
        <v>1229.9031826947155</v>
      </c>
      <c r="U558">
        <f>O558*((1*0.082057*X558)/(W558-AA558))</f>
        <v>1229.9031826947153</v>
      </c>
      <c r="W558">
        <f t="shared" si="378"/>
        <v>0.99483877181270508</v>
      </c>
      <c r="X558">
        <v>313.14999999999998</v>
      </c>
      <c r="Y558">
        <f t="shared" si="379"/>
        <v>1.9073334166666699E-2</v>
      </c>
      <c r="Z558">
        <v>2E-3</v>
      </c>
      <c r="AA558">
        <f t="shared" si="380"/>
        <v>7.2765497523200454E-2</v>
      </c>
      <c r="AC558">
        <f t="shared" si="381"/>
        <v>3.1281838395494218E-5</v>
      </c>
      <c r="AD558">
        <f t="shared" si="382"/>
        <v>2.4347490922424382E-9</v>
      </c>
      <c r="AE558">
        <v>0</v>
      </c>
      <c r="AF558">
        <f t="shared" si="383"/>
        <v>6.5452537959829794E-10</v>
      </c>
      <c r="AG558">
        <f t="shared" si="384"/>
        <v>3.0892744718407361E-9</v>
      </c>
      <c r="AH558">
        <f t="shared" si="385"/>
        <v>1.097002469958351E-3</v>
      </c>
      <c r="AJ558">
        <f t="shared" si="386"/>
        <v>1.6455505120371425E-3</v>
      </c>
      <c r="AK558">
        <f t="shared" si="387"/>
        <v>1.2807759456997263E-7</v>
      </c>
      <c r="AL558">
        <v>0</v>
      </c>
      <c r="AM558">
        <f t="shared" si="388"/>
        <v>7.136952790445594E-7</v>
      </c>
      <c r="AN558">
        <f t="shared" si="389"/>
        <v>8.4177287361453203E-7</v>
      </c>
      <c r="AO558">
        <f t="shared" si="390"/>
        <v>2.2739189884214046E-2</v>
      </c>
      <c r="AQ558">
        <f t="shared" si="391"/>
        <v>0</v>
      </c>
      <c r="AR558">
        <f t="shared" si="392"/>
        <v>0</v>
      </c>
      <c r="AS558">
        <v>0</v>
      </c>
      <c r="AT558">
        <f t="shared" si="393"/>
        <v>0</v>
      </c>
      <c r="AU558">
        <f t="shared" si="394"/>
        <v>0</v>
      </c>
      <c r="AV558">
        <f t="shared" si="395"/>
        <v>1.5759424160826513E-2</v>
      </c>
      <c r="AX558">
        <f t="shared" si="396"/>
        <v>78.81297419298906</v>
      </c>
      <c r="AY558">
        <f t="shared" si="397"/>
        <v>15.215219993965073</v>
      </c>
      <c r="AZ558" t="e">
        <f t="shared" si="398"/>
        <v>#DIV/0!</v>
      </c>
    </row>
    <row r="559" spans="1:52">
      <c r="A559" s="74">
        <v>44791.449305555558</v>
      </c>
      <c r="B559">
        <v>50</v>
      </c>
      <c r="C559">
        <v>7</v>
      </c>
      <c r="D559" t="s">
        <v>235</v>
      </c>
      <c r="E559" s="85">
        <v>2</v>
      </c>
      <c r="F559" s="2">
        <v>44792.883680555555</v>
      </c>
      <c r="G559">
        <v>116</v>
      </c>
      <c r="I559" s="35">
        <v>22</v>
      </c>
      <c r="J559" s="35">
        <v>30.071999999999999</v>
      </c>
      <c r="K559" s="64">
        <v>93454.150165795509</v>
      </c>
      <c r="L559" s="65">
        <v>14810.837923527999</v>
      </c>
      <c r="N559" s="36">
        <f>1000000*(AG559-AE559)/Y559</f>
        <v>481.38095596104336</v>
      </c>
      <c r="O559" s="36">
        <f>1000000*(AN559-AL559)/Y559</f>
        <v>395.17496432065735</v>
      </c>
      <c r="P559" s="36">
        <f>1000000*(AU559-AS559)/Y559</f>
        <v>0</v>
      </c>
      <c r="Q559">
        <f>(N559*16)</f>
        <v>7702.0952953766937</v>
      </c>
      <c r="R559">
        <f>(O559*44)</f>
        <v>17387.698430108925</v>
      </c>
      <c r="S559">
        <f>1000000*(((AG559-AE559)*0.082057*X559)/(W559-AA559))/Y559</f>
        <v>13415.026093699818</v>
      </c>
      <c r="T559">
        <f>1000000*(((AN559-AL559)*0.082057*X559)/(W559-AA559))/Y559</f>
        <v>11012.655137872818</v>
      </c>
      <c r="U559">
        <f>O559*((1*0.082057*X559)/(W559-AA559))</f>
        <v>11012.65513787282</v>
      </c>
      <c r="W559">
        <f t="shared" si="378"/>
        <v>0.99483877181270508</v>
      </c>
      <c r="X559">
        <v>313.14999999999998</v>
      </c>
      <c r="Y559">
        <f t="shared" si="379"/>
        <v>1.9073334166666699E-2</v>
      </c>
      <c r="Z559">
        <v>2E-3</v>
      </c>
      <c r="AA559">
        <f t="shared" si="380"/>
        <v>7.2765497523200454E-2</v>
      </c>
      <c r="AC559">
        <f t="shared" si="381"/>
        <v>9.2971811971740106E-2</v>
      </c>
      <c r="AD559">
        <f t="shared" si="382"/>
        <v>7.23624462029488E-6</v>
      </c>
      <c r="AE559">
        <v>0</v>
      </c>
      <c r="AF559" s="8">
        <f t="shared" si="383"/>
        <v>1.9452952142195662E-6</v>
      </c>
      <c r="AG559" s="8">
        <f t="shared" si="384"/>
        <v>9.1815398345144459E-6</v>
      </c>
      <c r="AH559" s="9">
        <f t="shared" si="385"/>
        <v>1.097002469958351E-3</v>
      </c>
      <c r="AJ559">
        <f t="shared" si="386"/>
        <v>1.473439580935963E-2</v>
      </c>
      <c r="AK559">
        <f t="shared" si="387"/>
        <v>1.1468174078524251E-6</v>
      </c>
      <c r="AL559">
        <v>0</v>
      </c>
      <c r="AM559" s="8">
        <f t="shared" si="388"/>
        <v>6.3904867409360627E-6</v>
      </c>
      <c r="AN559" s="8">
        <f t="shared" si="389"/>
        <v>7.5373041487884878E-6</v>
      </c>
      <c r="AO559" s="9">
        <f t="shared" si="390"/>
        <v>2.2739189884214046E-2</v>
      </c>
      <c r="AP559" s="9"/>
      <c r="AQ559">
        <f t="shared" si="391"/>
        <v>0</v>
      </c>
      <c r="AR559">
        <f t="shared" si="392"/>
        <v>0</v>
      </c>
      <c r="AS559">
        <v>0</v>
      </c>
      <c r="AT559" s="8">
        <f t="shared" si="393"/>
        <v>0</v>
      </c>
      <c r="AU559" s="8">
        <f t="shared" si="394"/>
        <v>0</v>
      </c>
      <c r="AV559" s="9">
        <f t="shared" si="395"/>
        <v>1.5759424160826513E-2</v>
      </c>
      <c r="AX559">
        <f t="shared" si="396"/>
        <v>78.812974192989046</v>
      </c>
      <c r="AY559">
        <f t="shared" si="397"/>
        <v>15.215219993965075</v>
      </c>
      <c r="AZ559" t="e">
        <f t="shared" si="398"/>
        <v>#DIV/0!</v>
      </c>
    </row>
    <row r="560" spans="1:52">
      <c r="A560" s="74">
        <v>44791.425000000003</v>
      </c>
      <c r="B560">
        <v>50</v>
      </c>
      <c r="C560">
        <v>0.1</v>
      </c>
      <c r="D560" t="s">
        <v>235</v>
      </c>
      <c r="E560" s="85">
        <v>2</v>
      </c>
      <c r="F560" s="2">
        <v>44792.905011574076</v>
      </c>
      <c r="G560">
        <v>235</v>
      </c>
      <c r="I560" s="35">
        <v>22</v>
      </c>
      <c r="J560" s="35">
        <v>30.071999999999999</v>
      </c>
      <c r="K560" s="64">
        <v>8.5282143087999991</v>
      </c>
      <c r="L560" s="65">
        <v>1094.9207188743198</v>
      </c>
      <c r="N560" s="36">
        <f>1000000*(AG560-AE560)/Y560</f>
        <v>4.3928706743655684E-2</v>
      </c>
      <c r="O560" s="36">
        <f>1000000*(AN560-AL560)/Y560</f>
        <v>29.214097017951868</v>
      </c>
      <c r="P560" s="36">
        <f>1000000*(AU560-AS560)/Y560</f>
        <v>0</v>
      </c>
      <c r="Q560">
        <f>(N560*16)</f>
        <v>0.70285930789849094</v>
      </c>
      <c r="R560">
        <f>(O560*44)</f>
        <v>1285.4202687898821</v>
      </c>
      <c r="S560">
        <f>1000000*(((AG560-AE560)*0.082057*X560)/(W560-AA560))/Y560</f>
        <v>1.2241962211656721</v>
      </c>
      <c r="T560">
        <f>1000000*(((AN560-AL560)*0.082057*X560)/(W560-AA560))/Y560</f>
        <v>814.13248477452919</v>
      </c>
      <c r="U560">
        <f>O560*((1*0.082057*X560)/(W560-AA560))</f>
        <v>814.13248477452908</v>
      </c>
      <c r="W560">
        <f t="shared" si="378"/>
        <v>0.99483877181270508</v>
      </c>
      <c r="X560">
        <v>313.14999999999998</v>
      </c>
      <c r="Y560">
        <f t="shared" si="379"/>
        <v>1.9073334166666699E-2</v>
      </c>
      <c r="Z560">
        <v>2E-3</v>
      </c>
      <c r="AA560">
        <f t="shared" si="380"/>
        <v>7.2765497523200454E-2</v>
      </c>
      <c r="AC560">
        <f t="shared" si="381"/>
        <v>8.4841982487221282E-6</v>
      </c>
      <c r="AD560">
        <f t="shared" si="382"/>
        <v>6.6034782621524147E-10</v>
      </c>
      <c r="AE560">
        <v>0</v>
      </c>
      <c r="AF560">
        <f t="shared" si="383"/>
        <v>1.7751907701600838E-10</v>
      </c>
      <c r="AG560">
        <f t="shared" si="384"/>
        <v>8.3786690323124982E-10</v>
      </c>
      <c r="AH560">
        <f t="shared" si="385"/>
        <v>1.097002469958351E-3</v>
      </c>
      <c r="AJ560">
        <f t="shared" si="386"/>
        <v>1.0892695831972124E-3</v>
      </c>
      <c r="AK560">
        <f t="shared" si="387"/>
        <v>8.4780763053833679E-8</v>
      </c>
      <c r="AL560">
        <v>0</v>
      </c>
      <c r="AM560">
        <f t="shared" si="388"/>
        <v>4.7242947174698347E-7</v>
      </c>
      <c r="AN560">
        <f t="shared" si="389"/>
        <v>5.5721023480081714E-7</v>
      </c>
      <c r="AO560">
        <f t="shared" si="390"/>
        <v>2.2739189884214046E-2</v>
      </c>
      <c r="AQ560">
        <f t="shared" si="391"/>
        <v>0</v>
      </c>
      <c r="AR560">
        <f t="shared" si="392"/>
        <v>0</v>
      </c>
      <c r="AS560">
        <v>0</v>
      </c>
      <c r="AT560">
        <f t="shared" si="393"/>
        <v>0</v>
      </c>
      <c r="AU560">
        <f t="shared" si="394"/>
        <v>0</v>
      </c>
      <c r="AV560">
        <f t="shared" si="395"/>
        <v>1.5759424160826513E-2</v>
      </c>
      <c r="AX560">
        <f t="shared" si="396"/>
        <v>78.81297419298906</v>
      </c>
      <c r="AY560">
        <f t="shared" si="397"/>
        <v>15.215219993965075</v>
      </c>
      <c r="AZ560" t="e">
        <f t="shared" si="398"/>
        <v>#DIV/0!</v>
      </c>
    </row>
    <row r="561" spans="1:52">
      <c r="A561" s="74">
        <v>44791.430555555555</v>
      </c>
      <c r="B561">
        <v>50</v>
      </c>
      <c r="C561">
        <v>6.2</v>
      </c>
      <c r="D561" t="s">
        <v>234</v>
      </c>
      <c r="E561" s="85">
        <v>2</v>
      </c>
      <c r="F561" s="2">
        <v>44792.926319444443</v>
      </c>
      <c r="G561">
        <v>242</v>
      </c>
      <c r="I561" s="35">
        <v>22</v>
      </c>
      <c r="J561" s="35">
        <v>30.071999999999999</v>
      </c>
      <c r="K561" s="64">
        <v>8.1992078192000015</v>
      </c>
      <c r="L561" s="65">
        <v>29083.673027366716</v>
      </c>
      <c r="N561" s="36">
        <f>1000000*(AG561-AE561)/Y561</f>
        <v>4.223399914426007E-2</v>
      </c>
      <c r="O561" s="36">
        <f>1000000*(AN561-AL561)/Y561</f>
        <v>775.99522121875964</v>
      </c>
      <c r="P561" s="36">
        <f>1000000*(AU561-AS561)/Y561</f>
        <v>0</v>
      </c>
      <c r="Q561">
        <f>(N561*16)</f>
        <v>0.67574398630816113</v>
      </c>
      <c r="R561">
        <f>(O561*44)</f>
        <v>34143.789733625425</v>
      </c>
      <c r="S561">
        <f>1000000*(((AG561-AE561)*0.082057*X561)/(W561-AA561))/Y561</f>
        <v>1.1769684561584428</v>
      </c>
      <c r="T561">
        <f>1000000*(((AN561-AL561)*0.082057*X561)/(W561-AA561))/Y561</f>
        <v>21625.276223180033</v>
      </c>
      <c r="U561">
        <f>O561*((1*0.082057*X561)/(W561-AA561))</f>
        <v>21625.27622318003</v>
      </c>
      <c r="W561">
        <f t="shared" si="378"/>
        <v>0.99483877181270508</v>
      </c>
      <c r="X561">
        <v>313.14999999999998</v>
      </c>
      <c r="Y561">
        <f t="shared" si="379"/>
        <v>1.9073334166666699E-2</v>
      </c>
      <c r="Z561">
        <v>2E-3</v>
      </c>
      <c r="AA561">
        <f t="shared" si="380"/>
        <v>7.2765497523200454E-2</v>
      </c>
      <c r="AC561">
        <f t="shared" si="381"/>
        <v>8.156889836690058E-6</v>
      </c>
      <c r="AD561">
        <f t="shared" si="382"/>
        <v>6.3487253767870905E-10</v>
      </c>
      <c r="AE561">
        <v>0</v>
      </c>
      <c r="AF561">
        <f t="shared" si="383"/>
        <v>1.7067064119447863E-10</v>
      </c>
      <c r="AG561">
        <f t="shared" si="384"/>
        <v>8.0554317887318768E-10</v>
      </c>
      <c r="AH561">
        <f t="shared" si="385"/>
        <v>1.097002469958351E-3</v>
      </c>
      <c r="AJ561">
        <f t="shared" si="386"/>
        <v>2.8933565554347802E-2</v>
      </c>
      <c r="AK561">
        <f t="shared" si="387"/>
        <v>2.2519767405656153E-6</v>
      </c>
      <c r="AL561">
        <v>0</v>
      </c>
      <c r="AM561">
        <f t="shared" si="388"/>
        <v>1.2548839425476238E-5</v>
      </c>
      <c r="AN561">
        <f t="shared" si="389"/>
        <v>1.4800816166041852E-5</v>
      </c>
      <c r="AO561">
        <f t="shared" si="390"/>
        <v>2.2739189884214046E-2</v>
      </c>
      <c r="AQ561">
        <f t="shared" si="391"/>
        <v>0</v>
      </c>
      <c r="AR561">
        <f t="shared" si="392"/>
        <v>0</v>
      </c>
      <c r="AS561">
        <v>0</v>
      </c>
      <c r="AT561">
        <f t="shared" si="393"/>
        <v>0</v>
      </c>
      <c r="AU561">
        <f t="shared" si="394"/>
        <v>0</v>
      </c>
      <c r="AV561">
        <f t="shared" si="395"/>
        <v>1.5759424160826513E-2</v>
      </c>
      <c r="AX561">
        <f t="shared" si="396"/>
        <v>78.812974192989046</v>
      </c>
      <c r="AY561">
        <f t="shared" si="397"/>
        <v>15.215219993965071</v>
      </c>
      <c r="AZ561" t="e">
        <f t="shared" si="398"/>
        <v>#DIV/0!</v>
      </c>
    </row>
    <row r="562" spans="1:52">
      <c r="A562" s="74">
        <v>44791.424305555556</v>
      </c>
      <c r="B562">
        <v>50</v>
      </c>
      <c r="C562">
        <v>5</v>
      </c>
      <c r="D562" t="s">
        <v>234</v>
      </c>
      <c r="E562" s="85">
        <v>2</v>
      </c>
      <c r="F562" s="2">
        <v>44792.947650462964</v>
      </c>
      <c r="G562">
        <v>294</v>
      </c>
      <c r="I562" s="35">
        <v>22</v>
      </c>
      <c r="J562" s="35">
        <v>30.071999999999999</v>
      </c>
      <c r="K562" s="64">
        <v>2751.3713088875002</v>
      </c>
      <c r="L562" s="65">
        <v>25274.951703199997</v>
      </c>
      <c r="N562" s="36">
        <f>1000000*(AG562-AE562)/Y562</f>
        <v>14.172273232663855</v>
      </c>
      <c r="O562" s="36">
        <f>1000000*(AN562-AL562)/Y562</f>
        <v>674.37292806045423</v>
      </c>
      <c r="P562" s="36">
        <f>1000000*(AU562-AS562)/Y562</f>
        <v>0</v>
      </c>
      <c r="Q562">
        <f>(N562*16)</f>
        <v>226.75637172262168</v>
      </c>
      <c r="R562">
        <f>(O562*44)</f>
        <v>29672.408834659986</v>
      </c>
      <c r="S562">
        <f>1000000*(((AG562-AE562)*0.082057*X562)/(W562-AA562))/Y562</f>
        <v>394.95001384852247</v>
      </c>
      <c r="T562">
        <f>1000000*(((AN562-AL562)*0.082057*X562)/(W562-AA562))/Y562</f>
        <v>18793.286927511665</v>
      </c>
      <c r="U562">
        <f>O562*((1*0.082057*X562)/(W562-AA562))</f>
        <v>18793.286927511665</v>
      </c>
      <c r="W562">
        <f t="shared" si="378"/>
        <v>0.99483877181270508</v>
      </c>
      <c r="X562">
        <v>313.14999999999998</v>
      </c>
      <c r="Y562">
        <f t="shared" si="379"/>
        <v>1.9073334166666699E-2</v>
      </c>
      <c r="Z562">
        <v>2E-3</v>
      </c>
      <c r="AA562">
        <f t="shared" si="380"/>
        <v>7.2765497523200454E-2</v>
      </c>
      <c r="AC562">
        <f t="shared" si="381"/>
        <v>2.7371708537343555E-3</v>
      </c>
      <c r="AD562">
        <f t="shared" si="382"/>
        <v>2.1304132344095539E-7</v>
      </c>
      <c r="AE562">
        <v>0</v>
      </c>
      <c r="AF562">
        <f t="shared" si="383"/>
        <v>5.7271179826948014E-8</v>
      </c>
      <c r="AG562">
        <f t="shared" si="384"/>
        <v>2.7031250326790341E-7</v>
      </c>
      <c r="AH562">
        <f t="shared" si="385"/>
        <v>1.097002469958351E-3</v>
      </c>
      <c r="AJ562">
        <f t="shared" si="386"/>
        <v>2.514450191003692E-2</v>
      </c>
      <c r="AK562">
        <f t="shared" si="387"/>
        <v>1.9570637897409744E-6</v>
      </c>
      <c r="AL562">
        <v>0</v>
      </c>
      <c r="AM562">
        <f t="shared" si="388"/>
        <v>1.0905476420109551E-5</v>
      </c>
      <c r="AN562">
        <f t="shared" si="389"/>
        <v>1.2862540209850526E-5</v>
      </c>
      <c r="AO562">
        <f t="shared" si="390"/>
        <v>2.2739189884214046E-2</v>
      </c>
      <c r="AQ562">
        <f t="shared" si="391"/>
        <v>0</v>
      </c>
      <c r="AR562">
        <f t="shared" si="392"/>
        <v>0</v>
      </c>
      <c r="AS562">
        <v>0</v>
      </c>
      <c r="AT562">
        <f t="shared" si="393"/>
        <v>0</v>
      </c>
      <c r="AU562">
        <f t="shared" si="394"/>
        <v>0</v>
      </c>
      <c r="AV562">
        <f t="shared" si="395"/>
        <v>1.5759424160826513E-2</v>
      </c>
      <c r="AX562">
        <f t="shared" si="396"/>
        <v>78.812974192989046</v>
      </c>
      <c r="AY562">
        <f t="shared" si="397"/>
        <v>15.215219993965073</v>
      </c>
      <c r="AZ562" t="e">
        <f t="shared" si="398"/>
        <v>#DIV/0!</v>
      </c>
    </row>
    <row r="563" spans="1:52">
      <c r="A563" s="74">
        <v>44791.416666666664</v>
      </c>
      <c r="B563">
        <v>50</v>
      </c>
      <c r="C563">
        <v>3.8</v>
      </c>
      <c r="D563" t="s">
        <v>234</v>
      </c>
      <c r="E563" s="85">
        <v>2</v>
      </c>
      <c r="F563" s="2">
        <v>44792.969004629631</v>
      </c>
      <c r="G563">
        <v>384</v>
      </c>
      <c r="I563" s="35">
        <v>22</v>
      </c>
      <c r="J563" s="35">
        <v>30.071999999999999</v>
      </c>
      <c r="K563" s="64">
        <v>1450.8305063204957</v>
      </c>
      <c r="L563" s="65">
        <v>14840.067058319679</v>
      </c>
      <c r="N563" s="36">
        <f>1000000*(AG563-AE563)/Y563</f>
        <v>7.473206645515269</v>
      </c>
      <c r="O563" s="36">
        <f>1000000*(AN563-AL563)/Y563</f>
        <v>395.95484067593605</v>
      </c>
      <c r="P563" s="36">
        <f>1000000*(AU563-AS563)/Y563</f>
        <v>0</v>
      </c>
      <c r="Q563">
        <f>(N563*16)</f>
        <v>119.5713063282443</v>
      </c>
      <c r="R563">
        <f>(O563*44)</f>
        <v>17422.012989741186</v>
      </c>
      <c r="S563">
        <f>1000000*(((AG563-AE563)*0.082057*X563)/(W563-AA563))/Y563</f>
        <v>208.26179538625414</v>
      </c>
      <c r="T563">
        <f>1000000*(((AN563-AL563)*0.082057*X563)/(W563-AA563))/Y563</f>
        <v>11034.388572746735</v>
      </c>
      <c r="U563">
        <f>O563*((1*0.082057*X563)/(W563-AA563))</f>
        <v>11034.388572746737</v>
      </c>
      <c r="W563">
        <f t="shared" si="378"/>
        <v>0.99483877181270508</v>
      </c>
      <c r="X563">
        <v>313.14999999999998</v>
      </c>
      <c r="Y563">
        <f t="shared" si="379"/>
        <v>1.9073334166666699E-2</v>
      </c>
      <c r="Z563">
        <v>2E-3</v>
      </c>
      <c r="AA563">
        <f t="shared" si="380"/>
        <v>7.2765497523200454E-2</v>
      </c>
      <c r="AC563">
        <f t="shared" si="381"/>
        <v>1.4433424390162869E-3</v>
      </c>
      <c r="AD563">
        <f t="shared" si="382"/>
        <v>1.1233919978616305E-7</v>
      </c>
      <c r="AE563">
        <v>0</v>
      </c>
      <c r="AF563">
        <f t="shared" si="383"/>
        <v>3.0199767860303956E-8</v>
      </c>
      <c r="AG563">
        <f t="shared" si="384"/>
        <v>1.42538967646467E-7</v>
      </c>
      <c r="AH563">
        <f t="shared" si="385"/>
        <v>1.097002469958351E-3</v>
      </c>
      <c r="AJ563">
        <f t="shared" si="386"/>
        <v>1.4763474085916932E-2</v>
      </c>
      <c r="AK563">
        <f t="shared" si="387"/>
        <v>1.1490806478371334E-6</v>
      </c>
      <c r="AL563">
        <v>0</v>
      </c>
      <c r="AM563">
        <f t="shared" si="388"/>
        <v>6.4030983432842678E-6</v>
      </c>
      <c r="AN563">
        <f t="shared" si="389"/>
        <v>7.552178991121401E-6</v>
      </c>
      <c r="AO563">
        <f t="shared" si="390"/>
        <v>2.2739189884214046E-2</v>
      </c>
      <c r="AQ563">
        <f t="shared" si="391"/>
        <v>0</v>
      </c>
      <c r="AR563">
        <f t="shared" si="392"/>
        <v>0</v>
      </c>
      <c r="AS563">
        <v>0</v>
      </c>
      <c r="AT563">
        <f t="shared" si="393"/>
        <v>0</v>
      </c>
      <c r="AU563">
        <f t="shared" si="394"/>
        <v>0</v>
      </c>
      <c r="AV563">
        <f t="shared" si="395"/>
        <v>1.5759424160826513E-2</v>
      </c>
      <c r="AX563">
        <f t="shared" si="396"/>
        <v>78.812974192989046</v>
      </c>
      <c r="AY563">
        <f t="shared" si="397"/>
        <v>15.215219993965075</v>
      </c>
      <c r="AZ563" t="e">
        <f t="shared" si="398"/>
        <v>#DIV/0!</v>
      </c>
    </row>
    <row r="564" spans="1:52">
      <c r="A564" s="74">
        <v>44791.401388888888</v>
      </c>
      <c r="B564">
        <v>50</v>
      </c>
      <c r="C564">
        <v>0.1</v>
      </c>
      <c r="D564" t="s">
        <v>234</v>
      </c>
      <c r="E564" s="85">
        <v>1</v>
      </c>
      <c r="F564" s="2">
        <v>44792.990335648145</v>
      </c>
      <c r="G564">
        <v>414</v>
      </c>
      <c r="I564" s="35">
        <v>22</v>
      </c>
      <c r="J564" s="35">
        <v>30.071999999999999</v>
      </c>
      <c r="K564" s="64">
        <v>23.104246064399359</v>
      </c>
      <c r="L564" s="65">
        <v>1725.24619453472</v>
      </c>
      <c r="N564" s="36">
        <f>1000000*(AG564-AE564)/Y564</f>
        <v>0.11900963239736788</v>
      </c>
      <c r="O564" s="36">
        <f>1000000*(AN564-AL564)/Y564</f>
        <v>46.032108844197417</v>
      </c>
      <c r="P564" s="36">
        <f>1000000*(AU564-AS564)/Y564</f>
        <v>0</v>
      </c>
      <c r="Q564">
        <f>(N564*16)</f>
        <v>1.9041541183578861</v>
      </c>
      <c r="R564">
        <f>(O564*44)</f>
        <v>2025.4127891446863</v>
      </c>
      <c r="S564">
        <f>1000000*(((AG564-AE564)*0.082057*X564)/(W564-AA564))/Y564</f>
        <v>3.3165361118720997</v>
      </c>
      <c r="T564">
        <f>1000000*(((AN564-AL564)*0.082057*X564)/(W564-AA564))/Y564</f>
        <v>1282.8134009998369</v>
      </c>
      <c r="U564">
        <f>O564*((1*0.082057*X564)/(W564-AA564))</f>
        <v>1282.8134009998366</v>
      </c>
      <c r="W564">
        <f t="shared" si="378"/>
        <v>0.99483877181270508</v>
      </c>
      <c r="X564">
        <v>313.14999999999998</v>
      </c>
      <c r="Y564">
        <f t="shared" si="379"/>
        <v>1.9073334166666699E-2</v>
      </c>
      <c r="Z564">
        <v>2E-3</v>
      </c>
      <c r="AA564">
        <f t="shared" si="380"/>
        <v>7.2765497523200454E-2</v>
      </c>
      <c r="AC564">
        <f t="shared" si="381"/>
        <v>2.2984999778365584E-5</v>
      </c>
      <c r="AD564">
        <f t="shared" si="382"/>
        <v>1.7889839669278842E-9</v>
      </c>
      <c r="AE564">
        <v>0</v>
      </c>
      <c r="AF564">
        <f t="shared" si="383"/>
        <v>4.809265208392765E-10</v>
      </c>
      <c r="AG564">
        <f t="shared" si="384"/>
        <v>2.2699104877671607E-9</v>
      </c>
      <c r="AH564">
        <f t="shared" si="385"/>
        <v>1.097002469958351E-3</v>
      </c>
      <c r="AJ564">
        <f t="shared" si="386"/>
        <v>1.716341805245464E-3</v>
      </c>
      <c r="AK564">
        <f t="shared" si="387"/>
        <v>1.3358747013094526E-7</v>
      </c>
      <c r="AL564">
        <v>0</v>
      </c>
      <c r="AM564">
        <f t="shared" si="388"/>
        <v>7.4439832425080569E-7</v>
      </c>
      <c r="AN564">
        <f t="shared" si="389"/>
        <v>8.77985794381751E-7</v>
      </c>
      <c r="AO564">
        <f t="shared" si="390"/>
        <v>2.2739189884214046E-2</v>
      </c>
      <c r="AQ564">
        <f t="shared" si="391"/>
        <v>0</v>
      </c>
      <c r="AR564">
        <f t="shared" si="392"/>
        <v>0</v>
      </c>
      <c r="AS564">
        <v>0</v>
      </c>
      <c r="AT564">
        <f t="shared" si="393"/>
        <v>0</v>
      </c>
      <c r="AU564">
        <f t="shared" si="394"/>
        <v>0</v>
      </c>
      <c r="AV564">
        <f t="shared" si="395"/>
        <v>1.5759424160826513E-2</v>
      </c>
      <c r="AX564">
        <f t="shared" si="396"/>
        <v>78.812974192989046</v>
      </c>
      <c r="AY564">
        <f t="shared" si="397"/>
        <v>15.21521999396508</v>
      </c>
      <c r="AZ564" t="e">
        <f t="shared" si="398"/>
        <v>#DIV/0!</v>
      </c>
    </row>
    <row r="565" spans="1:52">
      <c r="A565" s="74">
        <v>44791.4375</v>
      </c>
      <c r="B565">
        <v>50</v>
      </c>
      <c r="C565">
        <v>8</v>
      </c>
      <c r="D565" t="s">
        <v>234</v>
      </c>
      <c r="E565" s="85">
        <v>2</v>
      </c>
      <c r="F565" s="2">
        <v>44795.398506944446</v>
      </c>
      <c r="G565">
        <v>69</v>
      </c>
      <c r="I565" s="35">
        <v>22</v>
      </c>
      <c r="J565" s="35">
        <v>30.071999999999999</v>
      </c>
      <c r="K565" s="64">
        <v>14.795066532500002</v>
      </c>
      <c r="L565" s="65">
        <v>33608.540407385677</v>
      </c>
      <c r="N565" s="36">
        <f>1000000*(AG565-AE565)/Y565</f>
        <v>7.6209170574949886E-2</v>
      </c>
      <c r="O565" s="36">
        <f>1000000*(AN565-AL565)/Y565</f>
        <v>896.72534565109595</v>
      </c>
      <c r="P565" s="36">
        <f>1000000*(AU565-AS565)/Y565</f>
        <v>0</v>
      </c>
      <c r="Q565">
        <f>(N565*16)</f>
        <v>1.2193467291991982</v>
      </c>
      <c r="R565">
        <f>(O565*44)</f>
        <v>39455.915208648221</v>
      </c>
      <c r="S565">
        <f>1000000*(((AG565-AE565)*0.082057*X565)/(W565-AA565))/Y565</f>
        <v>2.1237815895751981</v>
      </c>
      <c r="T565">
        <f>1000000*(((AN565-AL565)*0.082057*X565)/(W565-AA565))/Y565</f>
        <v>24989.758655439953</v>
      </c>
      <c r="U565">
        <f>O565*((1*0.082057*X565)/(W565-AA565))</f>
        <v>24989.758655439953</v>
      </c>
      <c r="W565">
        <f t="shared" si="378"/>
        <v>0.99483877181270508</v>
      </c>
      <c r="X565">
        <v>313.14999999999998</v>
      </c>
      <c r="Y565">
        <f t="shared" si="379"/>
        <v>1.9073334166666699E-2</v>
      </c>
      <c r="Z565">
        <v>2E-3</v>
      </c>
      <c r="AA565">
        <f t="shared" si="380"/>
        <v>7.2765497523200454E-2</v>
      </c>
      <c r="AC565">
        <f t="shared" si="381"/>
        <v>1.4718705818079559E-5</v>
      </c>
      <c r="AD565">
        <f t="shared" si="382"/>
        <v>1.1455962138949769E-9</v>
      </c>
      <c r="AE565">
        <v>0</v>
      </c>
      <c r="AF565">
        <f t="shared" si="383"/>
        <v>3.0796676304554508E-10</v>
      </c>
      <c r="AG565">
        <f t="shared" si="384"/>
        <v>1.4535629769405221E-9</v>
      </c>
      <c r="AH565">
        <f t="shared" si="385"/>
        <v>1.097002469958351E-3</v>
      </c>
      <c r="AJ565">
        <f t="shared" si="386"/>
        <v>3.3435079061301241E-2</v>
      </c>
      <c r="AK565">
        <f t="shared" si="387"/>
        <v>2.6023415684316985E-6</v>
      </c>
      <c r="AL565">
        <v>0</v>
      </c>
      <c r="AM565">
        <f t="shared" si="388"/>
        <v>1.4501200604891357E-5</v>
      </c>
      <c r="AN565">
        <f t="shared" si="389"/>
        <v>1.7103542173323054E-5</v>
      </c>
      <c r="AO565">
        <f t="shared" si="390"/>
        <v>2.2739189884214046E-2</v>
      </c>
      <c r="AQ565">
        <f t="shared" si="391"/>
        <v>0</v>
      </c>
      <c r="AR565">
        <f t="shared" si="392"/>
        <v>0</v>
      </c>
      <c r="AS565">
        <v>0</v>
      </c>
      <c r="AT565">
        <f t="shared" si="393"/>
        <v>0</v>
      </c>
      <c r="AU565">
        <f t="shared" si="394"/>
        <v>0</v>
      </c>
      <c r="AV565">
        <f t="shared" si="395"/>
        <v>1.5759424160826513E-2</v>
      </c>
      <c r="AX565">
        <f t="shared" si="396"/>
        <v>78.812974192989032</v>
      </c>
      <c r="AY565">
        <f t="shared" si="397"/>
        <v>15.215219993965073</v>
      </c>
      <c r="AZ565" t="e">
        <f t="shared" si="398"/>
        <v>#DIV/0!</v>
      </c>
    </row>
    <row r="566" spans="1:52">
      <c r="A566" s="74">
        <v>44791.401388888888</v>
      </c>
      <c r="B566">
        <v>50</v>
      </c>
      <c r="C566">
        <v>0.1</v>
      </c>
      <c r="D566" t="s">
        <v>234</v>
      </c>
      <c r="E566" s="85">
        <v>2</v>
      </c>
      <c r="F566" s="2">
        <v>44795.419699074075</v>
      </c>
      <c r="G566">
        <v>253</v>
      </c>
      <c r="I566" s="35">
        <v>22</v>
      </c>
      <c r="J566" s="35">
        <v>30.071999999999999</v>
      </c>
      <c r="K566" s="64">
        <v>9.6927708125000009</v>
      </c>
      <c r="L566" s="65">
        <v>2955.0186984500001</v>
      </c>
      <c r="N566" s="36">
        <f>1000000*(AG566-AE566)/Y566</f>
        <v>4.9927320203060267E-2</v>
      </c>
      <c r="O566" s="36">
        <f>1000000*(AN566-AL566)/Y566</f>
        <v>78.844250052308425</v>
      </c>
      <c r="P566" s="36">
        <f>1000000*(AU566-AS566)/Y566</f>
        <v>0</v>
      </c>
      <c r="Q566">
        <f>(N566*16)</f>
        <v>0.79883712324896428</v>
      </c>
      <c r="R566">
        <f>(O566*44)</f>
        <v>3469.1470023015709</v>
      </c>
      <c r="S566">
        <f>1000000*(((AG566-AE566)*0.082057*X566)/(W566-AA566))/Y566</f>
        <v>1.3913643550260482</v>
      </c>
      <c r="T566">
        <f>1000000*(((AN566-AL566)*0.082057*X566)/(W566-AA566))/Y566</f>
        <v>2197.2154458796385</v>
      </c>
      <c r="U566">
        <f>O566*((1*0.082057*X566)/(W566-AA566))</f>
        <v>2197.2154458796394</v>
      </c>
      <c r="W566">
        <f t="shared" si="378"/>
        <v>0.99483877181270508</v>
      </c>
      <c r="X566">
        <v>313.14999999999998</v>
      </c>
      <c r="Y566">
        <f t="shared" si="379"/>
        <v>1.9073334166666699E-2</v>
      </c>
      <c r="Z566">
        <v>2E-3</v>
      </c>
      <c r="AA566">
        <f t="shared" si="380"/>
        <v>7.2765497523200454E-2</v>
      </c>
      <c r="AC566">
        <f t="shared" si="381"/>
        <v>9.6427442105695366E-6</v>
      </c>
      <c r="AD566">
        <f t="shared" si="382"/>
        <v>7.505205549809338E-10</v>
      </c>
      <c r="AE566">
        <v>0</v>
      </c>
      <c r="AF566">
        <f t="shared" si="383"/>
        <v>2.0175990729820416E-10</v>
      </c>
      <c r="AG566">
        <f t="shared" si="384"/>
        <v>9.522804622791379E-10</v>
      </c>
      <c r="AH566">
        <f t="shared" si="385"/>
        <v>1.097002469958351E-3</v>
      </c>
      <c r="AJ566">
        <f t="shared" si="386"/>
        <v>2.9397671726495763E-3</v>
      </c>
      <c r="AK566">
        <f t="shared" si="387"/>
        <v>2.2880993644042489E-7</v>
      </c>
      <c r="AL566">
        <v>0</v>
      </c>
      <c r="AM566">
        <f t="shared" si="388"/>
        <v>1.275012791927482E-6</v>
      </c>
      <c r="AN566">
        <f t="shared" si="389"/>
        <v>1.5038227283679068E-6</v>
      </c>
      <c r="AO566">
        <f t="shared" si="390"/>
        <v>2.2739189884214046E-2</v>
      </c>
      <c r="AQ566">
        <f t="shared" si="391"/>
        <v>0</v>
      </c>
      <c r="AR566">
        <f t="shared" si="392"/>
        <v>0</v>
      </c>
      <c r="AS566">
        <v>0</v>
      </c>
      <c r="AT566">
        <f t="shared" si="393"/>
        <v>0</v>
      </c>
      <c r="AU566">
        <f t="shared" si="394"/>
        <v>0</v>
      </c>
      <c r="AV566">
        <f t="shared" si="395"/>
        <v>1.5759424160826513E-2</v>
      </c>
      <c r="AX566">
        <f t="shared" si="396"/>
        <v>78.812974192989046</v>
      </c>
      <c r="AY566">
        <f t="shared" si="397"/>
        <v>15.215219993965071</v>
      </c>
      <c r="AZ566" t="e">
        <f t="shared" si="398"/>
        <v>#DIV/0!</v>
      </c>
    </row>
    <row r="567" spans="1:52">
      <c r="A567" s="74">
        <v>44791.524305555555</v>
      </c>
      <c r="B567">
        <v>100</v>
      </c>
      <c r="C567">
        <v>0.1</v>
      </c>
      <c r="D567" t="s">
        <v>234</v>
      </c>
      <c r="E567" s="85">
        <v>2</v>
      </c>
      <c r="F567" s="2">
        <v>44795.450173611112</v>
      </c>
      <c r="G567" t="s">
        <v>818</v>
      </c>
      <c r="H567" t="s">
        <v>613</v>
      </c>
      <c r="I567" s="35">
        <v>22</v>
      </c>
      <c r="J567" s="35">
        <v>30.071999999999999</v>
      </c>
      <c r="K567" s="64">
        <v>184.36183144467867</v>
      </c>
      <c r="L567" s="65">
        <v>3143.0236878851201</v>
      </c>
      <c r="N567" s="36">
        <f>1000000*(AG567-AE567)/Y567</f>
        <v>0.94964508805784742</v>
      </c>
      <c r="O567" s="36">
        <f>1000000*(AN567-AL567)/Y567</f>
        <v>83.860500002225621</v>
      </c>
      <c r="P567" s="36">
        <f>1000000*(AU567-AS567)/Y567</f>
        <v>0</v>
      </c>
      <c r="Q567">
        <f>(N567*16)</f>
        <v>15.194321408925559</v>
      </c>
      <c r="R567">
        <f>(O567*44)</f>
        <v>3689.8620000979272</v>
      </c>
      <c r="S567">
        <f>1000000*(((AG567-AE567)*0.082057*X567)/(W567-AA567))/Y567</f>
        <v>26.464515220832403</v>
      </c>
      <c r="T567">
        <f>1000000*(((AN567-AL567)*0.082057*X567)/(W567-AA567))/Y567</f>
        <v>2337.0072742379371</v>
      </c>
      <c r="U567">
        <f>O567*((1*0.082057*X567)/(W567-AA567))</f>
        <v>2337.0072742379375</v>
      </c>
      <c r="W567">
        <f t="shared" si="378"/>
        <v>0.99483877181270508</v>
      </c>
      <c r="X567">
        <v>313.14999999999998</v>
      </c>
      <c r="Y567">
        <f t="shared" si="379"/>
        <v>1.9073334166666699E-2</v>
      </c>
      <c r="Z567">
        <v>2E-3</v>
      </c>
      <c r="AA567">
        <f t="shared" si="380"/>
        <v>7.2765497523200454E-2</v>
      </c>
      <c r="AC567">
        <f t="shared" si="381"/>
        <v>1.8341029796356507E-4</v>
      </c>
      <c r="AD567">
        <f t="shared" si="382"/>
        <v>1.4275313708513584E-8</v>
      </c>
      <c r="AE567">
        <v>0</v>
      </c>
      <c r="AF567">
        <f t="shared" si="383"/>
        <v>3.8375843957473644E-9</v>
      </c>
      <c r="AG567">
        <f t="shared" si="384"/>
        <v>1.8112898104260947E-8</v>
      </c>
      <c r="AH567">
        <f t="shared" si="385"/>
        <v>1.097002469958351E-3</v>
      </c>
      <c r="AJ567">
        <f t="shared" si="386"/>
        <v>3.1268018254338717E-3</v>
      </c>
      <c r="AK567">
        <f t="shared" si="387"/>
        <v>2.4336734337179102E-7</v>
      </c>
      <c r="AL567">
        <v>0</v>
      </c>
      <c r="AM567">
        <f t="shared" si="388"/>
        <v>1.3561319965544117E-6</v>
      </c>
      <c r="AN567">
        <f t="shared" si="389"/>
        <v>1.5994993399262027E-6</v>
      </c>
      <c r="AO567">
        <f t="shared" si="390"/>
        <v>2.2739189884214046E-2</v>
      </c>
      <c r="AQ567">
        <f t="shared" si="391"/>
        <v>0</v>
      </c>
      <c r="AR567">
        <f t="shared" si="392"/>
        <v>0</v>
      </c>
      <c r="AS567">
        <v>0</v>
      </c>
      <c r="AT567">
        <f t="shared" si="393"/>
        <v>0</v>
      </c>
      <c r="AU567">
        <f t="shared" si="394"/>
        <v>0</v>
      </c>
      <c r="AV567">
        <f t="shared" si="395"/>
        <v>1.5759424160826513E-2</v>
      </c>
      <c r="AX567">
        <f t="shared" si="396"/>
        <v>78.812974192989046</v>
      </c>
      <c r="AY567">
        <f t="shared" si="397"/>
        <v>15.215219993965077</v>
      </c>
      <c r="AZ567" t="e">
        <f t="shared" si="398"/>
        <v>#DIV/0!</v>
      </c>
    </row>
    <row r="568" spans="1:52">
      <c r="A568" s="74">
        <v>44795.543055555558</v>
      </c>
      <c r="B568" s="31">
        <v>50</v>
      </c>
      <c r="C568" s="31">
        <v>1.6</v>
      </c>
      <c r="D568" s="31" t="s">
        <v>234</v>
      </c>
      <c r="E568" s="85">
        <v>1</v>
      </c>
      <c r="F568" s="2">
        <v>44796.545104166667</v>
      </c>
      <c r="G568">
        <v>322</v>
      </c>
      <c r="I568" s="35">
        <v>20.399999999999999</v>
      </c>
      <c r="J568" s="35">
        <v>29.922000000000001</v>
      </c>
      <c r="K568" s="64">
        <v>47.456623822965859</v>
      </c>
      <c r="L568" s="65">
        <v>773.90107873791999</v>
      </c>
      <c r="M568" s="35" t="s">
        <v>40</v>
      </c>
      <c r="N568" s="36">
        <f>1000000*(AG568-AE568)/Y568</f>
        <v>0.24446647028058796</v>
      </c>
      <c r="O568" s="36">
        <f>1000000*(AN568-AL568)/Y568</f>
        <v>20.650349038237952</v>
      </c>
      <c r="P568" s="36" t="e">
        <f>1000000*(AU568-AS568)/Y568</f>
        <v>#VALUE!</v>
      </c>
      <c r="Q568">
        <f>(N568*16)</f>
        <v>3.9114635244894074</v>
      </c>
      <c r="R568">
        <f>(O568*44)</f>
        <v>908.61535768246983</v>
      </c>
      <c r="S568">
        <f>1000000*(((AG568-AE568)*0.082057*X568)/(W568-AA568))/Y568</f>
        <v>6.8121974960211622</v>
      </c>
      <c r="T568">
        <f>1000000*(((AN568-AL568)*0.082057*X568)/(W568-AA568))/Y568</f>
        <v>575.43374291283294</v>
      </c>
      <c r="U568">
        <f>O568*((1*0.082057*X568)/(W568-AA568))</f>
        <v>575.43374291283305</v>
      </c>
      <c r="W568">
        <f t="shared" si="378"/>
        <v>0.99491242352757603</v>
      </c>
      <c r="X568">
        <v>313.14999999999998</v>
      </c>
      <c r="Y568">
        <f t="shared" si="379"/>
        <v>1.9073334166666699E-2</v>
      </c>
      <c r="Z568">
        <v>2E-3</v>
      </c>
      <c r="AA568">
        <f t="shared" si="380"/>
        <v>7.2765497523200454E-2</v>
      </c>
      <c r="AC568">
        <f t="shared" si="381"/>
        <v>4.7215184620143461E-5</v>
      </c>
      <c r="AD568">
        <f t="shared" si="382"/>
        <v>3.6748840154647575E-9</v>
      </c>
      <c r="AE568">
        <v>0</v>
      </c>
      <c r="AF568">
        <f t="shared" si="383"/>
        <v>9.8790666474238978E-10</v>
      </c>
      <c r="AG568">
        <f t="shared" si="384"/>
        <v>4.6627906802071474E-9</v>
      </c>
      <c r="AH568">
        <f t="shared" si="385"/>
        <v>1.097002469958351E-3</v>
      </c>
      <c r="AJ568">
        <f t="shared" si="386"/>
        <v>7.6996379781774939E-4</v>
      </c>
      <c r="AK568">
        <f t="shared" si="387"/>
        <v>5.9928340339048927E-8</v>
      </c>
      <c r="AL568">
        <v>0</v>
      </c>
      <c r="AM568">
        <f t="shared" si="388"/>
        <v>3.3394266752556777E-7</v>
      </c>
      <c r="AN568">
        <f t="shared" si="389"/>
        <v>3.9387100786461668E-7</v>
      </c>
      <c r="AO568">
        <f t="shared" si="390"/>
        <v>2.2739189884214046E-2</v>
      </c>
      <c r="AQ568" t="e">
        <f t="shared" si="391"/>
        <v>#VALUE!</v>
      </c>
      <c r="AR568" t="e">
        <f t="shared" si="392"/>
        <v>#VALUE!</v>
      </c>
      <c r="AS568">
        <v>0</v>
      </c>
      <c r="AT568" t="e">
        <f t="shared" si="393"/>
        <v>#VALUE!</v>
      </c>
      <c r="AU568" t="e">
        <f t="shared" si="394"/>
        <v>#VALUE!</v>
      </c>
      <c r="AV568">
        <f t="shared" si="395"/>
        <v>1.5759424160826513E-2</v>
      </c>
      <c r="AX568">
        <f t="shared" si="396"/>
        <v>78.81297419298906</v>
      </c>
      <c r="AY568">
        <f t="shared" si="397"/>
        <v>15.215219993965077</v>
      </c>
      <c r="AZ568" t="e">
        <f t="shared" si="398"/>
        <v>#VALUE!</v>
      </c>
    </row>
    <row r="569" spans="1:52">
      <c r="A569" s="74">
        <v>44795.443749999999</v>
      </c>
      <c r="B569" s="31">
        <v>50</v>
      </c>
      <c r="C569" s="31">
        <v>3</v>
      </c>
      <c r="D569" s="31" t="s">
        <v>235</v>
      </c>
      <c r="E569" s="85">
        <v>1</v>
      </c>
      <c r="F569" s="2">
        <v>44796.566307870373</v>
      </c>
      <c r="G569">
        <v>102</v>
      </c>
      <c r="I569" s="35">
        <v>20.399999999999999</v>
      </c>
      <c r="J569" s="35">
        <v>29.922000000000001</v>
      </c>
      <c r="K569" s="64">
        <v>18.98889497</v>
      </c>
      <c r="L569" s="65">
        <v>5854.1564956839202</v>
      </c>
      <c r="M569" s="35" t="s">
        <v>40</v>
      </c>
      <c r="N569" s="36">
        <f>1000000*(AG569-AE569)/Y569</f>
        <v>9.7818760667888457E-2</v>
      </c>
      <c r="O569" s="36">
        <f>1000000*(AN569-AL569)/Y569</f>
        <v>156.20907927598353</v>
      </c>
      <c r="P569" s="36" t="e">
        <f>1000000*(AU569-AS569)/Y569</f>
        <v>#VALUE!</v>
      </c>
      <c r="Q569">
        <f>(N569*16)</f>
        <v>1.5651001706862153</v>
      </c>
      <c r="R569">
        <f>(O569*44)</f>
        <v>6873.1994881432747</v>
      </c>
      <c r="S569">
        <f>1000000*(((AG569-AE569)*0.082057*X569)/(W569-AA569))/Y569</f>
        <v>2.725775505004278</v>
      </c>
      <c r="T569">
        <f>1000000*(((AN569-AL569)*0.082057*X569)/(W569-AA569))/Y569</f>
        <v>4352.8550049348996</v>
      </c>
      <c r="U569">
        <f>O569*((1*0.082057*X569)/(W569-AA569))</f>
        <v>4352.8550049348996</v>
      </c>
      <c r="W569">
        <f t="shared" si="378"/>
        <v>0.99491242352757603</v>
      </c>
      <c r="X569">
        <v>313.14999999999998</v>
      </c>
      <c r="Y569">
        <f t="shared" si="379"/>
        <v>1.9073334166666699E-2</v>
      </c>
      <c r="Z569">
        <v>2E-3</v>
      </c>
      <c r="AA569">
        <f t="shared" si="380"/>
        <v>7.2765497523200454E-2</v>
      </c>
      <c r="AC569">
        <f t="shared" si="381"/>
        <v>1.8892287514713299E-5</v>
      </c>
      <c r="AD569">
        <f t="shared" si="382"/>
        <v>1.470437232469586E-9</v>
      </c>
      <c r="AE569">
        <v>0</v>
      </c>
      <c r="AF569">
        <f t="shared" si="383"/>
        <v>3.9529267751824365E-10</v>
      </c>
      <c r="AG569">
        <f t="shared" si="384"/>
        <v>1.8657299099878294E-9</v>
      </c>
      <c r="AH569">
        <f t="shared" si="385"/>
        <v>1.097002469958351E-3</v>
      </c>
      <c r="AJ569">
        <f t="shared" si="386"/>
        <v>5.8243730268305906E-3</v>
      </c>
      <c r="AK569">
        <f t="shared" si="387"/>
        <v>4.533265200295809E-7</v>
      </c>
      <c r="AL569">
        <v>0</v>
      </c>
      <c r="AM569">
        <f t="shared" si="388"/>
        <v>2.5261014488685823E-6</v>
      </c>
      <c r="AN569">
        <f t="shared" si="389"/>
        <v>2.9794279688981633E-6</v>
      </c>
      <c r="AO569">
        <f t="shared" si="390"/>
        <v>2.2739189884214046E-2</v>
      </c>
      <c r="AQ569" t="e">
        <f t="shared" si="391"/>
        <v>#VALUE!</v>
      </c>
      <c r="AR569" t="e">
        <f t="shared" si="392"/>
        <v>#VALUE!</v>
      </c>
      <c r="AS569">
        <v>0</v>
      </c>
      <c r="AT569" t="e">
        <f t="shared" si="393"/>
        <v>#VALUE!</v>
      </c>
      <c r="AU569" t="e">
        <f t="shared" si="394"/>
        <v>#VALUE!</v>
      </c>
      <c r="AV569">
        <f t="shared" si="395"/>
        <v>1.5759424160826513E-2</v>
      </c>
      <c r="AX569">
        <f t="shared" si="396"/>
        <v>78.812974192989046</v>
      </c>
      <c r="AY569">
        <f t="shared" si="397"/>
        <v>15.215219993965079</v>
      </c>
      <c r="AZ569" t="e">
        <f t="shared" si="398"/>
        <v>#VALUE!</v>
      </c>
    </row>
    <row r="570" spans="1:52">
      <c r="A570" s="74">
        <v>44795.458333333336</v>
      </c>
      <c r="B570" s="31">
        <v>50</v>
      </c>
      <c r="C570" s="31">
        <v>6</v>
      </c>
      <c r="D570" s="31" t="s">
        <v>235</v>
      </c>
      <c r="E570" s="85">
        <v>1</v>
      </c>
      <c r="F570" s="2">
        <v>44796.587534722225</v>
      </c>
      <c r="G570">
        <v>138</v>
      </c>
      <c r="I570" s="35">
        <v>20.399999999999999</v>
      </c>
      <c r="J570" s="35">
        <v>29.922000000000001</v>
      </c>
      <c r="K570" s="64">
        <v>81264.596879935489</v>
      </c>
      <c r="L570" s="65">
        <v>23888.613413366078</v>
      </c>
      <c r="M570" s="35" t="s">
        <v>40</v>
      </c>
      <c r="N570" s="36">
        <f>1000000*(AG570-AE570)/Y570</f>
        <v>418.62373590088089</v>
      </c>
      <c r="O570" s="36">
        <f>1000000*(AN570-AL570)/Y570</f>
        <v>637.43056907225241</v>
      </c>
      <c r="P570" s="36" t="e">
        <f>1000000*(AU570-AS570)/Y570</f>
        <v>#VALUE!</v>
      </c>
      <c r="Q570">
        <f>(N570*16)</f>
        <v>6697.9797744140942</v>
      </c>
      <c r="R570">
        <f>(O570*44)</f>
        <v>28046.945039179107</v>
      </c>
      <c r="S570">
        <f>1000000*(((AG570-AE570)*0.082057*X570)/(W570-AA570))/Y570</f>
        <v>11665.188940658789</v>
      </c>
      <c r="T570">
        <f>1000000*(((AN570-AL570)*0.082057*X570)/(W570-AA570))/Y570</f>
        <v>17762.366027281514</v>
      </c>
      <c r="U570">
        <f>O570*((1*0.082057*X570)/(W570-AA570))</f>
        <v>17762.366027281518</v>
      </c>
      <c r="W570">
        <f t="shared" si="378"/>
        <v>0.99491242352757603</v>
      </c>
      <c r="X570">
        <v>313.14999999999998</v>
      </c>
      <c r="Y570">
        <f t="shared" si="379"/>
        <v>1.9073334166666699E-2</v>
      </c>
      <c r="Z570">
        <v>2E-3</v>
      </c>
      <c r="AA570">
        <f t="shared" si="380"/>
        <v>7.2765497523200454E-2</v>
      </c>
      <c r="AC570">
        <f t="shared" si="381"/>
        <v>8.0851157028808116E-2</v>
      </c>
      <c r="AD570">
        <f t="shared" si="382"/>
        <v>6.2928616500683555E-6</v>
      </c>
      <c r="AE570">
        <v>0</v>
      </c>
      <c r="AF570">
        <f t="shared" si="383"/>
        <v>1.6916887548675723E-6</v>
      </c>
      <c r="AG570">
        <f t="shared" si="384"/>
        <v>7.984550404935928E-6</v>
      </c>
      <c r="AH570">
        <f t="shared" si="385"/>
        <v>1.097002469958351E-3</v>
      </c>
      <c r="AJ570">
        <f t="shared" si="386"/>
        <v>2.3767078265805403E-2</v>
      </c>
      <c r="AK570">
        <f t="shared" si="387"/>
        <v>1.8498552259402927E-6</v>
      </c>
      <c r="AL570">
        <v>0</v>
      </c>
      <c r="AM570">
        <f t="shared" si="388"/>
        <v>1.0308071026023296E-5</v>
      </c>
      <c r="AN570">
        <f t="shared" si="389"/>
        <v>1.2157926251963589E-5</v>
      </c>
      <c r="AO570">
        <f t="shared" si="390"/>
        <v>2.2739189884214046E-2</v>
      </c>
      <c r="AQ570" t="e">
        <f t="shared" si="391"/>
        <v>#VALUE!</v>
      </c>
      <c r="AR570" t="e">
        <f t="shared" si="392"/>
        <v>#VALUE!</v>
      </c>
      <c r="AS570">
        <v>0</v>
      </c>
      <c r="AT570" t="e">
        <f t="shared" si="393"/>
        <v>#VALUE!</v>
      </c>
      <c r="AU570" t="e">
        <f t="shared" si="394"/>
        <v>#VALUE!</v>
      </c>
      <c r="AV570">
        <f t="shared" si="395"/>
        <v>1.5759424160826513E-2</v>
      </c>
      <c r="AX570">
        <f t="shared" si="396"/>
        <v>78.812974192989046</v>
      </c>
      <c r="AY570">
        <f t="shared" si="397"/>
        <v>15.21521999396508</v>
      </c>
      <c r="AZ570" t="e">
        <f t="shared" si="398"/>
        <v>#VALUE!</v>
      </c>
    </row>
    <row r="571" spans="1:52">
      <c r="A571" s="74">
        <v>44795.468055555553</v>
      </c>
      <c r="B571" s="31">
        <v>50</v>
      </c>
      <c r="C571" s="31">
        <v>7</v>
      </c>
      <c r="D571" s="31" t="s">
        <v>235</v>
      </c>
      <c r="E571" s="85">
        <v>1</v>
      </c>
      <c r="F571" s="2">
        <v>44796.608761574076</v>
      </c>
      <c r="G571">
        <v>121</v>
      </c>
      <c r="I571" s="35">
        <v>20.399999999999999</v>
      </c>
      <c r="J571" s="35">
        <v>29.922000000000001</v>
      </c>
      <c r="K571" s="64">
        <v>96872.401298379496</v>
      </c>
      <c r="L571" s="65">
        <v>20413.302612109521</v>
      </c>
      <c r="M571" s="35" t="s">
        <v>40</v>
      </c>
      <c r="N571" s="36">
        <f>1000000*(AG571-AE571)/Y571</f>
        <v>499.02525938979545</v>
      </c>
      <c r="O571" s="36">
        <f>1000000*(AN571-AL571)/Y571</f>
        <v>544.69729471199037</v>
      </c>
      <c r="P571" s="36" t="e">
        <f>1000000*(AU571-AS571)/Y571</f>
        <v>#VALUE!</v>
      </c>
      <c r="Q571">
        <f>(N571*16)</f>
        <v>7984.4041502367272</v>
      </c>
      <c r="R571">
        <f>(O571*44)</f>
        <v>23966.680967327575</v>
      </c>
      <c r="S571">
        <f>1000000*(((AG571-AE571)*0.082057*X571)/(W571-AA571))/Y571</f>
        <v>13905.623206997367</v>
      </c>
      <c r="T571">
        <f>1000000*(((AN571-AL571)*0.082057*X571)/(W571-AA571))/Y571</f>
        <v>15178.30049604624</v>
      </c>
      <c r="U571">
        <f>O571*((1*0.082057*X571)/(W571-AA571))</f>
        <v>15178.30049604624</v>
      </c>
      <c r="W571">
        <f t="shared" si="378"/>
        <v>0.99491242352757603</v>
      </c>
      <c r="X571">
        <v>313.14999999999998</v>
      </c>
      <c r="Y571">
        <f t="shared" si="379"/>
        <v>1.9073334166666699E-2</v>
      </c>
      <c r="Z571">
        <v>2E-3</v>
      </c>
      <c r="AA571">
        <f t="shared" si="380"/>
        <v>7.2765497523200454E-2</v>
      </c>
      <c r="AC571">
        <f t="shared" si="381"/>
        <v>9.6379555548706655E-2</v>
      </c>
      <c r="AD571">
        <f t="shared" si="382"/>
        <v>7.5014784110879871E-6</v>
      </c>
      <c r="AE571">
        <v>0</v>
      </c>
      <c r="AF571">
        <f t="shared" si="383"/>
        <v>2.0165971188611096E-6</v>
      </c>
      <c r="AG571">
        <f t="shared" si="384"/>
        <v>9.5180755299490971E-6</v>
      </c>
      <c r="AH571">
        <f t="shared" si="385"/>
        <v>1.097002469958351E-3</v>
      </c>
      <c r="AJ571">
        <f t="shared" si="386"/>
        <v>2.030944837401568E-2</v>
      </c>
      <c r="AK571">
        <f t="shared" si="387"/>
        <v>1.5807386499286375E-6</v>
      </c>
      <c r="AL571">
        <v>0</v>
      </c>
      <c r="AM571">
        <f t="shared" si="388"/>
        <v>8.808454871792489E-6</v>
      </c>
      <c r="AN571">
        <f t="shared" si="389"/>
        <v>1.0389193521721126E-5</v>
      </c>
      <c r="AO571">
        <f t="shared" si="390"/>
        <v>2.2739189884214046E-2</v>
      </c>
      <c r="AQ571" t="e">
        <f t="shared" si="391"/>
        <v>#VALUE!</v>
      </c>
      <c r="AR571" t="e">
        <f t="shared" si="392"/>
        <v>#VALUE!</v>
      </c>
      <c r="AS571">
        <v>0</v>
      </c>
      <c r="AT571" t="e">
        <f t="shared" si="393"/>
        <v>#VALUE!</v>
      </c>
      <c r="AU571" t="e">
        <f t="shared" si="394"/>
        <v>#VALUE!</v>
      </c>
      <c r="AV571">
        <f t="shared" si="395"/>
        <v>1.5759424160826513E-2</v>
      </c>
      <c r="AX571">
        <f t="shared" si="396"/>
        <v>78.812974192989046</v>
      </c>
      <c r="AY571">
        <f t="shared" si="397"/>
        <v>15.215219993965073</v>
      </c>
      <c r="AZ571" t="e">
        <f t="shared" si="398"/>
        <v>#VALUE!</v>
      </c>
    </row>
    <row r="572" spans="1:52">
      <c r="A572" s="74">
        <v>44795.556944444441</v>
      </c>
      <c r="B572" s="31">
        <v>50</v>
      </c>
      <c r="C572" s="31">
        <v>5</v>
      </c>
      <c r="D572" s="31" t="s">
        <v>234</v>
      </c>
      <c r="E572" s="85">
        <v>1</v>
      </c>
      <c r="F572" s="2">
        <v>44796.629976851851</v>
      </c>
      <c r="G572">
        <v>396</v>
      </c>
      <c r="I572" s="35">
        <v>20.399999999999999</v>
      </c>
      <c r="J572" s="35">
        <v>29.922000000000001</v>
      </c>
      <c r="K572" s="64">
        <v>5768.8595623548799</v>
      </c>
      <c r="L572" s="65">
        <v>35692.171825361918</v>
      </c>
      <c r="M572" s="35" t="s">
        <v>40</v>
      </c>
      <c r="N572" s="36">
        <f>1000000*(AG572-AE572)/Y572</f>
        <v>29.717510879289033</v>
      </c>
      <c r="O572" s="36">
        <f>1000000*(AN572-AL572)/Y572</f>
        <v>952.39020383390448</v>
      </c>
      <c r="P572" s="36" t="e">
        <f>1000000*(AU572-AS572)/Y572</f>
        <v>#VALUE!</v>
      </c>
      <c r="Q572">
        <f>(N572*16)</f>
        <v>475.48017406862454</v>
      </c>
      <c r="R572">
        <f>(O572*44)</f>
        <v>41905.168968691796</v>
      </c>
      <c r="S572">
        <f>1000000*(((AG572-AE572)*0.082057*X572)/(W572-AA572))/Y572</f>
        <v>828.0953742552947</v>
      </c>
      <c r="T572">
        <f>1000000*(((AN572-AL572)*0.082057*X572)/(W572-AA572))/Y572</f>
        <v>26538.895719915756</v>
      </c>
      <c r="U572">
        <f>O572*((1*0.082057*X572)/(W572-AA572))</f>
        <v>26538.895719915756</v>
      </c>
      <c r="W572">
        <f t="shared" si="378"/>
        <v>0.99491242352757603</v>
      </c>
      <c r="X572">
        <v>313.14999999999998</v>
      </c>
      <c r="Y572">
        <f t="shared" si="379"/>
        <v>1.9073334166666699E-2</v>
      </c>
      <c r="Z572">
        <v>2E-3</v>
      </c>
      <c r="AA572">
        <f t="shared" si="380"/>
        <v>7.2765497523200454E-2</v>
      </c>
      <c r="AC572">
        <f t="shared" si="381"/>
        <v>5.7395100481727251E-3</v>
      </c>
      <c r="AD572">
        <f t="shared" si="382"/>
        <v>4.4672140757934877E-7</v>
      </c>
      <c r="AE572">
        <v>0</v>
      </c>
      <c r="AF572">
        <f t="shared" si="383"/>
        <v>1.2009060802288399E-7</v>
      </c>
      <c r="AG572">
        <f t="shared" si="384"/>
        <v>5.6681201560223278E-7</v>
      </c>
      <c r="AH572">
        <f t="shared" si="385"/>
        <v>1.097002469958351E-3</v>
      </c>
      <c r="AJ572">
        <f t="shared" si="386"/>
        <v>3.5510585171733493E-2</v>
      </c>
      <c r="AK572">
        <f t="shared" si="387"/>
        <v>2.7638837564076595E-6</v>
      </c>
      <c r="AL572">
        <v>0</v>
      </c>
      <c r="AM572">
        <f t="shared" si="388"/>
        <v>1.5401372858376214E-5</v>
      </c>
      <c r="AN572">
        <f t="shared" si="389"/>
        <v>1.8165256614783872E-5</v>
      </c>
      <c r="AO572">
        <f t="shared" si="390"/>
        <v>2.2739189884214046E-2</v>
      </c>
      <c r="AQ572" t="e">
        <f t="shared" si="391"/>
        <v>#VALUE!</v>
      </c>
      <c r="AR572" t="e">
        <f t="shared" si="392"/>
        <v>#VALUE!</v>
      </c>
      <c r="AS572">
        <v>0</v>
      </c>
      <c r="AT572" t="e">
        <f t="shared" si="393"/>
        <v>#VALUE!</v>
      </c>
      <c r="AU572" t="e">
        <f t="shared" si="394"/>
        <v>#VALUE!</v>
      </c>
      <c r="AV572">
        <f t="shared" si="395"/>
        <v>1.5759424160826513E-2</v>
      </c>
      <c r="AX572">
        <f t="shared" si="396"/>
        <v>78.812974192989046</v>
      </c>
      <c r="AY572">
        <f t="shared" si="397"/>
        <v>15.21521999396507</v>
      </c>
      <c r="AZ572" t="e">
        <f t="shared" si="398"/>
        <v>#VALUE!</v>
      </c>
    </row>
    <row r="573" spans="1:52">
      <c r="A573" s="74">
        <v>44795.563888888886</v>
      </c>
      <c r="B573" s="31">
        <v>50</v>
      </c>
      <c r="C573" s="31">
        <v>6.2</v>
      </c>
      <c r="D573" s="31" t="s">
        <v>234</v>
      </c>
      <c r="E573" s="85">
        <v>1</v>
      </c>
      <c r="F573" s="2">
        <v>44796.651203703703</v>
      </c>
      <c r="G573">
        <v>311</v>
      </c>
      <c r="I573" s="35">
        <v>20.399999999999999</v>
      </c>
      <c r="J573" s="35">
        <v>29.922000000000001</v>
      </c>
      <c r="K573" s="64">
        <v>132.2620209334865</v>
      </c>
      <c r="L573" s="65">
        <v>34846.694096819927</v>
      </c>
      <c r="M573" s="35" t="s">
        <v>40</v>
      </c>
      <c r="N573" s="36">
        <f>1000000*(AG573-AE573)/Y573</f>
        <v>0.68133016647803224</v>
      </c>
      <c r="O573" s="36">
        <f>1000000*(AN573-AL573)/Y573</f>
        <v>929.82994299679387</v>
      </c>
      <c r="P573" s="36" t="e">
        <f>1000000*(AU573-AS573)/Y573</f>
        <v>#VALUE!</v>
      </c>
      <c r="Q573">
        <f>(N573*16)</f>
        <v>10.901282663648516</v>
      </c>
      <c r="R573">
        <f>(O573*44)</f>
        <v>40912.517491858933</v>
      </c>
      <c r="S573">
        <f>1000000*(((AG573-AE573)*0.082057*X573)/(W573-AA573))/Y573</f>
        <v>18.985653323820589</v>
      </c>
      <c r="T573">
        <f>1000000*(((AN573-AL573)*0.082057*X573)/(W573-AA573))/Y573</f>
        <v>25910.241196423201</v>
      </c>
      <c r="U573">
        <f>O573*((1*0.082057*X573)/(W573-AA573))</f>
        <v>25910.241196423205</v>
      </c>
      <c r="W573">
        <f t="shared" si="378"/>
        <v>0.99491242352757603</v>
      </c>
      <c r="X573">
        <v>313.14999999999998</v>
      </c>
      <c r="Y573">
        <f t="shared" si="379"/>
        <v>1.9073334166666699E-2</v>
      </c>
      <c r="Z573">
        <v>2E-3</v>
      </c>
      <c r="AA573">
        <f t="shared" si="380"/>
        <v>7.2765497523200454E-2</v>
      </c>
      <c r="AC573">
        <f t="shared" si="381"/>
        <v>1.3158912778759004E-4</v>
      </c>
      <c r="AD573">
        <f t="shared" si="382"/>
        <v>1.0241933526386255E-8</v>
      </c>
      <c r="AE573">
        <v>0</v>
      </c>
      <c r="AF573">
        <f t="shared" si="383"/>
        <v>2.7533044166799065E-9</v>
      </c>
      <c r="AG573">
        <f t="shared" si="384"/>
        <v>1.2995237943066161E-8</v>
      </c>
      <c r="AH573">
        <f t="shared" si="385"/>
        <v>1.097002469958351E-3</v>
      </c>
      <c r="AJ573">
        <f t="shared" si="386"/>
        <v>3.4669408875791188E-2</v>
      </c>
      <c r="AK573">
        <f t="shared" si="387"/>
        <v>2.6984127570032135E-6</v>
      </c>
      <c r="AL573">
        <v>0</v>
      </c>
      <c r="AM573">
        <f t="shared" si="388"/>
        <v>1.5036544463947285E-5</v>
      </c>
      <c r="AN573">
        <f t="shared" si="389"/>
        <v>1.7734957220950497E-5</v>
      </c>
      <c r="AO573">
        <f t="shared" si="390"/>
        <v>2.2739189884214046E-2</v>
      </c>
      <c r="AQ573" t="e">
        <f t="shared" si="391"/>
        <v>#VALUE!</v>
      </c>
      <c r="AR573" t="e">
        <f t="shared" si="392"/>
        <v>#VALUE!</v>
      </c>
      <c r="AS573">
        <v>0</v>
      </c>
      <c r="AT573" t="e">
        <f t="shared" si="393"/>
        <v>#VALUE!</v>
      </c>
      <c r="AU573" t="e">
        <f t="shared" si="394"/>
        <v>#VALUE!</v>
      </c>
      <c r="AV573">
        <f t="shared" si="395"/>
        <v>1.5759424160826513E-2</v>
      </c>
      <c r="AX573">
        <f t="shared" si="396"/>
        <v>78.81297419298906</v>
      </c>
      <c r="AY573">
        <f t="shared" si="397"/>
        <v>15.21521999396507</v>
      </c>
      <c r="AZ573" t="e">
        <f t="shared" si="398"/>
        <v>#VALUE!</v>
      </c>
    </row>
    <row r="574" spans="1:52">
      <c r="A574" s="74">
        <v>44795.468055555553</v>
      </c>
      <c r="B574" s="31">
        <v>50</v>
      </c>
      <c r="C574" s="31">
        <v>7</v>
      </c>
      <c r="D574" s="31" t="s">
        <v>235</v>
      </c>
      <c r="E574" s="85">
        <v>2</v>
      </c>
      <c r="F574" s="2">
        <v>44796.672430555554</v>
      </c>
      <c r="G574">
        <v>229</v>
      </c>
      <c r="I574" s="35">
        <v>20.399999999999999</v>
      </c>
      <c r="J574" s="35">
        <v>29.922000000000001</v>
      </c>
      <c r="K574" s="64">
        <v>99267.159557273408</v>
      </c>
      <c r="L574" s="65">
        <v>29625.55124577992</v>
      </c>
      <c r="M574" s="35" t="s">
        <v>40</v>
      </c>
      <c r="N574" s="36">
        <f>1000000*(AG574-AE574)/Y574</f>
        <v>511.36153726980251</v>
      </c>
      <c r="O574" s="36">
        <f>1000000*(AN574-AL574)/Y574</f>
        <v>790.51185026547535</v>
      </c>
      <c r="P574" s="36" t="e">
        <f>1000000*(AU574-AS574)/Y574</f>
        <v>#VALUE!</v>
      </c>
      <c r="Q574">
        <f>(N574*16)</f>
        <v>8181.7845963168402</v>
      </c>
      <c r="R574">
        <f>(O574*44)</f>
        <v>34782.521411680915</v>
      </c>
      <c r="S574">
        <f>1000000*(((AG574-AE574)*0.082057*X574)/(W574-AA574))/Y574</f>
        <v>14249.380619569942</v>
      </c>
      <c r="T574">
        <f>1000000*(((AN574-AL574)*0.082057*X574)/(W574-AA574))/Y574</f>
        <v>22028.063156361353</v>
      </c>
      <c r="U574">
        <f>O574*((1*0.082057*X574)/(W574-AA574))</f>
        <v>22028.063156361353</v>
      </c>
      <c r="W574">
        <f t="shared" si="378"/>
        <v>0.99491242352757603</v>
      </c>
      <c r="X574">
        <v>313.14999999999998</v>
      </c>
      <c r="Y574">
        <f t="shared" si="379"/>
        <v>1.9073334166666699E-2</v>
      </c>
      <c r="Z574">
        <v>2E-3</v>
      </c>
      <c r="AA574">
        <f t="shared" si="380"/>
        <v>7.2765497523200454E-2</v>
      </c>
      <c r="AC574">
        <f t="shared" si="381"/>
        <v>9.8762130291825456E-2</v>
      </c>
      <c r="AD574">
        <f t="shared" si="382"/>
        <v>7.6869205714772499E-6</v>
      </c>
      <c r="AE574">
        <v>0</v>
      </c>
      <c r="AF574">
        <f t="shared" si="383"/>
        <v>2.066448908850082E-6</v>
      </c>
      <c r="AG574">
        <f t="shared" si="384"/>
        <v>9.7533694803273316E-6</v>
      </c>
      <c r="AH574">
        <f t="shared" si="385"/>
        <v>1.097002469958351E-3</v>
      </c>
      <c r="AJ574">
        <f t="shared" si="386"/>
        <v>2.94748289882793E-2</v>
      </c>
      <c r="AK574">
        <f t="shared" si="387"/>
        <v>2.2941047203143555E-6</v>
      </c>
      <c r="AL574">
        <v>0</v>
      </c>
      <c r="AM574">
        <f t="shared" si="388"/>
        <v>1.2783591962509047E-5</v>
      </c>
      <c r="AN574">
        <f t="shared" si="389"/>
        <v>1.5077696682823402E-5</v>
      </c>
      <c r="AO574">
        <f t="shared" si="390"/>
        <v>2.2739189884214046E-2</v>
      </c>
      <c r="AQ574" t="e">
        <f t="shared" si="391"/>
        <v>#VALUE!</v>
      </c>
      <c r="AR574" t="e">
        <f t="shared" si="392"/>
        <v>#VALUE!</v>
      </c>
      <c r="AS574">
        <v>0</v>
      </c>
      <c r="AT574" t="e">
        <f t="shared" si="393"/>
        <v>#VALUE!</v>
      </c>
      <c r="AU574" t="e">
        <f t="shared" si="394"/>
        <v>#VALUE!</v>
      </c>
      <c r="AV574">
        <f t="shared" si="395"/>
        <v>1.5759424160826513E-2</v>
      </c>
      <c r="AX574">
        <f t="shared" si="396"/>
        <v>78.812974192989046</v>
      </c>
      <c r="AY574">
        <f t="shared" si="397"/>
        <v>15.215219993965075</v>
      </c>
      <c r="AZ574" t="e">
        <f t="shared" si="398"/>
        <v>#VALUE!</v>
      </c>
    </row>
    <row r="575" spans="1:52">
      <c r="A575" s="74">
        <v>44795.563888888886</v>
      </c>
      <c r="B575" s="31">
        <v>50</v>
      </c>
      <c r="C575" s="31">
        <v>6.2</v>
      </c>
      <c r="D575" s="31" t="s">
        <v>234</v>
      </c>
      <c r="E575" s="85">
        <v>2</v>
      </c>
      <c r="F575" s="2">
        <v>44796.693645833337</v>
      </c>
      <c r="G575">
        <v>340</v>
      </c>
      <c r="I575" s="35">
        <v>20.399999999999999</v>
      </c>
      <c r="J575" s="35">
        <v>29.922000000000001</v>
      </c>
      <c r="K575" s="64">
        <v>48.748458751594001</v>
      </c>
      <c r="L575" s="65">
        <v>33904.595393458003</v>
      </c>
      <c r="M575" s="35" t="s">
        <v>40</v>
      </c>
      <c r="N575" s="36">
        <f>1000000*(AG575-AE575)/Y575</f>
        <v>0.25112118567637776</v>
      </c>
      <c r="O575" s="36">
        <f>1000000*(AN575-AL575)/Y575</f>
        <v>904.69150142151943</v>
      </c>
      <c r="P575" s="36" t="e">
        <f>1000000*(AU575-AS575)/Y575</f>
        <v>#VALUE!</v>
      </c>
      <c r="Q575">
        <f>(N575*16)</f>
        <v>4.0179389708220441</v>
      </c>
      <c r="R575">
        <f>(O575*44)</f>
        <v>39806.426062546852</v>
      </c>
      <c r="S575">
        <f>1000000*(((AG575-AE575)*0.082057*X575)/(W575-AA575))/Y575</f>
        <v>6.9976349325084684</v>
      </c>
      <c r="T575">
        <f>1000000*(((AN575-AL575)*0.082057*X575)/(W575-AA575))/Y575</f>
        <v>25209.744197565207</v>
      </c>
      <c r="U575">
        <f>O575*((1*0.082057*X575)/(W575-AA575))</f>
        <v>25209.744197565211</v>
      </c>
      <c r="W575">
        <f t="shared" si="378"/>
        <v>0.99491242352757603</v>
      </c>
      <c r="X575">
        <v>313.14999999999998</v>
      </c>
      <c r="Y575">
        <f t="shared" si="379"/>
        <v>1.9073334166666699E-2</v>
      </c>
      <c r="Z575">
        <v>2E-3</v>
      </c>
      <c r="AA575">
        <f t="shared" si="380"/>
        <v>7.2765497523200454E-2</v>
      </c>
      <c r="AC575">
        <f t="shared" si="381"/>
        <v>4.850044723978246E-5</v>
      </c>
      <c r="AD575">
        <f t="shared" si="382"/>
        <v>3.7749194403939365E-9</v>
      </c>
      <c r="AE575">
        <v>0</v>
      </c>
      <c r="AF575">
        <f t="shared" si="383"/>
        <v>1.0147988503411712E-9</v>
      </c>
      <c r="AG575">
        <f t="shared" si="384"/>
        <v>4.7897182907351079E-9</v>
      </c>
      <c r="AH575">
        <f t="shared" si="385"/>
        <v>1.097002469958351E-3</v>
      </c>
      <c r="AJ575">
        <f t="shared" si="386"/>
        <v>3.3732103171627191E-2</v>
      </c>
      <c r="AK575">
        <f t="shared" si="387"/>
        <v>2.625459748822733E-6</v>
      </c>
      <c r="AL575">
        <v>0</v>
      </c>
      <c r="AM575">
        <f t="shared" si="388"/>
        <v>1.4630023575533326E-5</v>
      </c>
      <c r="AN575">
        <f t="shared" si="389"/>
        <v>1.7255483324356059E-5</v>
      </c>
      <c r="AO575">
        <f t="shared" si="390"/>
        <v>2.2739189884214046E-2</v>
      </c>
      <c r="AQ575" t="e">
        <f t="shared" si="391"/>
        <v>#VALUE!</v>
      </c>
      <c r="AR575" t="e">
        <f t="shared" si="392"/>
        <v>#VALUE!</v>
      </c>
      <c r="AS575">
        <v>0</v>
      </c>
      <c r="AT575" t="e">
        <f t="shared" si="393"/>
        <v>#VALUE!</v>
      </c>
      <c r="AU575" t="e">
        <f t="shared" si="394"/>
        <v>#VALUE!</v>
      </c>
      <c r="AV575">
        <f t="shared" si="395"/>
        <v>1.5759424160826513E-2</v>
      </c>
      <c r="AX575">
        <f t="shared" si="396"/>
        <v>78.812974192989046</v>
      </c>
      <c r="AY575">
        <f t="shared" si="397"/>
        <v>15.215219993965079</v>
      </c>
      <c r="AZ575" t="e">
        <f t="shared" si="398"/>
        <v>#VALUE!</v>
      </c>
    </row>
    <row r="576" spans="1:52">
      <c r="A576" s="74">
        <v>44795.458333333336</v>
      </c>
      <c r="B576" s="31">
        <v>50</v>
      </c>
      <c r="C576" s="31">
        <v>6</v>
      </c>
      <c r="D576" s="31" t="s">
        <v>235</v>
      </c>
      <c r="E576" s="85">
        <v>2</v>
      </c>
      <c r="F576" s="2">
        <v>44796.714884259258</v>
      </c>
      <c r="G576">
        <v>270</v>
      </c>
      <c r="I576" s="35">
        <v>20.399999999999999</v>
      </c>
      <c r="J576" s="35">
        <v>29.922000000000001</v>
      </c>
      <c r="K576" s="64">
        <v>95110.451662734369</v>
      </c>
      <c r="L576" s="65">
        <v>24408.024111250001</v>
      </c>
      <c r="M576" s="35" t="s">
        <v>40</v>
      </c>
      <c r="N576" s="36">
        <f>1000000*(AG576-AE576)/Y576</f>
        <v>489.94881076072363</v>
      </c>
      <c r="O576" s="36">
        <f>1000000*(AN576-AL576)/Y576</f>
        <v>651.29023731691973</v>
      </c>
      <c r="P576" s="36" t="e">
        <f>1000000*(AU576-AS576)/Y576</f>
        <v>#VALUE!</v>
      </c>
      <c r="Q576">
        <f>(N576*16)</f>
        <v>7839.1809721715781</v>
      </c>
      <c r="R576">
        <f>(O576*44)</f>
        <v>28656.770441944467</v>
      </c>
      <c r="S576">
        <f>1000000*(((AG576-AE576)*0.082057*X576)/(W576-AA576))/Y576</f>
        <v>13652.702794014915</v>
      </c>
      <c r="T576">
        <f>1000000*(((AN576-AL576)*0.082057*X576)/(W576-AA576))/Y576</f>
        <v>18148.573580422199</v>
      </c>
      <c r="U576">
        <f>O576*((1*0.082057*X576)/(W576-AA576))</f>
        <v>18148.573580422206</v>
      </c>
      <c r="W576">
        <f t="shared" si="378"/>
        <v>0.99491242352757603</v>
      </c>
      <c r="X576">
        <v>313.14999999999998</v>
      </c>
      <c r="Y576">
        <f t="shared" si="379"/>
        <v>1.9073334166666699E-2</v>
      </c>
      <c r="Z576">
        <v>2E-3</v>
      </c>
      <c r="AA576">
        <f t="shared" si="380"/>
        <v>7.2765497523200454E-2</v>
      </c>
      <c r="AC576">
        <f t="shared" si="381"/>
        <v>9.4626569966573426E-2</v>
      </c>
      <c r="AD576">
        <f t="shared" si="382"/>
        <v>7.3650388578605876E-6</v>
      </c>
      <c r="AE576">
        <v>0</v>
      </c>
      <c r="AF576">
        <f t="shared" si="383"/>
        <v>1.9799185343396399E-6</v>
      </c>
      <c r="AG576">
        <f t="shared" si="384"/>
        <v>9.3449573922002275E-6</v>
      </c>
      <c r="AH576">
        <f t="shared" si="385"/>
        <v>1.097002469958351E-3</v>
      </c>
      <c r="AJ576">
        <f t="shared" si="386"/>
        <v>2.4283846422043245E-2</v>
      </c>
      <c r="AK576">
        <f t="shared" si="387"/>
        <v>1.8900766727552957E-6</v>
      </c>
      <c r="AL576">
        <v>0</v>
      </c>
      <c r="AM576">
        <f t="shared" si="388"/>
        <v>1.0532199663077972E-5</v>
      </c>
      <c r="AN576">
        <f t="shared" si="389"/>
        <v>1.2422276335833267E-5</v>
      </c>
      <c r="AO576">
        <f t="shared" si="390"/>
        <v>2.2739189884214046E-2</v>
      </c>
      <c r="AQ576" t="e">
        <f t="shared" si="391"/>
        <v>#VALUE!</v>
      </c>
      <c r="AR576" t="e">
        <f t="shared" si="392"/>
        <v>#VALUE!</v>
      </c>
      <c r="AS576">
        <v>0</v>
      </c>
      <c r="AT576" t="e">
        <f t="shared" si="393"/>
        <v>#VALUE!</v>
      </c>
      <c r="AU576" t="e">
        <f t="shared" si="394"/>
        <v>#VALUE!</v>
      </c>
      <c r="AV576">
        <f t="shared" si="395"/>
        <v>1.5759424160826513E-2</v>
      </c>
      <c r="AX576">
        <f t="shared" si="396"/>
        <v>78.812974192989046</v>
      </c>
      <c r="AY576">
        <f t="shared" si="397"/>
        <v>15.215219993965071</v>
      </c>
      <c r="AZ576" t="e">
        <f t="shared" si="398"/>
        <v>#VALUE!</v>
      </c>
    </row>
    <row r="577" spans="1:52">
      <c r="A577" s="74">
        <v>44795.443749999999</v>
      </c>
      <c r="B577" s="31">
        <v>50</v>
      </c>
      <c r="C577" s="31">
        <v>3</v>
      </c>
      <c r="D577" s="31" t="s">
        <v>235</v>
      </c>
      <c r="E577" s="85">
        <v>2</v>
      </c>
      <c r="F577" s="2">
        <v>44796.73609953704</v>
      </c>
      <c r="G577">
        <v>266</v>
      </c>
      <c r="I577" s="35">
        <v>20.399999999999999</v>
      </c>
      <c r="J577" s="35">
        <v>29.922000000000001</v>
      </c>
      <c r="K577" s="64">
        <v>10.791304037300002</v>
      </c>
      <c r="L577" s="65">
        <v>6020.7812047520802</v>
      </c>
      <c r="M577" s="35" t="s">
        <v>40</v>
      </c>
      <c r="N577" s="36">
        <f>1000000*(AG577-AE577)/Y577</f>
        <v>5.5589963954551645E-2</v>
      </c>
      <c r="O577" s="36">
        <f>1000000*(AN577-AL577)/Y577</f>
        <v>160.6552010028891</v>
      </c>
      <c r="P577" s="36" t="e">
        <f>1000000*(AU577-AS577)/Y577</f>
        <v>#VALUE!</v>
      </c>
      <c r="Q577">
        <f>(N577*16)</f>
        <v>0.88943942327282632</v>
      </c>
      <c r="R577">
        <f>(O577*44)</f>
        <v>7068.8288441271206</v>
      </c>
      <c r="S577">
        <f>1000000*(((AG577-AE577)*0.082057*X577)/(W577-AA577))/Y577</f>
        <v>1.549046021814197</v>
      </c>
      <c r="T577">
        <f>1000000*(((AN577-AL577)*0.082057*X577)/(W577-AA577))/Y577</f>
        <v>4476.7487203399951</v>
      </c>
      <c r="U577">
        <f>O577*((1*0.082057*X577)/(W577-AA577))</f>
        <v>4476.7487203399951</v>
      </c>
      <c r="W577">
        <f t="shared" si="378"/>
        <v>0.99491242352757603</v>
      </c>
      <c r="X577">
        <v>313.14999999999998</v>
      </c>
      <c r="Y577">
        <f t="shared" si="379"/>
        <v>1.9073334166666699E-2</v>
      </c>
      <c r="Z577">
        <v>2E-3</v>
      </c>
      <c r="AA577">
        <f t="shared" si="380"/>
        <v>7.2765497523200454E-2</v>
      </c>
      <c r="AC577">
        <f t="shared" si="381"/>
        <v>1.0736402452773059E-5</v>
      </c>
      <c r="AD577">
        <f t="shared" si="382"/>
        <v>8.3564289909521166E-10</v>
      </c>
      <c r="AE577">
        <v>0</v>
      </c>
      <c r="AF577" s="8">
        <f t="shared" si="383"/>
        <v>2.2464305972290863E-10</v>
      </c>
      <c r="AG577" s="8">
        <f t="shared" si="384"/>
        <v>1.0602859588181203E-9</v>
      </c>
      <c r="AH577" s="9">
        <f t="shared" si="385"/>
        <v>1.097002469958351E-3</v>
      </c>
      <c r="AJ577">
        <f t="shared" si="386"/>
        <v>5.9901500199491713E-3</v>
      </c>
      <c r="AK577">
        <f t="shared" si="387"/>
        <v>4.6622938649181164E-7</v>
      </c>
      <c r="AL577">
        <v>0</v>
      </c>
      <c r="AM577" s="8">
        <f t="shared" si="388"/>
        <v>2.5980009478492993E-6</v>
      </c>
      <c r="AN577" s="8">
        <f t="shared" si="389"/>
        <v>3.0642303343411107E-6</v>
      </c>
      <c r="AO577" s="9">
        <f t="shared" si="390"/>
        <v>2.2739189884214046E-2</v>
      </c>
      <c r="AP577" s="9"/>
      <c r="AQ577" t="e">
        <f t="shared" si="391"/>
        <v>#VALUE!</v>
      </c>
      <c r="AR577" t="e">
        <f t="shared" si="392"/>
        <v>#VALUE!</v>
      </c>
      <c r="AS577">
        <v>0</v>
      </c>
      <c r="AT577" s="8" t="e">
        <f t="shared" si="393"/>
        <v>#VALUE!</v>
      </c>
      <c r="AU577" s="8" t="e">
        <f t="shared" si="394"/>
        <v>#VALUE!</v>
      </c>
      <c r="AV577" s="9">
        <f t="shared" si="395"/>
        <v>1.5759424160826513E-2</v>
      </c>
      <c r="AX577">
        <f t="shared" si="396"/>
        <v>78.81297419298906</v>
      </c>
      <c r="AY577">
        <f t="shared" si="397"/>
        <v>15.215219993965071</v>
      </c>
      <c r="AZ577" t="e">
        <f t="shared" si="398"/>
        <v>#VALUE!</v>
      </c>
    </row>
    <row r="578" spans="1:52">
      <c r="A578" s="74">
        <v>44795.576388888891</v>
      </c>
      <c r="B578" s="31">
        <v>50</v>
      </c>
      <c r="C578" s="31">
        <v>8</v>
      </c>
      <c r="D578" s="31" t="s">
        <v>234</v>
      </c>
      <c r="E578" s="85">
        <v>1</v>
      </c>
      <c r="F578" s="2">
        <v>44796.757349537038</v>
      </c>
      <c r="G578">
        <v>341</v>
      </c>
      <c r="I578" s="35">
        <v>20.399999999999999</v>
      </c>
      <c r="J578" s="35">
        <v>29.922000000000001</v>
      </c>
      <c r="K578" s="64">
        <v>102.66876965043913</v>
      </c>
      <c r="L578" s="65">
        <v>37071.211423315282</v>
      </c>
      <c r="M578" s="35" t="s">
        <v>40</v>
      </c>
      <c r="N578" s="36">
        <f>1000000*(AG578-AE578)/Y578</f>
        <v>0.52888447813152939</v>
      </c>
      <c r="O578" s="36">
        <f>1000000*(AN578-AL578)/Y578</f>
        <v>989.18773496246911</v>
      </c>
      <c r="P578" s="36" t="e">
        <f>1000000*(AU578-AS578)/Y578</f>
        <v>#VALUE!</v>
      </c>
      <c r="Q578">
        <f>(N578*16)</f>
        <v>8.4621516501044702</v>
      </c>
      <c r="R578">
        <f>(O578*44)</f>
        <v>43524.260338348642</v>
      </c>
      <c r="S578">
        <f>1000000*(((AG578-AE578)*0.082057*X578)/(W578-AA578))/Y578</f>
        <v>14.737667351587527</v>
      </c>
      <c r="T578">
        <f>1000000*(((AN578-AL578)*0.082057*X578)/(W578-AA578))/Y578</f>
        <v>27564.279892747545</v>
      </c>
      <c r="U578">
        <f>O578*((1*0.082057*X578)/(W578-AA578))</f>
        <v>27564.279892747549</v>
      </c>
      <c r="W578">
        <f t="shared" si="378"/>
        <v>0.99491242352757603</v>
      </c>
      <c r="X578">
        <v>313.14999999999998</v>
      </c>
      <c r="Y578">
        <f t="shared" si="379"/>
        <v>1.9073334166666699E-2</v>
      </c>
      <c r="Z578">
        <v>2E-3</v>
      </c>
      <c r="AA578">
        <f t="shared" si="380"/>
        <v>7.2765497523200454E-2</v>
      </c>
      <c r="AC578">
        <f t="shared" si="381"/>
        <v>1.0214643443351284E-4</v>
      </c>
      <c r="AD578">
        <f t="shared" si="382"/>
        <v>7.9503300083737902E-9</v>
      </c>
      <c r="AE578">
        <v>0</v>
      </c>
      <c r="AF578">
        <f t="shared" si="383"/>
        <v>2.1372603785919973E-9</v>
      </c>
      <c r="AG578">
        <f t="shared" si="384"/>
        <v>1.0087590386965787E-8</v>
      </c>
      <c r="AH578">
        <f t="shared" si="385"/>
        <v>1.097002469958351E-3</v>
      </c>
      <c r="AJ578">
        <f t="shared" si="386"/>
        <v>3.6882608800273775E-2</v>
      </c>
      <c r="AK578">
        <f t="shared" si="387"/>
        <v>2.8706720225539607E-6</v>
      </c>
      <c r="AL578">
        <v>0</v>
      </c>
      <c r="AM578">
        <f t="shared" si="388"/>
        <v>1.5996436199953345E-5</v>
      </c>
      <c r="AN578">
        <f t="shared" si="389"/>
        <v>1.8867108222507305E-5</v>
      </c>
      <c r="AO578">
        <f t="shared" si="390"/>
        <v>2.2739189884214046E-2</v>
      </c>
      <c r="AQ578" t="e">
        <f t="shared" si="391"/>
        <v>#VALUE!</v>
      </c>
      <c r="AR578" t="e">
        <f t="shared" si="392"/>
        <v>#VALUE!</v>
      </c>
      <c r="AS578">
        <v>0</v>
      </c>
      <c r="AT578" t="e">
        <f t="shared" si="393"/>
        <v>#VALUE!</v>
      </c>
      <c r="AU578" t="e">
        <f t="shared" si="394"/>
        <v>#VALUE!</v>
      </c>
      <c r="AV578">
        <f t="shared" si="395"/>
        <v>1.5759424160826513E-2</v>
      </c>
      <c r="AX578">
        <f t="shared" si="396"/>
        <v>78.812974192989032</v>
      </c>
      <c r="AY578">
        <f t="shared" si="397"/>
        <v>15.21521999396507</v>
      </c>
      <c r="AZ578" t="e">
        <f t="shared" si="398"/>
        <v>#VALUE!</v>
      </c>
    </row>
    <row r="579" spans="1:52">
      <c r="A579" s="74">
        <v>44795.536111111112</v>
      </c>
      <c r="B579" s="31">
        <v>50</v>
      </c>
      <c r="C579" s="31">
        <v>0.1</v>
      </c>
      <c r="D579" s="31" t="s">
        <v>234</v>
      </c>
      <c r="E579" s="85">
        <v>1</v>
      </c>
      <c r="F579" s="2">
        <v>44796.778564814813</v>
      </c>
      <c r="G579">
        <v>280</v>
      </c>
      <c r="I579" s="35">
        <v>20.399999999999999</v>
      </c>
      <c r="J579" s="35">
        <v>29.922000000000001</v>
      </c>
      <c r="K579" s="64">
        <v>53.849673761580561</v>
      </c>
      <c r="L579" s="65">
        <v>665.69688414847997</v>
      </c>
      <c r="M579" s="35" t="s">
        <v>40</v>
      </c>
      <c r="N579" s="36">
        <f>1000000*(AG579-AE579)/Y579</f>
        <v>0.27739941466051099</v>
      </c>
      <c r="O579" s="36">
        <f>1000000*(AN579-AL579)/Y579</f>
        <v>17.7630880599779</v>
      </c>
      <c r="P579" s="36" t="e">
        <f>1000000*(AU579-AS579)/Y579</f>
        <v>#VALUE!</v>
      </c>
      <c r="Q579">
        <f>(N579*16)</f>
        <v>4.4383906345681758</v>
      </c>
      <c r="R579">
        <f>(O579*44)</f>
        <v>781.57587463902757</v>
      </c>
      <c r="S579">
        <f>1000000*(((AG579-AE579)*0.082057*X579)/(W579-AA579))/Y579</f>
        <v>7.7298927569868949</v>
      </c>
      <c r="T579">
        <f>1000000*(((AN579-AL579)*0.082057*X579)/(W579-AA579))/Y579</f>
        <v>494.97857053730041</v>
      </c>
      <c r="U579">
        <f>O579*((1*0.082057*X579)/(W579-AA579))</f>
        <v>494.97857053730036</v>
      </c>
      <c r="W579">
        <f t="shared" si="378"/>
        <v>0.99491242352757603</v>
      </c>
      <c r="X579">
        <v>313.14999999999998</v>
      </c>
      <c r="Y579">
        <f t="shared" si="379"/>
        <v>1.9073334166666699E-2</v>
      </c>
      <c r="Z579">
        <v>2E-3</v>
      </c>
      <c r="AA579">
        <f t="shared" si="380"/>
        <v>7.2765497523200454E-2</v>
      </c>
      <c r="AC579">
        <f t="shared" si="381"/>
        <v>5.3575709428303437E-5</v>
      </c>
      <c r="AD579">
        <f t="shared" si="382"/>
        <v>4.1699406616586595E-9</v>
      </c>
      <c r="AE579">
        <v>0</v>
      </c>
      <c r="AF579">
        <f t="shared" si="383"/>
        <v>1.1209910717990079E-9</v>
      </c>
      <c r="AG579">
        <f t="shared" si="384"/>
        <v>5.2909317334576672E-9</v>
      </c>
      <c r="AH579">
        <f t="shared" si="385"/>
        <v>1.097002469958351E-3</v>
      </c>
      <c r="AJ579">
        <f t="shared" si="386"/>
        <v>6.6231010034292022E-4</v>
      </c>
      <c r="AK579">
        <f t="shared" si="387"/>
        <v>5.1549365328387905E-8</v>
      </c>
      <c r="AL579">
        <v>0</v>
      </c>
      <c r="AM579">
        <f t="shared" si="388"/>
        <v>2.872519490714979E-7</v>
      </c>
      <c r="AN579">
        <f t="shared" si="389"/>
        <v>3.3880131439988578E-7</v>
      </c>
      <c r="AO579">
        <f t="shared" si="390"/>
        <v>2.2739189884214046E-2</v>
      </c>
      <c r="AQ579" t="e">
        <f t="shared" si="391"/>
        <v>#VALUE!</v>
      </c>
      <c r="AR579" t="e">
        <f t="shared" si="392"/>
        <v>#VALUE!</v>
      </c>
      <c r="AS579">
        <v>0</v>
      </c>
      <c r="AT579" t="e">
        <f t="shared" si="393"/>
        <v>#VALUE!</v>
      </c>
      <c r="AU579" t="e">
        <f t="shared" si="394"/>
        <v>#VALUE!</v>
      </c>
      <c r="AV579">
        <f t="shared" si="395"/>
        <v>1.5759424160826513E-2</v>
      </c>
      <c r="AX579">
        <f t="shared" si="396"/>
        <v>78.812974192989046</v>
      </c>
      <c r="AY579">
        <f t="shared" si="397"/>
        <v>15.215219993965071</v>
      </c>
      <c r="AZ579" t="e">
        <f t="shared" si="398"/>
        <v>#VALUE!</v>
      </c>
    </row>
    <row r="580" spans="1:52">
      <c r="A580" s="74">
        <v>44795.536111111112</v>
      </c>
      <c r="B580" s="31">
        <v>50</v>
      </c>
      <c r="C580" s="31">
        <v>0.1</v>
      </c>
      <c r="D580" s="31" t="s">
        <v>234</v>
      </c>
      <c r="E580" s="85">
        <v>2</v>
      </c>
      <c r="F580" s="2">
        <v>44796.799814814818</v>
      </c>
      <c r="G580">
        <v>288</v>
      </c>
      <c r="I580" s="35">
        <v>20.399999999999999</v>
      </c>
      <c r="J580" s="35">
        <v>29.922000000000001</v>
      </c>
      <c r="K580" s="64">
        <v>129.63083795647398</v>
      </c>
      <c r="L580" s="65">
        <v>683.86956010111987</v>
      </c>
      <c r="M580" s="35" t="s">
        <v>40</v>
      </c>
      <c r="N580" s="36">
        <f>1000000*(AG580-AE580)/Y580</f>
        <v>0.6677759781849042</v>
      </c>
      <c r="O580" s="36">
        <f>1000000*(AN580-AL580)/Y580</f>
        <v>18.247997710178677</v>
      </c>
      <c r="P580" s="36" t="e">
        <f>1000000*(AU580-AS580)/Y580</f>
        <v>#VALUE!</v>
      </c>
      <c r="Q580">
        <f>(N580*16)</f>
        <v>10.684415650958467</v>
      </c>
      <c r="R580">
        <f>(O580*44)</f>
        <v>802.91189924786181</v>
      </c>
      <c r="S580">
        <f>1000000*(((AG580-AE580)*0.082057*X580)/(W580-AA580))/Y580</f>
        <v>18.607958143597841</v>
      </c>
      <c r="T580">
        <f>1000000*(((AN580-AL580)*0.082057*X580)/(W580-AA580))/Y580</f>
        <v>508.4908542509026</v>
      </c>
      <c r="U580">
        <f>O580*((1*0.082057*X580)/(W580-AA580))</f>
        <v>508.49085425090266</v>
      </c>
      <c r="W580">
        <f t="shared" si="378"/>
        <v>0.99491242352757603</v>
      </c>
      <c r="X580">
        <v>313.14999999999998</v>
      </c>
      <c r="Y580">
        <f t="shared" si="379"/>
        <v>1.9073334166666699E-2</v>
      </c>
      <c r="Z580">
        <v>2E-3</v>
      </c>
      <c r="AA580">
        <f t="shared" si="380"/>
        <v>7.2765497523200454E-2</v>
      </c>
      <c r="AC580">
        <f t="shared" si="381"/>
        <v>1.2897133115518601E-4</v>
      </c>
      <c r="AD580">
        <f t="shared" si="382"/>
        <v>1.0038183417654182E-8</v>
      </c>
      <c r="AE580">
        <v>0</v>
      </c>
      <c r="AF580">
        <f t="shared" si="383"/>
        <v>2.6985309627392263E-9</v>
      </c>
      <c r="AG580">
        <f t="shared" si="384"/>
        <v>1.2736714380393409E-8</v>
      </c>
      <c r="AH580">
        <f t="shared" si="385"/>
        <v>1.097002469958351E-3</v>
      </c>
      <c r="AJ580">
        <f t="shared" si="386"/>
        <v>6.8039032141694255E-4</v>
      </c>
      <c r="AK580">
        <f t="shared" si="387"/>
        <v>5.2956597259291909E-8</v>
      </c>
      <c r="AL580">
        <v>0</v>
      </c>
      <c r="AM580">
        <f t="shared" si="388"/>
        <v>2.9509356093951473E-7</v>
      </c>
      <c r="AN580">
        <f t="shared" si="389"/>
        <v>3.4805015819880661E-7</v>
      </c>
      <c r="AO580">
        <f t="shared" si="390"/>
        <v>2.2739189884214046E-2</v>
      </c>
      <c r="AQ580" t="e">
        <f t="shared" si="391"/>
        <v>#VALUE!</v>
      </c>
      <c r="AR580" t="e">
        <f t="shared" si="392"/>
        <v>#VALUE!</v>
      </c>
      <c r="AS580">
        <v>0</v>
      </c>
      <c r="AT580" t="e">
        <f t="shared" si="393"/>
        <v>#VALUE!</v>
      </c>
      <c r="AU580" t="e">
        <f t="shared" si="394"/>
        <v>#VALUE!</v>
      </c>
      <c r="AV580">
        <f t="shared" si="395"/>
        <v>1.5759424160826513E-2</v>
      </c>
      <c r="AX580">
        <f t="shared" si="396"/>
        <v>78.81297419298906</v>
      </c>
      <c r="AY580">
        <f t="shared" si="397"/>
        <v>15.21521999396507</v>
      </c>
      <c r="AZ580" t="e">
        <f t="shared" si="398"/>
        <v>#VALUE!</v>
      </c>
    </row>
    <row r="581" spans="1:52">
      <c r="A581" s="74">
        <v>44795.55</v>
      </c>
      <c r="B581" s="31">
        <v>50</v>
      </c>
      <c r="C581" s="31">
        <v>3.8</v>
      </c>
      <c r="D581" s="31" t="s">
        <v>234</v>
      </c>
      <c r="E581" s="85">
        <v>1</v>
      </c>
      <c r="F581" s="2">
        <v>44796.821076388886</v>
      </c>
      <c r="G581">
        <v>411</v>
      </c>
      <c r="I581" s="35">
        <v>20.399999999999999</v>
      </c>
      <c r="J581" s="35">
        <v>29.922000000000001</v>
      </c>
      <c r="K581" s="64">
        <v>3053.5542335499999</v>
      </c>
      <c r="L581" s="65">
        <v>13432.011487779919</v>
      </c>
      <c r="M581" s="35" t="s">
        <v>40</v>
      </c>
      <c r="N581" s="36">
        <f>1000000*(AG581-AE581)/Y581</f>
        <v>15.729977506850416</v>
      </c>
      <c r="O581" s="36">
        <f>1000000*(AN581-AL581)/Y581</f>
        <v>358.41237740697073</v>
      </c>
      <c r="P581" s="36" t="e">
        <f>1000000*(AU581-AS581)/Y581</f>
        <v>#VALUE!</v>
      </c>
      <c r="Q581">
        <f>(N581*16)</f>
        <v>251.67964010960665</v>
      </c>
      <c r="R581">
        <f>(O581*44)</f>
        <v>15770.144605906713</v>
      </c>
      <c r="S581">
        <f>1000000*(((AG581-AE581)*0.082057*X581)/(W581-AA581))/Y581</f>
        <v>438.32478646927302</v>
      </c>
      <c r="T581">
        <f>1000000*(((AN581-AL581)*0.082057*X581)/(W581-AA581))/Y581</f>
        <v>9987.3651266467077</v>
      </c>
      <c r="U581">
        <f>O581*((1*0.082057*X581)/(W581-AA581))</f>
        <v>9987.3651266467077</v>
      </c>
      <c r="W581">
        <f t="shared" si="378"/>
        <v>0.99491242352757603</v>
      </c>
      <c r="X581">
        <v>313.14999999999998</v>
      </c>
      <c r="Y581">
        <f t="shared" si="379"/>
        <v>1.9073334166666699E-2</v>
      </c>
      <c r="Z581">
        <v>2E-3</v>
      </c>
      <c r="AA581">
        <f t="shared" si="380"/>
        <v>7.2765497523200454E-2</v>
      </c>
      <c r="AC581">
        <f t="shared" si="381"/>
        <v>3.0380190428741204E-3</v>
      </c>
      <c r="AD581">
        <f t="shared" si="382"/>
        <v>2.364571421070454E-7</v>
      </c>
      <c r="AE581">
        <v>0</v>
      </c>
      <c r="AF581">
        <f t="shared" si="383"/>
        <v>6.3565975315263311E-8</v>
      </c>
      <c r="AG581">
        <f t="shared" si="384"/>
        <v>3.000231174223087E-7</v>
      </c>
      <c r="AH581">
        <f t="shared" si="385"/>
        <v>1.097002469958351E-3</v>
      </c>
      <c r="AJ581">
        <f t="shared" si="386"/>
        <v>1.3363675102157363E-2</v>
      </c>
      <c r="AK581">
        <f t="shared" si="387"/>
        <v>1.0401305515563022E-6</v>
      </c>
      <c r="AL581">
        <v>0</v>
      </c>
      <c r="AM581">
        <f t="shared" si="388"/>
        <v>5.7959884921963128E-6</v>
      </c>
      <c r="AN581">
        <f t="shared" si="389"/>
        <v>6.8361190437526153E-6</v>
      </c>
      <c r="AO581">
        <f t="shared" si="390"/>
        <v>2.2739189884214046E-2</v>
      </c>
      <c r="AQ581" t="e">
        <f t="shared" si="391"/>
        <v>#VALUE!</v>
      </c>
      <c r="AR581" t="e">
        <f t="shared" si="392"/>
        <v>#VALUE!</v>
      </c>
      <c r="AS581">
        <v>0</v>
      </c>
      <c r="AT581" t="e">
        <f t="shared" si="393"/>
        <v>#VALUE!</v>
      </c>
      <c r="AU581" t="e">
        <f t="shared" si="394"/>
        <v>#VALUE!</v>
      </c>
      <c r="AV581">
        <f t="shared" si="395"/>
        <v>1.5759424160826513E-2</v>
      </c>
      <c r="AX581">
        <f t="shared" si="396"/>
        <v>78.812974192989046</v>
      </c>
      <c r="AY581">
        <f t="shared" si="397"/>
        <v>15.215219993965082</v>
      </c>
      <c r="AZ581" t="e">
        <f t="shared" si="398"/>
        <v>#VALUE!</v>
      </c>
    </row>
    <row r="582" spans="1:52">
      <c r="A582" s="74">
        <v>44795.55</v>
      </c>
      <c r="B582" s="31">
        <v>50</v>
      </c>
      <c r="C582" s="31">
        <v>3.8</v>
      </c>
      <c r="D582" s="31" t="s">
        <v>234</v>
      </c>
      <c r="E582" s="85">
        <v>2</v>
      </c>
      <c r="F582" s="2">
        <v>44796.842291666668</v>
      </c>
      <c r="G582">
        <v>303</v>
      </c>
      <c r="I582" s="35">
        <v>20.399999999999999</v>
      </c>
      <c r="J582" s="35">
        <v>29.922000000000001</v>
      </c>
      <c r="K582" s="64">
        <v>2508.3493821120001</v>
      </c>
      <c r="L582" s="65">
        <v>10768.08652892552</v>
      </c>
      <c r="M582" s="35" t="s">
        <v>40</v>
      </c>
      <c r="N582" s="36">
        <f>1000000*(AG582-AE582)/Y582</f>
        <v>12.921427406276273</v>
      </c>
      <c r="O582" s="36">
        <f>1000000*(AN582-AL582)/Y582</f>
        <v>287.32967481954307</v>
      </c>
      <c r="P582" s="36" t="e">
        <f>1000000*(AU582-AS582)/Y582</f>
        <v>#VALUE!</v>
      </c>
      <c r="Q582">
        <f>(N582*16)</f>
        <v>206.74283850042036</v>
      </c>
      <c r="R582">
        <f>(O582*44)</f>
        <v>12642.505692059894</v>
      </c>
      <c r="S582">
        <f>1000000*(((AG582-AE582)*0.082057*X582)/(W582-AA582))/Y582</f>
        <v>360.06293755141598</v>
      </c>
      <c r="T582">
        <f>1000000*(((AN582-AL582)*0.082057*X582)/(W582-AA582))/Y582</f>
        <v>8006.6051147697626</v>
      </c>
      <c r="U582">
        <f>O582*((1*0.082057*X582)/(W582-AA582))</f>
        <v>8006.6051147697644</v>
      </c>
      <c r="W582">
        <f t="shared" si="378"/>
        <v>0.99491242352757603</v>
      </c>
      <c r="X582">
        <v>313.14999999999998</v>
      </c>
      <c r="Y582">
        <f t="shared" si="379"/>
        <v>1.9073334166666699E-2</v>
      </c>
      <c r="Z582">
        <v>2E-3</v>
      </c>
      <c r="AA582">
        <f t="shared" si="380"/>
        <v>7.2765497523200454E-2</v>
      </c>
      <c r="AC582">
        <f t="shared" si="381"/>
        <v>2.4955879628109478E-3</v>
      </c>
      <c r="AD582">
        <f t="shared" si="382"/>
        <v>1.9423828133899911E-7</v>
      </c>
      <c r="AE582">
        <v>0</v>
      </c>
      <c r="AF582">
        <f t="shared" si="383"/>
        <v>5.2216421491233543E-8</v>
      </c>
      <c r="AG582">
        <f t="shared" si="384"/>
        <v>2.4645470283023268E-7</v>
      </c>
      <c r="AH582">
        <f t="shared" si="385"/>
        <v>1.097002469958351E-3</v>
      </c>
      <c r="AJ582">
        <f t="shared" si="386"/>
        <v>1.0713303065247932E-2</v>
      </c>
      <c r="AK582">
        <f t="shared" si="387"/>
        <v>8.3384501202421845E-7</v>
      </c>
      <c r="AL582">
        <v>0</v>
      </c>
      <c r="AM582">
        <f t="shared" si="388"/>
        <v>4.6464898918086049E-6</v>
      </c>
      <c r="AN582">
        <f t="shared" si="389"/>
        <v>5.4803349038328231E-6</v>
      </c>
      <c r="AO582">
        <f t="shared" si="390"/>
        <v>2.2739189884214046E-2</v>
      </c>
      <c r="AQ582" t="e">
        <f t="shared" si="391"/>
        <v>#VALUE!</v>
      </c>
      <c r="AR582" t="e">
        <f t="shared" si="392"/>
        <v>#VALUE!</v>
      </c>
      <c r="AS582">
        <v>0</v>
      </c>
      <c r="AT582" t="e">
        <f t="shared" si="393"/>
        <v>#VALUE!</v>
      </c>
      <c r="AU582" t="e">
        <f t="shared" si="394"/>
        <v>#VALUE!</v>
      </c>
      <c r="AV582">
        <f t="shared" si="395"/>
        <v>1.5759424160826513E-2</v>
      </c>
      <c r="AX582">
        <f t="shared" si="396"/>
        <v>78.81297419298906</v>
      </c>
      <c r="AY582">
        <f t="shared" si="397"/>
        <v>15.21521999396507</v>
      </c>
      <c r="AZ582" t="e">
        <f t="shared" si="398"/>
        <v>#VALUE!</v>
      </c>
    </row>
    <row r="583" spans="1:52">
      <c r="A583" s="74">
        <v>44795.583333333336</v>
      </c>
      <c r="B583" s="31">
        <v>50</v>
      </c>
      <c r="C583" s="31">
        <v>9</v>
      </c>
      <c r="D583" s="31" t="s">
        <v>234</v>
      </c>
      <c r="E583" s="85">
        <v>1</v>
      </c>
      <c r="F583" s="2">
        <v>44796.863530092596</v>
      </c>
      <c r="G583">
        <v>195</v>
      </c>
      <c r="I583" s="35">
        <v>20.399999999999999</v>
      </c>
      <c r="J583" s="35">
        <v>29.922000000000001</v>
      </c>
      <c r="K583" s="64">
        <v>2.4680956288000004</v>
      </c>
      <c r="L583" s="65">
        <v>31903.914097351997</v>
      </c>
      <c r="M583" s="35" t="s">
        <v>40</v>
      </c>
      <c r="N583" s="36">
        <f>1000000*(AG583-AE583)/Y583</f>
        <v>1.2714065563081524E-2</v>
      </c>
      <c r="O583" s="36">
        <f>1000000*(AN583-AL583)/Y583</f>
        <v>851.3064264888942</v>
      </c>
      <c r="P583" s="36" t="e">
        <f>1000000*(AU583-AS583)/Y583</f>
        <v>#VALUE!</v>
      </c>
      <c r="Q583">
        <f>(N583*16)</f>
        <v>0.20342504900930439</v>
      </c>
      <c r="R583">
        <f>(O583*44)</f>
        <v>37457.482765511348</v>
      </c>
      <c r="S583">
        <f>1000000*(((AG583-AE583)*0.082057*X583)/(W583-AA583))/Y583</f>
        <v>0.35428468163206522</v>
      </c>
      <c r="T583">
        <f>1000000*(((AN583-AL583)*0.082057*X583)/(W583-AA583))/Y583</f>
        <v>23722.138664734764</v>
      </c>
      <c r="U583">
        <f>O583*((1*0.082057*X583)/(W583-AA583))</f>
        <v>23722.138664734768</v>
      </c>
      <c r="W583">
        <f t="shared" si="378"/>
        <v>0.99491242352757603</v>
      </c>
      <c r="X583">
        <v>313.14999999999998</v>
      </c>
      <c r="Y583">
        <f t="shared" si="379"/>
        <v>1.9073334166666699E-2</v>
      </c>
      <c r="Z583">
        <v>2E-3</v>
      </c>
      <c r="AA583">
        <f t="shared" si="380"/>
        <v>7.2765497523200454E-2</v>
      </c>
      <c r="AC583">
        <f t="shared" si="381"/>
        <v>2.4555390035472254E-6</v>
      </c>
      <c r="AD583">
        <f t="shared" si="382"/>
        <v>1.9112116379687131E-10</v>
      </c>
      <c r="AE583">
        <v>0</v>
      </c>
      <c r="AF583">
        <f t="shared" si="383"/>
        <v>5.1378457304691987E-11</v>
      </c>
      <c r="AG583">
        <f t="shared" si="384"/>
        <v>2.424996211015633E-10</v>
      </c>
      <c r="AH583">
        <f t="shared" si="385"/>
        <v>1.097002469958351E-3</v>
      </c>
      <c r="AJ583">
        <f t="shared" si="386"/>
        <v>3.1741600494612075E-2</v>
      </c>
      <c r="AK583">
        <f t="shared" si="387"/>
        <v>2.4705336052663247E-6</v>
      </c>
      <c r="AL583">
        <v>0</v>
      </c>
      <c r="AM583">
        <f t="shared" si="388"/>
        <v>1.3766718345387234E-5</v>
      </c>
      <c r="AN583">
        <f t="shared" si="389"/>
        <v>1.6237251950653558E-5</v>
      </c>
      <c r="AO583">
        <f t="shared" si="390"/>
        <v>2.2739189884214046E-2</v>
      </c>
      <c r="AQ583" t="e">
        <f t="shared" si="391"/>
        <v>#VALUE!</v>
      </c>
      <c r="AR583" t="e">
        <f t="shared" si="392"/>
        <v>#VALUE!</v>
      </c>
      <c r="AS583">
        <v>0</v>
      </c>
      <c r="AT583" t="e">
        <f t="shared" si="393"/>
        <v>#VALUE!</v>
      </c>
      <c r="AU583" t="e">
        <f t="shared" si="394"/>
        <v>#VALUE!</v>
      </c>
      <c r="AV583">
        <f t="shared" si="395"/>
        <v>1.5759424160826513E-2</v>
      </c>
      <c r="AX583">
        <f t="shared" si="396"/>
        <v>78.812974192989046</v>
      </c>
      <c r="AY583">
        <f t="shared" si="397"/>
        <v>15.215219993965068</v>
      </c>
      <c r="AZ583" t="e">
        <f t="shared" si="398"/>
        <v>#VALUE!</v>
      </c>
    </row>
    <row r="584" spans="1:52">
      <c r="A584" s="74">
        <v>44795.4375</v>
      </c>
      <c r="B584" s="31">
        <v>50</v>
      </c>
      <c r="C584" s="31">
        <v>0.1</v>
      </c>
      <c r="D584" s="31" t="s">
        <v>235</v>
      </c>
      <c r="E584" s="85">
        <v>1</v>
      </c>
      <c r="F584" s="2">
        <v>44796.884780092594</v>
      </c>
      <c r="G584">
        <v>268</v>
      </c>
      <c r="I584" s="35">
        <v>20.399999999999999</v>
      </c>
      <c r="J584" s="35">
        <v>29.922000000000001</v>
      </c>
      <c r="K584" s="64">
        <v>27.930130981967139</v>
      </c>
      <c r="L584" s="65">
        <v>1134.5493105620001</v>
      </c>
      <c r="M584" s="35" t="s">
        <v>40</v>
      </c>
      <c r="N584" s="36">
        <f>1000000*(AG584-AE584)/Y584</f>
        <v>0.14387834585762732</v>
      </c>
      <c r="O584" s="36">
        <f>1000000*(AN584-AL584)/Y584</f>
        <v>30.27368730691698</v>
      </c>
      <c r="P584" s="36" t="e">
        <f>1000000*(AU584-AS584)/Y584</f>
        <v>#VALUE!</v>
      </c>
      <c r="Q584">
        <f>(N584*16)</f>
        <v>2.3020535337220371</v>
      </c>
      <c r="R584">
        <f>(O584*44)</f>
        <v>1332.0422415043472</v>
      </c>
      <c r="S584">
        <f>1000000*(((AG584-AE584)*0.082057*X584)/(W584-AA584))/Y584</f>
        <v>4.0092520919455641</v>
      </c>
      <c r="T584">
        <f>1000000*(((AN584-AL584)*0.082057*X584)/(W584-AA584))/Y584</f>
        <v>843.59354733107273</v>
      </c>
      <c r="U584">
        <f>O584*((1*0.082057*X584)/(W584-AA584))</f>
        <v>843.59354733107284</v>
      </c>
      <c r="W584">
        <f t="shared" si="378"/>
        <v>0.99491242352757603</v>
      </c>
      <c r="X584">
        <v>313.14999999999998</v>
      </c>
      <c r="Y584">
        <f t="shared" si="379"/>
        <v>1.9073334166666699E-2</v>
      </c>
      <c r="Z584">
        <v>2E-3</v>
      </c>
      <c r="AA584">
        <f t="shared" si="380"/>
        <v>7.2765497523200454E-2</v>
      </c>
      <c r="AC584">
        <f t="shared" si="381"/>
        <v>2.7788034304711563E-5</v>
      </c>
      <c r="AD584">
        <f t="shared" si="382"/>
        <v>2.1628169816369677E-9</v>
      </c>
      <c r="AE584">
        <v>0</v>
      </c>
      <c r="AF584">
        <f t="shared" si="383"/>
        <v>5.8142278825280374E-10</v>
      </c>
      <c r="AG584">
        <f t="shared" si="384"/>
        <v>2.7442397698897712E-9</v>
      </c>
      <c r="AH584">
        <f t="shared" si="385"/>
        <v>1.097002469958351E-3</v>
      </c>
      <c r="AJ584">
        <f t="shared" si="386"/>
        <v>1.1287772041827799E-3</v>
      </c>
      <c r="AK584">
        <f t="shared" si="387"/>
        <v>8.7855746790886807E-8</v>
      </c>
      <c r="AL584">
        <v>0</v>
      </c>
      <c r="AM584">
        <f t="shared" si="388"/>
        <v>4.895644076711168E-7</v>
      </c>
      <c r="AN584">
        <f t="shared" si="389"/>
        <v>5.7742015446200355E-7</v>
      </c>
      <c r="AO584">
        <f t="shared" si="390"/>
        <v>2.2739189884214046E-2</v>
      </c>
      <c r="AQ584" t="e">
        <f t="shared" si="391"/>
        <v>#VALUE!</v>
      </c>
      <c r="AR584" t="e">
        <f t="shared" si="392"/>
        <v>#VALUE!</v>
      </c>
      <c r="AS584">
        <v>0</v>
      </c>
      <c r="AT584" t="e">
        <f t="shared" si="393"/>
        <v>#VALUE!</v>
      </c>
      <c r="AU584" t="e">
        <f t="shared" si="394"/>
        <v>#VALUE!</v>
      </c>
      <c r="AV584">
        <f t="shared" si="395"/>
        <v>1.5759424160826513E-2</v>
      </c>
      <c r="AX584">
        <f t="shared" si="396"/>
        <v>78.812974192989046</v>
      </c>
      <c r="AY584">
        <f t="shared" si="397"/>
        <v>15.21521999396507</v>
      </c>
      <c r="AZ584" t="e">
        <f t="shared" si="398"/>
        <v>#VALUE!</v>
      </c>
    </row>
    <row r="585" spans="1:52">
      <c r="A585" s="74">
        <v>44795.543055555558</v>
      </c>
      <c r="B585" s="31">
        <v>50</v>
      </c>
      <c r="C585" s="31">
        <v>1.6</v>
      </c>
      <c r="D585" s="31" t="s">
        <v>234</v>
      </c>
      <c r="E585" s="85">
        <v>2</v>
      </c>
      <c r="F585" s="2">
        <v>44796.9059837963</v>
      </c>
      <c r="G585">
        <v>336</v>
      </c>
      <c r="I585" s="35">
        <v>20.399999999999999</v>
      </c>
      <c r="J585" s="35">
        <v>29.922000000000001</v>
      </c>
      <c r="K585" s="64">
        <v>50.232484613840732</v>
      </c>
      <c r="L585" s="65">
        <v>945.26453913631985</v>
      </c>
      <c r="M585" s="35" t="s">
        <v>40</v>
      </c>
      <c r="N585" s="36">
        <f>1000000*(AG585-AE585)/Y585</f>
        <v>0.25876594704208195</v>
      </c>
      <c r="O585" s="36">
        <f>1000000*(AN585-AL585)/Y585</f>
        <v>25.222916988909596</v>
      </c>
      <c r="P585" s="36" t="e">
        <f>1000000*(AU585-AS585)/Y585</f>
        <v>#VALUE!</v>
      </c>
      <c r="Q585">
        <f>(N585*16)</f>
        <v>4.1402551526733111</v>
      </c>
      <c r="R585">
        <f>(O585*44)</f>
        <v>1109.8083475120222</v>
      </c>
      <c r="S585">
        <f>1000000*(((AG585-AE585)*0.082057*X585)/(W585-AA585))/Y585</f>
        <v>7.210660564094499</v>
      </c>
      <c r="T585">
        <f>1000000*(((AN585-AL585)*0.082057*X585)/(W585-AA585))/Y585</f>
        <v>702.85095439463771</v>
      </c>
      <c r="U585">
        <f>O585*((1*0.082057*X585)/(W585-AA585))</f>
        <v>702.85095439463771</v>
      </c>
      <c r="W585">
        <f t="shared" si="378"/>
        <v>0.99491242352757603</v>
      </c>
      <c r="X585">
        <v>313.14999999999998</v>
      </c>
      <c r="Y585">
        <f t="shared" si="379"/>
        <v>1.9073334166666699E-2</v>
      </c>
      <c r="Z585">
        <v>2E-3</v>
      </c>
      <c r="AA585">
        <f t="shared" si="380"/>
        <v>7.2765497523200454E-2</v>
      </c>
      <c r="AC585">
        <f t="shared" si="381"/>
        <v>4.9976923006967959E-5</v>
      </c>
      <c r="AD585">
        <f t="shared" si="382"/>
        <v>3.8898374956700825E-9</v>
      </c>
      <c r="AE585">
        <v>0</v>
      </c>
      <c r="AF585">
        <f t="shared" si="383"/>
        <v>1.0456918832175246E-9</v>
      </c>
      <c r="AG585">
        <f t="shared" si="384"/>
        <v>4.935529378887607E-9</v>
      </c>
      <c r="AH585">
        <f t="shared" si="385"/>
        <v>1.097002469958351E-3</v>
      </c>
      <c r="AJ585">
        <f t="shared" si="386"/>
        <v>9.4045543350679316E-4</v>
      </c>
      <c r="AK585">
        <f t="shared" si="387"/>
        <v>7.3198160033808886E-8</v>
      </c>
      <c r="AL585">
        <v>0</v>
      </c>
      <c r="AM585">
        <f t="shared" si="388"/>
        <v>4.0788696435375837E-7</v>
      </c>
      <c r="AN585">
        <f t="shared" si="389"/>
        <v>4.8108512438756731E-7</v>
      </c>
      <c r="AO585">
        <f t="shared" si="390"/>
        <v>2.2739189884214046E-2</v>
      </c>
      <c r="AQ585" t="e">
        <f t="shared" si="391"/>
        <v>#VALUE!</v>
      </c>
      <c r="AR585" t="e">
        <f t="shared" si="392"/>
        <v>#VALUE!</v>
      </c>
      <c r="AS585">
        <v>0</v>
      </c>
      <c r="AT585" t="e">
        <f t="shared" si="393"/>
        <v>#VALUE!</v>
      </c>
      <c r="AU585" t="e">
        <f t="shared" si="394"/>
        <v>#VALUE!</v>
      </c>
      <c r="AV585">
        <f t="shared" si="395"/>
        <v>1.5759424160826513E-2</v>
      </c>
      <c r="AX585">
        <f t="shared" si="396"/>
        <v>78.812974192989046</v>
      </c>
      <c r="AY585">
        <f t="shared" si="397"/>
        <v>15.215219993965086</v>
      </c>
      <c r="AZ585" t="e">
        <f t="shared" si="398"/>
        <v>#VALUE!</v>
      </c>
    </row>
    <row r="586" spans="1:52">
      <c r="A586" s="74">
        <v>44795.583333333336</v>
      </c>
      <c r="B586" s="31">
        <v>50</v>
      </c>
      <c r="C586" s="31">
        <v>9</v>
      </c>
      <c r="D586" s="31" t="s">
        <v>234</v>
      </c>
      <c r="E586" s="85">
        <v>2</v>
      </c>
      <c r="F586" s="2">
        <v>44796.927222222221</v>
      </c>
      <c r="G586">
        <v>92</v>
      </c>
      <c r="I586" s="35">
        <v>20.399999999999999</v>
      </c>
      <c r="J586" s="35">
        <v>29.922000000000001</v>
      </c>
      <c r="K586" s="64">
        <v>3.3922729732000008</v>
      </c>
      <c r="L586" s="65">
        <v>29828.93215669792</v>
      </c>
      <c r="M586" s="35" t="s">
        <v>40</v>
      </c>
      <c r="N586" s="36">
        <f>1000000*(AG586-AE586)/Y586</f>
        <v>1.7474841933132104E-2</v>
      </c>
      <c r="O586" s="36">
        <f>1000000*(AN586-AL586)/Y586</f>
        <v>795.93875418583264</v>
      </c>
      <c r="P586" s="36" t="e">
        <f>1000000*(AU586-AS586)/Y586</f>
        <v>#VALUE!</v>
      </c>
      <c r="Q586">
        <f>(N586*16)</f>
        <v>0.27959747093011367</v>
      </c>
      <c r="R586">
        <f>(O586*44)</f>
        <v>35021.305184176636</v>
      </c>
      <c r="S586">
        <f>1000000*(((AG586-AE586)*0.082057*X586)/(W586-AA586))/Y586</f>
        <v>0.4869464279646073</v>
      </c>
      <c r="T586">
        <f>1000000*(((AN586-AL586)*0.082057*X586)/(W586-AA586))/Y586</f>
        <v>22179.286926455359</v>
      </c>
      <c r="U586">
        <f>O586*((1*0.082057*X586)/(W586-AA586))</f>
        <v>22179.286926455359</v>
      </c>
      <c r="W586">
        <f t="shared" si="378"/>
        <v>0.99491242352757603</v>
      </c>
      <c r="X586">
        <v>313.14999999999998</v>
      </c>
      <c r="Y586">
        <f t="shared" si="379"/>
        <v>1.9073334166666699E-2</v>
      </c>
      <c r="Z586">
        <v>2E-3</v>
      </c>
      <c r="AA586">
        <f t="shared" si="380"/>
        <v>7.2765497523200454E-2</v>
      </c>
      <c r="AC586">
        <f t="shared" si="381"/>
        <v>3.3750145250335086E-6</v>
      </c>
      <c r="AD586">
        <f t="shared" si="382"/>
        <v>2.6268640120313347E-10</v>
      </c>
      <c r="AE586">
        <v>0</v>
      </c>
      <c r="AF586">
        <f t="shared" si="383"/>
        <v>7.0617098497175023E-11</v>
      </c>
      <c r="AG586">
        <f t="shared" si="384"/>
        <v>3.3330349970030849E-10</v>
      </c>
      <c r="AH586">
        <f t="shared" si="385"/>
        <v>1.097002469958351E-3</v>
      </c>
      <c r="AJ586">
        <f t="shared" si="386"/>
        <v>2.9677175183259973E-2</v>
      </c>
      <c r="AK586">
        <f t="shared" si="387"/>
        <v>2.3098538654994694E-6</v>
      </c>
      <c r="AL586">
        <v>0</v>
      </c>
      <c r="AM586">
        <f t="shared" si="388"/>
        <v>1.2871351969287299E-5</v>
      </c>
      <c r="AN586">
        <f t="shared" si="389"/>
        <v>1.5181205834786768E-5</v>
      </c>
      <c r="AO586">
        <f t="shared" si="390"/>
        <v>2.2739189884214046E-2</v>
      </c>
      <c r="AQ586" t="e">
        <f t="shared" si="391"/>
        <v>#VALUE!</v>
      </c>
      <c r="AR586" t="e">
        <f t="shared" si="392"/>
        <v>#VALUE!</v>
      </c>
      <c r="AS586">
        <v>0</v>
      </c>
      <c r="AT586" t="e">
        <f t="shared" si="393"/>
        <v>#VALUE!</v>
      </c>
      <c r="AU586" t="e">
        <f t="shared" si="394"/>
        <v>#VALUE!</v>
      </c>
      <c r="AV586">
        <f t="shared" si="395"/>
        <v>1.5759424160826513E-2</v>
      </c>
      <c r="AX586">
        <f t="shared" si="396"/>
        <v>78.812974192989046</v>
      </c>
      <c r="AY586">
        <f t="shared" si="397"/>
        <v>15.215219993965079</v>
      </c>
      <c r="AZ586" t="e">
        <f t="shared" si="398"/>
        <v>#VALUE!</v>
      </c>
    </row>
    <row r="587" spans="1:52">
      <c r="A587" s="74">
        <v>44795.576388888891</v>
      </c>
      <c r="B587" s="31">
        <v>50</v>
      </c>
      <c r="C587" s="31">
        <v>8</v>
      </c>
      <c r="D587" s="31" t="s">
        <v>234</v>
      </c>
      <c r="E587" s="85">
        <v>2</v>
      </c>
      <c r="F587" s="2">
        <v>44796.948460648149</v>
      </c>
      <c r="G587">
        <v>363</v>
      </c>
      <c r="I587" s="35">
        <v>20.399999999999999</v>
      </c>
      <c r="J587" s="35">
        <v>29.922000000000001</v>
      </c>
      <c r="K587" s="64">
        <v>59.796221085421543</v>
      </c>
      <c r="L587" s="65">
        <v>37019.712542792004</v>
      </c>
      <c r="M587" s="35" t="s">
        <v>40</v>
      </c>
      <c r="N587" s="36">
        <f>1000000*(AG587-AE587)/Y587</f>
        <v>0.30803226035216702</v>
      </c>
      <c r="O587" s="36">
        <f>1000000*(AN587-AL587)/Y587</f>
        <v>987.81356727217644</v>
      </c>
      <c r="P587" s="36" t="e">
        <f>1000000*(AU587-AS587)/Y587</f>
        <v>#VALUE!</v>
      </c>
      <c r="Q587">
        <f>(N587*16)</f>
        <v>4.9285161656346723</v>
      </c>
      <c r="R587">
        <f>(O587*44)</f>
        <v>43463.796959975763</v>
      </c>
      <c r="S587">
        <f>1000000*(((AG587-AE587)*0.082057*X587)/(W587-AA587))/Y587</f>
        <v>8.5834944573640115</v>
      </c>
      <c r="T587">
        <f>1000000*(((AN587-AL587)*0.082057*X587)/(W587-AA587))/Y587</f>
        <v>27525.987927030608</v>
      </c>
      <c r="U587">
        <f>O587*((1*0.082057*X587)/(W587-AA587))</f>
        <v>27525.987927030612</v>
      </c>
      <c r="W587">
        <f t="shared" ref="W587:W638" si="399">((0.001316*((J587*25.4)-(2.5*2053/100)))*(273.15+40))/(273.15+I587)</f>
        <v>0.99491242352757603</v>
      </c>
      <c r="X587">
        <v>313.14999999999998</v>
      </c>
      <c r="Y587">
        <f t="shared" ref="Y587:Y638" si="400">(21.0733341666667/1000)-Z587</f>
        <v>1.9073334166666699E-2</v>
      </c>
      <c r="Z587">
        <v>2E-3</v>
      </c>
      <c r="AA587">
        <f t="shared" ref="AA587:AA638" si="401">(0.001316*10^(8.07131-(1730.63/(233.46+(X587-273.15)))))</f>
        <v>7.2765497523200454E-2</v>
      </c>
      <c r="AC587">
        <f t="shared" ref="AC587:AC638" si="402">W587*(K587/10^6)</f>
        <v>5.9492003237887489E-5</v>
      </c>
      <c r="AD587">
        <f t="shared" ref="AD587:AD638" si="403">(AC587*Z587)/(0.082057*X587)</f>
        <v>4.6304216218952916E-9</v>
      </c>
      <c r="AE587">
        <v>0</v>
      </c>
      <c r="AF587">
        <f t="shared" ref="AF587:AF638" si="404">AC587*AH587*Y587</f>
        <v>1.2447806139152677E-9</v>
      </c>
      <c r="AG587">
        <f t="shared" ref="AG587:AG638" si="405">AD587+AF587</f>
        <v>5.8752022358105591E-9</v>
      </c>
      <c r="AH587">
        <f t="shared" ref="AH587:AH638" si="406">101.325*(0.000014*EXP(1600*((1/X587)-(1/298.15))))</f>
        <v>1.097002469958351E-3</v>
      </c>
      <c r="AJ587">
        <f t="shared" ref="AJ587:AJ638" si="407">W587*(L587/10^6)</f>
        <v>3.6831371924243392E-2</v>
      </c>
      <c r="AK587">
        <f t="shared" ref="AK587:AK638" si="408">(AJ587*Z587)/(0.082057*X587)</f>
        <v>2.8666841195468827E-6</v>
      </c>
      <c r="AL587">
        <v>0</v>
      </c>
      <c r="AM587">
        <f t="shared" ref="AM587:AM638" si="409">AJ587*AO587*Y587</f>
        <v>1.5974214143402433E-5</v>
      </c>
      <c r="AN587">
        <f t="shared" ref="AN587:AN638" si="410">AK587+AM587</f>
        <v>1.8840898262949316E-5</v>
      </c>
      <c r="AO587">
        <f t="shared" ref="AO587:AO638" si="411">101.325*(0.00033*EXP(2400*((1/X587)-(1/298.15))))</f>
        <v>2.2739189884214046E-2</v>
      </c>
      <c r="AQ587" t="e">
        <f t="shared" ref="AQ587:AQ638" si="412">W587*(M587/10^6)</f>
        <v>#VALUE!</v>
      </c>
      <c r="AR587" t="e">
        <f t="shared" ref="AR587:AR638" si="413">(AQ587*Z587)/(0.082057*X587)</f>
        <v>#VALUE!</v>
      </c>
      <c r="AS587">
        <v>0</v>
      </c>
      <c r="AT587" t="e">
        <f t="shared" ref="AT587:AT638" si="414">AQ587*AV587*Y587</f>
        <v>#VALUE!</v>
      </c>
      <c r="AU587" t="e">
        <f t="shared" ref="AU587:AU638" si="415">AR587+AT587</f>
        <v>#VALUE!</v>
      </c>
      <c r="AV587">
        <f t="shared" ref="AV587:AV638" si="416">101.325*((2.4*10^-4)*EXP(2700*((1/X587)-(1/298.15))))</f>
        <v>1.5759424160826513E-2</v>
      </c>
      <c r="AX587">
        <f t="shared" ref="AX587:AX638" si="417">100*(AG587-AF587)/AG587</f>
        <v>78.81297419298906</v>
      </c>
      <c r="AY587">
        <f t="shared" ref="AY587:AY638" si="418">100*(AN587-AM587)/AN587</f>
        <v>15.215219993965077</v>
      </c>
      <c r="AZ587" t="e">
        <f t="shared" ref="AZ587:AZ638" si="419">100*(AU587-AT587)/AU587</f>
        <v>#VALUE!</v>
      </c>
    </row>
    <row r="588" spans="1:52">
      <c r="A588" s="74">
        <v>44795.4375</v>
      </c>
      <c r="B588" s="31">
        <v>50</v>
      </c>
      <c r="C588" s="31">
        <v>0.1</v>
      </c>
      <c r="D588" s="31" t="s">
        <v>235</v>
      </c>
      <c r="E588" s="85">
        <v>2</v>
      </c>
      <c r="F588" s="2">
        <v>44796.969675925924</v>
      </c>
      <c r="G588">
        <v>413</v>
      </c>
      <c r="I588" s="35">
        <v>20.399999999999999</v>
      </c>
      <c r="J588" s="35">
        <v>29.922000000000001</v>
      </c>
      <c r="K588" s="64">
        <v>15.862355325199999</v>
      </c>
      <c r="L588" s="65">
        <v>1019.3735040711199</v>
      </c>
      <c r="M588" s="35" t="s">
        <v>40</v>
      </c>
      <c r="N588" s="36">
        <f>1000000*(AG588-AE588)/Y588</f>
        <v>8.171280854605438E-2</v>
      </c>
      <c r="O588" s="36">
        <f>1000000*(AN588-AL588)/Y588</f>
        <v>27.200399686390647</v>
      </c>
      <c r="P588" s="36" t="e">
        <f>1000000*(AU588-AS588)/Y588</f>
        <v>#VALUE!</v>
      </c>
      <c r="Q588">
        <f>(N588*16)</f>
        <v>1.3074049367368701</v>
      </c>
      <c r="R588">
        <f>(O588*44)</f>
        <v>1196.8175862011885</v>
      </c>
      <c r="S588">
        <f>1000000*(((AG588-AE588)*0.082057*X588)/(W588-AA588))/Y588</f>
        <v>2.2769739716509867</v>
      </c>
      <c r="T588">
        <f>1000000*(((AN588-AL588)*0.082057*X588)/(W588-AA588))/Y588</f>
        <v>757.95463656726508</v>
      </c>
      <c r="U588">
        <f>O588*((1*0.082057*X588)/(W588-AA588))</f>
        <v>757.95463656726508</v>
      </c>
      <c r="W588">
        <f t="shared" si="399"/>
        <v>0.99491242352757603</v>
      </c>
      <c r="X588">
        <v>313.14999999999998</v>
      </c>
      <c r="Y588">
        <f t="shared" si="400"/>
        <v>1.9073334166666699E-2</v>
      </c>
      <c r="Z588">
        <v>2E-3</v>
      </c>
      <c r="AA588">
        <f t="shared" si="401"/>
        <v>7.2765497523200454E-2</v>
      </c>
      <c r="AC588">
        <f t="shared" si="402"/>
        <v>1.5781654379450285E-5</v>
      </c>
      <c r="AD588">
        <f t="shared" si="403"/>
        <v>1.2283283414693768E-9</v>
      </c>
      <c r="AE588">
        <v>0</v>
      </c>
      <c r="AF588">
        <f t="shared" si="404"/>
        <v>3.3020736162637684E-10</v>
      </c>
      <c r="AG588">
        <f t="shared" si="405"/>
        <v>1.5585357030957538E-9</v>
      </c>
      <c r="AH588">
        <f t="shared" si="406"/>
        <v>1.097002469958351E-3</v>
      </c>
      <c r="AJ588">
        <f t="shared" si="407"/>
        <v>1.0141873634151955E-3</v>
      </c>
      <c r="AK588">
        <f t="shared" si="408"/>
        <v>7.8936913208865979E-8</v>
      </c>
      <c r="AL588">
        <v>0</v>
      </c>
      <c r="AM588">
        <f t="shared" si="409"/>
        <v>4.3986539947655891E-7</v>
      </c>
      <c r="AN588">
        <f t="shared" si="410"/>
        <v>5.1880231268542492E-7</v>
      </c>
      <c r="AO588">
        <f t="shared" si="411"/>
        <v>2.2739189884214046E-2</v>
      </c>
      <c r="AQ588" t="e">
        <f t="shared" si="412"/>
        <v>#VALUE!</v>
      </c>
      <c r="AR588" t="e">
        <f t="shared" si="413"/>
        <v>#VALUE!</v>
      </c>
      <c r="AS588">
        <v>0</v>
      </c>
      <c r="AT588" t="e">
        <f t="shared" si="414"/>
        <v>#VALUE!</v>
      </c>
      <c r="AU588" t="e">
        <f t="shared" si="415"/>
        <v>#VALUE!</v>
      </c>
      <c r="AV588">
        <f t="shared" si="416"/>
        <v>1.5759424160826513E-2</v>
      </c>
      <c r="AX588">
        <f t="shared" si="417"/>
        <v>78.81297419298906</v>
      </c>
      <c r="AY588">
        <f t="shared" si="418"/>
        <v>15.215219993965082</v>
      </c>
      <c r="AZ588" t="e">
        <f t="shared" si="419"/>
        <v>#VALUE!</v>
      </c>
    </row>
    <row r="589" spans="1:52">
      <c r="A589" s="74">
        <v>44795.556944444441</v>
      </c>
      <c r="B589" s="31">
        <v>50</v>
      </c>
      <c r="C589" s="31">
        <v>5</v>
      </c>
      <c r="D589" s="31" t="s">
        <v>234</v>
      </c>
      <c r="E589" s="85">
        <v>2</v>
      </c>
      <c r="F589" s="2">
        <v>44796.990891203706</v>
      </c>
      <c r="G589">
        <v>361</v>
      </c>
      <c r="I589" s="35">
        <v>20.399999999999999</v>
      </c>
      <c r="J589" s="35">
        <v>29.922000000000001</v>
      </c>
      <c r="K589" s="64">
        <v>2862.3840399875003</v>
      </c>
      <c r="L589" s="65">
        <v>33132.513245312002</v>
      </c>
      <c r="M589" s="35" t="s">
        <v>40</v>
      </c>
      <c r="N589" s="36">
        <f>1000000*(AG589-AE589)/Y589</f>
        <v>14.745189743240807</v>
      </c>
      <c r="O589" s="36">
        <f>1000000*(AN589-AL589)/Y589</f>
        <v>884.08968772278604</v>
      </c>
      <c r="P589" s="36" t="e">
        <f>1000000*(AU589-AS589)/Y589</f>
        <v>#VALUE!</v>
      </c>
      <c r="Q589">
        <f>(N589*16)</f>
        <v>235.92303589185292</v>
      </c>
      <c r="R589">
        <f>(O589*44)</f>
        <v>38899.946259802586</v>
      </c>
      <c r="S589">
        <f>1000000*(((AG589-AE589)*0.082057*X589)/(W589-AA589))/Y589</f>
        <v>410.88311428546052</v>
      </c>
      <c r="T589">
        <f>1000000*(((AN589-AL589)*0.082057*X589)/(W589-AA589))/Y589</f>
        <v>24635.662919544033</v>
      </c>
      <c r="U589">
        <f>O589*((1*0.082057*X589)/(W589-AA589))</f>
        <v>24635.662919544033</v>
      </c>
      <c r="W589">
        <f t="shared" si="399"/>
        <v>0.99491242352757603</v>
      </c>
      <c r="X589">
        <v>313.14999999999998</v>
      </c>
      <c r="Y589">
        <f t="shared" si="400"/>
        <v>1.9073334166666699E-2</v>
      </c>
      <c r="Z589">
        <v>2E-3</v>
      </c>
      <c r="AA589">
        <f t="shared" si="401"/>
        <v>7.2765497523200454E-2</v>
      </c>
      <c r="AC589">
        <f t="shared" si="402"/>
        <v>2.8478214422906181E-3</v>
      </c>
      <c r="AD589">
        <f t="shared" si="403"/>
        <v>2.2165355449455795E-7</v>
      </c>
      <c r="AE589">
        <v>0</v>
      </c>
      <c r="AF589">
        <f t="shared" si="404"/>
        <v>5.9586376829180301E-8</v>
      </c>
      <c r="AG589">
        <f t="shared" si="405"/>
        <v>2.8123993132373828E-7</v>
      </c>
      <c r="AH589">
        <f t="shared" si="406"/>
        <v>1.097002469958351E-3</v>
      </c>
      <c r="AJ589">
        <f t="shared" si="407"/>
        <v>3.2963949050452877E-2</v>
      </c>
      <c r="AK589">
        <f t="shared" si="408"/>
        <v>2.5656722604537361E-6</v>
      </c>
      <c r="AL589">
        <v>0</v>
      </c>
      <c r="AM589">
        <f t="shared" si="409"/>
        <v>1.4296865786786971E-5</v>
      </c>
      <c r="AN589">
        <f t="shared" si="410"/>
        <v>1.6862538047240709E-5</v>
      </c>
      <c r="AO589">
        <f t="shared" si="411"/>
        <v>2.2739189884214046E-2</v>
      </c>
      <c r="AQ589" t="e">
        <f t="shared" si="412"/>
        <v>#VALUE!</v>
      </c>
      <c r="AR589" t="e">
        <f t="shared" si="413"/>
        <v>#VALUE!</v>
      </c>
      <c r="AS589">
        <v>0</v>
      </c>
      <c r="AT589" t="e">
        <f t="shared" si="414"/>
        <v>#VALUE!</v>
      </c>
      <c r="AU589" t="e">
        <f t="shared" si="415"/>
        <v>#VALUE!</v>
      </c>
      <c r="AV589">
        <f t="shared" si="416"/>
        <v>1.5759424160826513E-2</v>
      </c>
      <c r="AX589">
        <f t="shared" si="417"/>
        <v>78.812974192989046</v>
      </c>
      <c r="AY589">
        <f t="shared" si="418"/>
        <v>15.215219993965082</v>
      </c>
      <c r="AZ589" t="e">
        <f t="shared" si="419"/>
        <v>#VALUE!</v>
      </c>
    </row>
    <row r="590" spans="1:52">
      <c r="A590" s="74">
        <v>44803.419444444444</v>
      </c>
      <c r="B590" s="31">
        <v>50</v>
      </c>
      <c r="C590" s="31">
        <v>1.6</v>
      </c>
      <c r="D590" s="31" t="s">
        <v>234</v>
      </c>
      <c r="E590" s="85">
        <v>1</v>
      </c>
      <c r="F590" s="2">
        <v>44803.487002314818</v>
      </c>
      <c r="G590">
        <v>238</v>
      </c>
      <c r="I590" s="35">
        <v>20.7</v>
      </c>
      <c r="J590" s="35">
        <v>29.946999999999999</v>
      </c>
      <c r="K590" s="64">
        <v>174.02722634477215</v>
      </c>
      <c r="L590" s="65">
        <v>1301.5053665036799</v>
      </c>
      <c r="M590" s="35" t="s">
        <v>40</v>
      </c>
      <c r="N590" s="36">
        <f>1000000*(AG590-AE590)/Y590</f>
        <v>0.89636525052458527</v>
      </c>
      <c r="O590" s="36">
        <f>1000000*(AN590-AL590)/Y590</f>
        <v>34.72428063247726</v>
      </c>
      <c r="P590" s="36" t="e">
        <f>1000000*(AU590-AS590)/Y590</f>
        <v>#VALUE!</v>
      </c>
      <c r="Q590">
        <f>(N590*16)</f>
        <v>14.341844008393364</v>
      </c>
      <c r="R590">
        <f>(O590*44)</f>
        <v>1527.8683478289995</v>
      </c>
      <c r="S590">
        <f>1000000*(((AG590-AE590)*0.082057*X590)/(W590-AA590))/Y590</f>
        <v>24.98111986450759</v>
      </c>
      <c r="T590">
        <f>1000000*(((AN590-AL590)*0.082057*X590)/(W590-AA590))/Y590</f>
        <v>967.74324549177925</v>
      </c>
      <c r="U590">
        <f>O590*((1*0.082057*X590)/(W590-AA590))</f>
        <v>967.74324549177936</v>
      </c>
      <c r="W590">
        <f t="shared" si="399"/>
        <v>0.99478723449215567</v>
      </c>
      <c r="X590">
        <v>313.14999999999998</v>
      </c>
      <c r="Y590">
        <f t="shared" si="400"/>
        <v>1.9073334166666699E-2</v>
      </c>
      <c r="Z590">
        <v>2E-3</v>
      </c>
      <c r="AA590">
        <f t="shared" si="401"/>
        <v>7.2765497523200454E-2</v>
      </c>
      <c r="AC590">
        <f t="shared" si="402"/>
        <v>1.7312006322185632E-4</v>
      </c>
      <c r="AD590">
        <f t="shared" si="403"/>
        <v>1.3474397234885047E-8</v>
      </c>
      <c r="AE590">
        <v>0</v>
      </c>
      <c r="AF590">
        <f t="shared" si="404"/>
        <v>3.6222767237582826E-9</v>
      </c>
      <c r="AG590">
        <f t="shared" si="405"/>
        <v>1.7096673958643328E-8</v>
      </c>
      <c r="AH590">
        <f t="shared" si="406"/>
        <v>1.097002469958351E-3</v>
      </c>
      <c r="AJ590">
        <f t="shared" si="407"/>
        <v>1.2947209242208952E-3</v>
      </c>
      <c r="AK590">
        <f t="shared" si="408"/>
        <v>1.0077159005489171E-7</v>
      </c>
      <c r="AL590">
        <v>0</v>
      </c>
      <c r="AM590">
        <f t="shared" si="409"/>
        <v>5.6153621814545962E-7</v>
      </c>
      <c r="AN590">
        <f t="shared" si="410"/>
        <v>6.6230780820035129E-7</v>
      </c>
      <c r="AO590">
        <f t="shared" si="411"/>
        <v>2.2739189884214046E-2</v>
      </c>
      <c r="AQ590" t="e">
        <f t="shared" si="412"/>
        <v>#VALUE!</v>
      </c>
      <c r="AR590" t="e">
        <f t="shared" si="413"/>
        <v>#VALUE!</v>
      </c>
      <c r="AS590">
        <v>0</v>
      </c>
      <c r="AT590" t="e">
        <f t="shared" si="414"/>
        <v>#VALUE!</v>
      </c>
      <c r="AU590" t="e">
        <f t="shared" si="415"/>
        <v>#VALUE!</v>
      </c>
      <c r="AV590">
        <f t="shared" si="416"/>
        <v>1.5759424160826513E-2</v>
      </c>
      <c r="AX590">
        <f t="shared" si="417"/>
        <v>78.812974192989046</v>
      </c>
      <c r="AY590">
        <f t="shared" si="418"/>
        <v>15.215219993965068</v>
      </c>
      <c r="AZ590" t="e">
        <f t="shared" si="419"/>
        <v>#VALUE!</v>
      </c>
    </row>
    <row r="591" spans="1:52">
      <c r="A591" s="74">
        <v>44803.453472222223</v>
      </c>
      <c r="B591" s="31">
        <v>100</v>
      </c>
      <c r="C591" s="31">
        <v>0.1</v>
      </c>
      <c r="D591" s="31" t="s">
        <v>234</v>
      </c>
      <c r="E591" s="85">
        <v>1</v>
      </c>
      <c r="F591" s="2">
        <v>44803.508240740739</v>
      </c>
      <c r="G591">
        <v>308</v>
      </c>
      <c r="H591" t="s">
        <v>613</v>
      </c>
      <c r="I591" s="35">
        <v>20.7</v>
      </c>
      <c r="J591" s="35">
        <v>29.946999999999999</v>
      </c>
      <c r="K591" s="64">
        <v>122.16418495945064</v>
      </c>
      <c r="L591" s="65">
        <v>1318.6324667751198</v>
      </c>
      <c r="M591" s="35" t="s">
        <v>40</v>
      </c>
      <c r="N591" s="36">
        <f>1000000*(AG591-AE591)/Y591</f>
        <v>0.62923332490151629</v>
      </c>
      <c r="O591" s="36">
        <f>1000000*(AN591-AL591)/Y591</f>
        <v>35.181233213351909</v>
      </c>
      <c r="P591" s="36" t="e">
        <f>1000000*(AU591-AS591)/Y591</f>
        <v>#VALUE!</v>
      </c>
      <c r="Q591">
        <f>(N591*16)</f>
        <v>10.067733198424261</v>
      </c>
      <c r="R591">
        <f>(O591*44)</f>
        <v>1547.9742613874839</v>
      </c>
      <c r="S591">
        <f>1000000*(((AG591-AE591)*0.082057*X591)/(W591-AA591))/Y591</f>
        <v>17.536325848093878</v>
      </c>
      <c r="T591">
        <f>1000000*(((AN591-AL591)*0.082057*X591)/(W591-AA591))/Y591</f>
        <v>980.47821841553446</v>
      </c>
      <c r="U591">
        <f>O591*((1*0.082057*X591)/(W591-AA591))</f>
        <v>980.47821841553457</v>
      </c>
      <c r="W591">
        <f t="shared" si="399"/>
        <v>0.99478723449215567</v>
      </c>
      <c r="X591">
        <v>313.14999999999998</v>
      </c>
      <c r="Y591">
        <f t="shared" si="400"/>
        <v>1.9073334166666699E-2</v>
      </c>
      <c r="Z591">
        <v>2E-3</v>
      </c>
      <c r="AA591">
        <f t="shared" si="401"/>
        <v>7.2765497523200454E-2</v>
      </c>
      <c r="AC591">
        <f t="shared" si="402"/>
        <v>1.215273717098001E-4</v>
      </c>
      <c r="AD591">
        <f t="shared" si="403"/>
        <v>9.4588001578470031E-9</v>
      </c>
      <c r="AE591">
        <v>0</v>
      </c>
      <c r="AF591">
        <f t="shared" si="404"/>
        <v>2.5427773168023768E-9</v>
      </c>
      <c r="AG591">
        <f t="shared" si="405"/>
        <v>1.2001577474649379E-8</v>
      </c>
      <c r="AH591">
        <f t="shared" si="406"/>
        <v>1.097002469958351E-3</v>
      </c>
      <c r="AJ591">
        <f t="shared" si="407"/>
        <v>1.3117587449347908E-3</v>
      </c>
      <c r="AK591">
        <f t="shared" si="408"/>
        <v>1.0209768917964526E-7</v>
      </c>
      <c r="AL591">
        <v>0</v>
      </c>
      <c r="AM591">
        <f t="shared" si="409"/>
        <v>5.6892572829404898E-7</v>
      </c>
      <c r="AN591">
        <f t="shared" si="410"/>
        <v>6.7102341747369422E-7</v>
      </c>
      <c r="AO591">
        <f t="shared" si="411"/>
        <v>2.2739189884214046E-2</v>
      </c>
      <c r="AQ591" t="e">
        <f t="shared" si="412"/>
        <v>#VALUE!</v>
      </c>
      <c r="AR591" t="e">
        <f t="shared" si="413"/>
        <v>#VALUE!</v>
      </c>
      <c r="AS591">
        <v>0</v>
      </c>
      <c r="AT591" t="e">
        <f t="shared" si="414"/>
        <v>#VALUE!</v>
      </c>
      <c r="AU591" t="e">
        <f t="shared" si="415"/>
        <v>#VALUE!</v>
      </c>
      <c r="AV591">
        <f t="shared" si="416"/>
        <v>1.5759424160826513E-2</v>
      </c>
      <c r="AX591">
        <f t="shared" si="417"/>
        <v>78.81297419298906</v>
      </c>
      <c r="AY591">
        <f t="shared" si="418"/>
        <v>15.215219993965071</v>
      </c>
      <c r="AZ591" t="e">
        <f t="shared" si="419"/>
        <v>#VALUE!</v>
      </c>
    </row>
    <row r="592" spans="1:52">
      <c r="A592" s="74">
        <v>44803.427777777775</v>
      </c>
      <c r="B592" s="31">
        <v>50</v>
      </c>
      <c r="C592" s="31">
        <v>5</v>
      </c>
      <c r="D592" s="31" t="s">
        <v>234</v>
      </c>
      <c r="E592" s="85">
        <v>1</v>
      </c>
      <c r="F592" s="2">
        <v>44803.529502314814</v>
      </c>
      <c r="G592">
        <v>170</v>
      </c>
      <c r="I592" s="35">
        <v>20.7</v>
      </c>
      <c r="J592" s="35">
        <v>29.946999999999999</v>
      </c>
      <c r="K592" s="64">
        <v>1792.38815499102</v>
      </c>
      <c r="L592" s="65">
        <v>30155.306021495118</v>
      </c>
      <c r="M592" s="35" t="s">
        <v>40</v>
      </c>
      <c r="N592" s="36">
        <f>1000000*(AG592-AE592)/Y592</f>
        <v>9.2320867908499462</v>
      </c>
      <c r="O592" s="36">
        <f>1000000*(AN592-AL592)/Y592</f>
        <v>804.5462860146165</v>
      </c>
      <c r="P592" s="36" t="e">
        <f>1000000*(AU592-AS592)/Y592</f>
        <v>#VALUE!</v>
      </c>
      <c r="Q592">
        <f>(N592*16)</f>
        <v>147.71338865359914</v>
      </c>
      <c r="R592">
        <f>(O592*44)</f>
        <v>35400.036584643123</v>
      </c>
      <c r="S592">
        <f>1000000*(((AG592-AE592)*0.082057*X592)/(W592-AA592))/Y592</f>
        <v>257.29228859194171</v>
      </c>
      <c r="T592">
        <f>1000000*(((AN592-AL592)*0.082057*X592)/(W592-AA592))/Y592</f>
        <v>22422.184701730905</v>
      </c>
      <c r="U592">
        <f>O592*((1*0.082057*X592)/(W592-AA592))</f>
        <v>22422.184701730905</v>
      </c>
      <c r="W592">
        <f t="shared" si="399"/>
        <v>0.99478723449215567</v>
      </c>
      <c r="X592">
        <v>313.14999999999998</v>
      </c>
      <c r="Y592">
        <f t="shared" si="400"/>
        <v>1.9073334166666699E-2</v>
      </c>
      <c r="Z592">
        <v>2E-3</v>
      </c>
      <c r="AA592">
        <f t="shared" si="401"/>
        <v>7.2765497523200454E-2</v>
      </c>
      <c r="AC592">
        <f t="shared" si="402"/>
        <v>1.783044855840014E-3</v>
      </c>
      <c r="AD592">
        <f t="shared" si="403"/>
        <v>1.3877914684225629E-7</v>
      </c>
      <c r="AE592">
        <v>0</v>
      </c>
      <c r="AF592">
        <f t="shared" si="404"/>
        <v>3.7307529575294313E-8</v>
      </c>
      <c r="AG592">
        <f t="shared" si="405"/>
        <v>1.7608667641755061E-7</v>
      </c>
      <c r="AH592">
        <f t="shared" si="406"/>
        <v>1.097002469958351E-3</v>
      </c>
      <c r="AJ592">
        <f t="shared" si="407"/>
        <v>2.9998113482387779E-2</v>
      </c>
      <c r="AK592">
        <f t="shared" si="408"/>
        <v>2.334833351122661E-6</v>
      </c>
      <c r="AL592">
        <v>0</v>
      </c>
      <c r="AM592">
        <f t="shared" si="409"/>
        <v>1.3010546814584722E-5</v>
      </c>
      <c r="AN592">
        <f t="shared" si="410"/>
        <v>1.5345380165707382E-5</v>
      </c>
      <c r="AO592">
        <f t="shared" si="411"/>
        <v>2.2739189884214046E-2</v>
      </c>
      <c r="AQ592" t="e">
        <f t="shared" si="412"/>
        <v>#VALUE!</v>
      </c>
      <c r="AR592" t="e">
        <f t="shared" si="413"/>
        <v>#VALUE!</v>
      </c>
      <c r="AS592">
        <v>0</v>
      </c>
      <c r="AT592" t="e">
        <f t="shared" si="414"/>
        <v>#VALUE!</v>
      </c>
      <c r="AU592" t="e">
        <f t="shared" si="415"/>
        <v>#VALUE!</v>
      </c>
      <c r="AV592">
        <f t="shared" si="416"/>
        <v>1.5759424160826513E-2</v>
      </c>
      <c r="AX592">
        <f t="shared" si="417"/>
        <v>78.812974192989046</v>
      </c>
      <c r="AY592">
        <f t="shared" si="418"/>
        <v>15.215219993965073</v>
      </c>
      <c r="AZ592" t="e">
        <f t="shared" si="419"/>
        <v>#VALUE!</v>
      </c>
    </row>
    <row r="593" spans="1:52">
      <c r="A593" s="74">
        <v>44803.411111111112</v>
      </c>
      <c r="B593" s="31">
        <v>50</v>
      </c>
      <c r="C593" s="31">
        <v>0.1</v>
      </c>
      <c r="D593" s="31" t="s">
        <v>234</v>
      </c>
      <c r="E593" s="85">
        <v>1</v>
      </c>
      <c r="F593" s="2">
        <v>44803.550740740742</v>
      </c>
      <c r="G593">
        <v>415</v>
      </c>
      <c r="I593" s="35">
        <v>20.7</v>
      </c>
      <c r="J593" s="35">
        <v>29.946999999999999</v>
      </c>
      <c r="K593" s="64">
        <v>91.522509289126162</v>
      </c>
      <c r="L593" s="65">
        <v>838.73428174111984</v>
      </c>
      <c r="M593" s="35" t="s">
        <v>40</v>
      </c>
      <c r="N593" s="36">
        <f>1000000*(AG593-AE593)/Y593</f>
        <v>0.47140667980916029</v>
      </c>
      <c r="O593" s="36">
        <f>1000000*(AN593-AL593)/Y593</f>
        <v>22.377506328304136</v>
      </c>
      <c r="P593" s="36" t="e">
        <f>1000000*(AU593-AS593)/Y593</f>
        <v>#VALUE!</v>
      </c>
      <c r="Q593">
        <f>(N593*16)</f>
        <v>7.5425068769465646</v>
      </c>
      <c r="R593">
        <f>(O593*44)</f>
        <v>984.61027844538194</v>
      </c>
      <c r="S593">
        <f>1000000*(((AG593-AE593)*0.082057*X593)/(W593-AA593))/Y593</f>
        <v>13.137799313784516</v>
      </c>
      <c r="T593">
        <f>1000000*(((AN593-AL593)*0.082057*X593)/(W593-AA593))/Y593</f>
        <v>623.64663013095048</v>
      </c>
      <c r="U593">
        <f>O593*((1*0.082057*X593)/(W593-AA593))</f>
        <v>623.64663013095048</v>
      </c>
      <c r="W593">
        <f t="shared" si="399"/>
        <v>0.99478723449215567</v>
      </c>
      <c r="X593">
        <v>313.14999999999998</v>
      </c>
      <c r="Y593">
        <f t="shared" si="400"/>
        <v>1.9073334166666699E-2</v>
      </c>
      <c r="Z593">
        <v>2E-3</v>
      </c>
      <c r="AA593">
        <f t="shared" si="401"/>
        <v>7.2765497523200454E-2</v>
      </c>
      <c r="AC593">
        <f t="shared" si="402"/>
        <v>9.1045423909512453E-5</v>
      </c>
      <c r="AD593">
        <f t="shared" si="403"/>
        <v>7.0863086885725607E-9</v>
      </c>
      <c r="AE593">
        <v>0</v>
      </c>
      <c r="AF593">
        <f t="shared" si="404"/>
        <v>1.9049884438264045E-9</v>
      </c>
      <c r="AG593">
        <f t="shared" si="405"/>
        <v>8.9912971323989652E-9</v>
      </c>
      <c r="AH593">
        <f t="shared" si="406"/>
        <v>1.097002469958351E-3</v>
      </c>
      <c r="AJ593">
        <f t="shared" si="407"/>
        <v>8.3436215660701312E-4</v>
      </c>
      <c r="AK593">
        <f t="shared" si="408"/>
        <v>6.494063672718725E-8</v>
      </c>
      <c r="AL593">
        <v>0</v>
      </c>
      <c r="AM593">
        <f t="shared" si="409"/>
        <v>3.6187301928925634E-7</v>
      </c>
      <c r="AN593">
        <f t="shared" si="410"/>
        <v>4.2681365601644358E-7</v>
      </c>
      <c r="AO593">
        <f t="shared" si="411"/>
        <v>2.2739189884214046E-2</v>
      </c>
      <c r="AQ593" t="e">
        <f t="shared" si="412"/>
        <v>#VALUE!</v>
      </c>
      <c r="AR593" t="e">
        <f t="shared" si="413"/>
        <v>#VALUE!</v>
      </c>
      <c r="AS593">
        <v>0</v>
      </c>
      <c r="AT593" t="e">
        <f t="shared" si="414"/>
        <v>#VALUE!</v>
      </c>
      <c r="AU593" t="e">
        <f t="shared" si="415"/>
        <v>#VALUE!</v>
      </c>
      <c r="AV593">
        <f t="shared" si="416"/>
        <v>1.5759424160826513E-2</v>
      </c>
      <c r="AX593">
        <f t="shared" si="417"/>
        <v>78.812974192989046</v>
      </c>
      <c r="AY593">
        <f t="shared" si="418"/>
        <v>15.215219993965073</v>
      </c>
      <c r="AZ593" t="e">
        <f t="shared" si="419"/>
        <v>#VALUE!</v>
      </c>
    </row>
    <row r="594" spans="1:52">
      <c r="A594" s="74">
        <v>44803.4375</v>
      </c>
      <c r="B594" s="31">
        <v>50</v>
      </c>
      <c r="C594" s="31">
        <v>9</v>
      </c>
      <c r="D594" s="31" t="s">
        <v>234</v>
      </c>
      <c r="E594" s="85">
        <v>1</v>
      </c>
      <c r="F594" s="2">
        <v>44803.571979166663</v>
      </c>
      <c r="G594">
        <v>343</v>
      </c>
      <c r="I594" s="35">
        <v>20.7</v>
      </c>
      <c r="J594" s="35">
        <v>29.946999999999999</v>
      </c>
      <c r="K594" s="64">
        <v>15374.866139564618</v>
      </c>
      <c r="L594" s="65">
        <v>29408.765527088079</v>
      </c>
      <c r="M594" s="35" t="s">
        <v>40</v>
      </c>
      <c r="N594" s="36">
        <f>1000000*(AG594-AE594)/Y594</f>
        <v>79.191607132034278</v>
      </c>
      <c r="O594" s="36">
        <f>1000000*(AN594-AL594)/Y594</f>
        <v>784.62851825240023</v>
      </c>
      <c r="P594" s="36" t="e">
        <f>1000000*(AU594-AS594)/Y594</f>
        <v>#VALUE!</v>
      </c>
      <c r="Q594">
        <f>(N594*16)</f>
        <v>1267.0657141125484</v>
      </c>
      <c r="R594">
        <f>(O594*44)</f>
        <v>34523.654803105608</v>
      </c>
      <c r="S594">
        <f>1000000*(((AG594-AE594)*0.082057*X594)/(W594-AA594))/Y594</f>
        <v>2207.0188785995142</v>
      </c>
      <c r="T594">
        <f>1000000*(((AN594-AL594)*0.082057*X594)/(W594-AA594))/Y594</f>
        <v>21867.089394756254</v>
      </c>
      <c r="U594">
        <f>O594*((1*0.082057*X594)/(W594-AA594))</f>
        <v>21867.089394756258</v>
      </c>
      <c r="W594">
        <f t="shared" si="399"/>
        <v>0.99478723449215567</v>
      </c>
      <c r="X594">
        <v>313.14999999999998</v>
      </c>
      <c r="Y594">
        <f t="shared" si="400"/>
        <v>1.9073334166666699E-2</v>
      </c>
      <c r="Z594">
        <v>2E-3</v>
      </c>
      <c r="AA594">
        <f t="shared" si="401"/>
        <v>7.2765497523200454E-2</v>
      </c>
      <c r="AC594">
        <f t="shared" si="402"/>
        <v>1.5294720567664571E-2</v>
      </c>
      <c r="AD594">
        <f t="shared" si="403"/>
        <v>1.1904289814241503E-6</v>
      </c>
      <c r="AE594">
        <v>0</v>
      </c>
      <c r="AF594">
        <f t="shared" si="404"/>
        <v>3.2001900460052515E-7</v>
      </c>
      <c r="AG594">
        <f t="shared" si="405"/>
        <v>1.5104479860246755E-6</v>
      </c>
      <c r="AH594">
        <f t="shared" si="406"/>
        <v>1.097002469958351E-3</v>
      </c>
      <c r="AJ594">
        <f t="shared" si="407"/>
        <v>2.9255464528520191E-2</v>
      </c>
      <c r="AK594">
        <f t="shared" si="408"/>
        <v>2.2770309980952141E-6</v>
      </c>
      <c r="AL594">
        <v>0</v>
      </c>
      <c r="AM594">
        <f t="shared" si="409"/>
        <v>1.2688450927229356E-5</v>
      </c>
      <c r="AN594">
        <f t="shared" si="410"/>
        <v>1.4965481925324571E-5</v>
      </c>
      <c r="AO594">
        <f t="shared" si="411"/>
        <v>2.2739189884214046E-2</v>
      </c>
      <c r="AQ594" t="e">
        <f t="shared" si="412"/>
        <v>#VALUE!</v>
      </c>
      <c r="AR594" t="e">
        <f t="shared" si="413"/>
        <v>#VALUE!</v>
      </c>
      <c r="AS594">
        <v>0</v>
      </c>
      <c r="AT594" t="e">
        <f t="shared" si="414"/>
        <v>#VALUE!</v>
      </c>
      <c r="AU594" t="e">
        <f t="shared" si="415"/>
        <v>#VALUE!</v>
      </c>
      <c r="AV594">
        <f t="shared" si="416"/>
        <v>1.5759424160826513E-2</v>
      </c>
      <c r="AX594">
        <f t="shared" si="417"/>
        <v>78.812974192989046</v>
      </c>
      <c r="AY594">
        <f t="shared" si="418"/>
        <v>15.215219993965082</v>
      </c>
      <c r="AZ594" t="e">
        <f t="shared" si="419"/>
        <v>#VALUE!</v>
      </c>
    </row>
    <row r="595" spans="1:52">
      <c r="A595" s="74">
        <v>44803.4375</v>
      </c>
      <c r="B595" s="31">
        <v>50</v>
      </c>
      <c r="C595" s="31">
        <v>9</v>
      </c>
      <c r="D595" s="31" t="s">
        <v>234</v>
      </c>
      <c r="E595" s="85">
        <v>2</v>
      </c>
      <c r="F595" s="2">
        <v>44803.593217592592</v>
      </c>
      <c r="G595">
        <v>31</v>
      </c>
      <c r="I595" s="35">
        <v>20.7</v>
      </c>
      <c r="J595" s="35">
        <v>29.946999999999999</v>
      </c>
      <c r="K595" s="64">
        <v>15726.477760575277</v>
      </c>
      <c r="L595" s="65">
        <v>31443.52994477512</v>
      </c>
      <c r="M595" s="35" t="s">
        <v>40</v>
      </c>
      <c r="N595" s="36">
        <f>1000000*(AG595-AE595)/Y595</f>
        <v>81.002659605686731</v>
      </c>
      <c r="O595" s="36">
        <f>1000000*(AN595-AL595)/Y595</f>
        <v>838.91621654330424</v>
      </c>
      <c r="P595" s="36" t="e">
        <f>1000000*(AU595-AS595)/Y595</f>
        <v>#VALUE!</v>
      </c>
      <c r="Q595">
        <f>(N595*16)</f>
        <v>1296.0425536909877</v>
      </c>
      <c r="R595">
        <f>(O595*44)</f>
        <v>36912.313527905389</v>
      </c>
      <c r="S595">
        <f>1000000*(((AG595-AE595)*0.082057*X595)/(W595-AA595))/Y595</f>
        <v>2257.4917398564035</v>
      </c>
      <c r="T595">
        <f>1000000*(((AN595-AL595)*0.082057*X595)/(W595-AA595))/Y595</f>
        <v>23380.052438983614</v>
      </c>
      <c r="U595">
        <f>O595*((1*0.082057*X595)/(W595-AA595))</f>
        <v>23380.052438983617</v>
      </c>
      <c r="W595">
        <f t="shared" si="399"/>
        <v>0.99478723449215567</v>
      </c>
      <c r="X595">
        <v>313.14999999999998</v>
      </c>
      <c r="Y595">
        <f t="shared" si="400"/>
        <v>1.9073334166666699E-2</v>
      </c>
      <c r="Z595">
        <v>2E-3</v>
      </c>
      <c r="AA595">
        <f t="shared" si="401"/>
        <v>7.2765497523200454E-2</v>
      </c>
      <c r="AC595">
        <f t="shared" si="402"/>
        <v>1.5644499319745066E-2</v>
      </c>
      <c r="AD595">
        <f t="shared" si="403"/>
        <v>1.2176531965852501E-6</v>
      </c>
      <c r="AE595">
        <v>0</v>
      </c>
      <c r="AF595" s="8">
        <f t="shared" si="404"/>
        <v>3.2733759846276701E-7</v>
      </c>
      <c r="AG595" s="8">
        <f t="shared" si="405"/>
        <v>1.544990795048017E-6</v>
      </c>
      <c r="AH595" s="9">
        <f t="shared" si="406"/>
        <v>1.097002469958351E-3</v>
      </c>
      <c r="AJ595">
        <f t="shared" si="407"/>
        <v>3.1279622196434126E-2</v>
      </c>
      <c r="AK595">
        <f t="shared" si="408"/>
        <v>2.4345765995461468E-6</v>
      </c>
      <c r="AL595">
        <v>0</v>
      </c>
      <c r="AM595" s="8">
        <f t="shared" si="409"/>
        <v>1.3566352736420016E-5</v>
      </c>
      <c r="AN595" s="8">
        <f t="shared" si="410"/>
        <v>1.6000929335966163E-5</v>
      </c>
      <c r="AO595" s="9">
        <f t="shared" si="411"/>
        <v>2.2739189884214046E-2</v>
      </c>
      <c r="AP595" s="9"/>
      <c r="AQ595" t="e">
        <f t="shared" si="412"/>
        <v>#VALUE!</v>
      </c>
      <c r="AR595" t="e">
        <f t="shared" si="413"/>
        <v>#VALUE!</v>
      </c>
      <c r="AS595">
        <v>0</v>
      </c>
      <c r="AT595" s="8" t="e">
        <f t="shared" si="414"/>
        <v>#VALUE!</v>
      </c>
      <c r="AU595" s="8" t="e">
        <f t="shared" si="415"/>
        <v>#VALUE!</v>
      </c>
      <c r="AV595" s="9">
        <f t="shared" si="416"/>
        <v>1.5759424160826513E-2</v>
      </c>
      <c r="AX595">
        <f t="shared" si="417"/>
        <v>78.812974192989046</v>
      </c>
      <c r="AY595">
        <f t="shared" si="418"/>
        <v>15.215219993965079</v>
      </c>
      <c r="AZ595" t="e">
        <f t="shared" si="419"/>
        <v>#VALUE!</v>
      </c>
    </row>
    <row r="596" spans="1:52">
      <c r="A596" s="74">
        <v>44803.419444444444</v>
      </c>
      <c r="B596" s="31">
        <v>50</v>
      </c>
      <c r="C596" s="31">
        <v>1.6</v>
      </c>
      <c r="D596" s="31" t="s">
        <v>234</v>
      </c>
      <c r="E596" s="85">
        <v>2</v>
      </c>
      <c r="F596" s="2">
        <v>44803.61445601852</v>
      </c>
      <c r="G596">
        <v>355</v>
      </c>
      <c r="I596" s="35">
        <v>20.7</v>
      </c>
      <c r="J596" s="35">
        <v>29.946999999999999</v>
      </c>
      <c r="K596" s="64">
        <v>205.7123541675185</v>
      </c>
      <c r="L596" s="65">
        <v>1738.44595481632</v>
      </c>
      <c r="M596" s="35" t="s">
        <v>40</v>
      </c>
      <c r="N596" s="36">
        <f>1000000*(AG596-AE596)/Y596</f>
        <v>1.0595664239000218</v>
      </c>
      <c r="O596" s="36">
        <f>1000000*(AN596-AL596)/Y596</f>
        <v>46.381894960297203</v>
      </c>
      <c r="P596" s="36" t="e">
        <f>1000000*(AU596-AS596)/Y596</f>
        <v>#VALUE!</v>
      </c>
      <c r="Q596">
        <f>(N596*16)</f>
        <v>16.953062782400348</v>
      </c>
      <c r="R596">
        <f>(O596*44)</f>
        <v>2040.803378253077</v>
      </c>
      <c r="S596">
        <f>1000000*(((AG596-AE596)*0.082057*X596)/(W596-AA596))/Y596</f>
        <v>29.529431026429695</v>
      </c>
      <c r="T596">
        <f>1000000*(((AN596-AL596)*0.082057*X596)/(W596-AA596))/Y596</f>
        <v>1292.633417982333</v>
      </c>
      <c r="U596">
        <f>O596*((1*0.082057*X596)/(W596-AA596))</f>
        <v>1292.6334179823332</v>
      </c>
      <c r="W596">
        <f t="shared" si="399"/>
        <v>0.99478723449215567</v>
      </c>
      <c r="X596">
        <v>313.14999999999998</v>
      </c>
      <c r="Y596">
        <f t="shared" si="400"/>
        <v>1.9073334166666699E-2</v>
      </c>
      <c r="Z596">
        <v>2E-3</v>
      </c>
      <c r="AA596">
        <f t="shared" si="401"/>
        <v>7.2765497523200454E-2</v>
      </c>
      <c r="AC596">
        <f t="shared" si="402"/>
        <v>2.0464002390317658E-4</v>
      </c>
      <c r="AD596">
        <f t="shared" si="403"/>
        <v>1.5927680021085227E-8</v>
      </c>
      <c r="AE596">
        <v>0</v>
      </c>
      <c r="AF596">
        <f t="shared" si="404"/>
        <v>4.2817844537399125E-9</v>
      </c>
      <c r="AG596">
        <f t="shared" si="405"/>
        <v>2.0209464474825139E-8</v>
      </c>
      <c r="AH596">
        <f t="shared" si="406"/>
        <v>1.097002469958351E-3</v>
      </c>
      <c r="AJ596">
        <f t="shared" si="407"/>
        <v>1.729383843705802E-3</v>
      </c>
      <c r="AK596">
        <f t="shared" si="408"/>
        <v>1.3460256684300016E-7</v>
      </c>
      <c r="AL596">
        <v>0</v>
      </c>
      <c r="AM596">
        <f t="shared" si="409"/>
        <v>7.5005481501798232E-7</v>
      </c>
      <c r="AN596">
        <f t="shared" si="410"/>
        <v>8.8465738186098248E-7</v>
      </c>
      <c r="AO596">
        <f t="shared" si="411"/>
        <v>2.2739189884214046E-2</v>
      </c>
      <c r="AQ596" t="e">
        <f t="shared" si="412"/>
        <v>#VALUE!</v>
      </c>
      <c r="AR596" t="e">
        <f t="shared" si="413"/>
        <v>#VALUE!</v>
      </c>
      <c r="AS596">
        <v>0</v>
      </c>
      <c r="AT596" t="e">
        <f t="shared" si="414"/>
        <v>#VALUE!</v>
      </c>
      <c r="AU596" t="e">
        <f t="shared" si="415"/>
        <v>#VALUE!</v>
      </c>
      <c r="AV596">
        <f t="shared" si="416"/>
        <v>1.5759424160826513E-2</v>
      </c>
      <c r="AX596">
        <f t="shared" si="417"/>
        <v>78.812974192989046</v>
      </c>
      <c r="AY596">
        <f t="shared" si="418"/>
        <v>15.215219993965073</v>
      </c>
      <c r="AZ596" t="e">
        <f t="shared" si="419"/>
        <v>#VALUE!</v>
      </c>
    </row>
    <row r="597" spans="1:52">
      <c r="A597" s="74">
        <v>44803.43472222222</v>
      </c>
      <c r="B597" s="31">
        <v>50</v>
      </c>
      <c r="C597" s="31">
        <v>8</v>
      </c>
      <c r="D597" s="31" t="s">
        <v>234</v>
      </c>
      <c r="E597" s="85">
        <v>1</v>
      </c>
      <c r="F597" s="2">
        <v>44803.635717592595</v>
      </c>
      <c r="G597">
        <v>25</v>
      </c>
      <c r="I597" s="35">
        <v>20.7</v>
      </c>
      <c r="J597" s="35">
        <v>29.946999999999999</v>
      </c>
      <c r="K597" s="64">
        <v>2819.7067409624801</v>
      </c>
      <c r="L597" s="65">
        <v>34665.215149537282</v>
      </c>
      <c r="M597" s="35" t="s">
        <v>40</v>
      </c>
      <c r="N597" s="36">
        <f>1000000*(AG597-AE597)/Y597</f>
        <v>14.523515615087675</v>
      </c>
      <c r="O597" s="36">
        <f>1000000*(AN597-AL597)/Y597</f>
        <v>924.87106854686306</v>
      </c>
      <c r="P597" s="36" t="e">
        <f>1000000*(AU597-AS597)/Y597</f>
        <v>#VALUE!</v>
      </c>
      <c r="Q597">
        <f>(N597*16)</f>
        <v>232.3762498414028</v>
      </c>
      <c r="R597">
        <f>(O597*44)</f>
        <v>40694.327016061972</v>
      </c>
      <c r="S597">
        <f>1000000*(((AG597-AE597)*0.082057*X597)/(W597-AA597))/Y597</f>
        <v>404.76098802605435</v>
      </c>
      <c r="T597">
        <f>1000000*(((AN597-AL597)*0.082057*X597)/(W597-AA597))/Y597</f>
        <v>25775.558578451051</v>
      </c>
      <c r="U597">
        <f>O597*((1*0.082057*X597)/(W597-AA597))</f>
        <v>25775.558578451059</v>
      </c>
      <c r="W597">
        <f t="shared" si="399"/>
        <v>0.99478723449215567</v>
      </c>
      <c r="X597">
        <v>313.14999999999998</v>
      </c>
      <c r="Y597">
        <f t="shared" si="400"/>
        <v>1.9073334166666699E-2</v>
      </c>
      <c r="Z597">
        <v>2E-3</v>
      </c>
      <c r="AA597">
        <f t="shared" si="401"/>
        <v>7.2765497523200454E-2</v>
      </c>
      <c r="AC597">
        <f t="shared" si="402"/>
        <v>2.8050082709209548E-3</v>
      </c>
      <c r="AD597">
        <f t="shared" si="403"/>
        <v>2.1832129093605424E-7</v>
      </c>
      <c r="AE597">
        <v>0</v>
      </c>
      <c r="AF597">
        <f t="shared" si="404"/>
        <v>5.8690575665314813E-8</v>
      </c>
      <c r="AG597">
        <f t="shared" si="405"/>
        <v>2.7701186660136905E-7</v>
      </c>
      <c r="AH597">
        <f t="shared" si="406"/>
        <v>1.097002469958351E-3</v>
      </c>
      <c r="AJ597">
        <f t="shared" si="407"/>
        <v>3.4484513511683773E-2</v>
      </c>
      <c r="AK597">
        <f t="shared" si="408"/>
        <v>2.6840218566274474E-6</v>
      </c>
      <c r="AL597">
        <v>0</v>
      </c>
      <c r="AM597">
        <f t="shared" si="409"/>
        <v>1.4956353094848973E-5</v>
      </c>
      <c r="AN597">
        <f t="shared" si="410"/>
        <v>1.764037495147642E-5</v>
      </c>
      <c r="AO597">
        <f t="shared" si="411"/>
        <v>2.2739189884214046E-2</v>
      </c>
      <c r="AQ597" t="e">
        <f t="shared" si="412"/>
        <v>#VALUE!</v>
      </c>
      <c r="AR597" t="e">
        <f t="shared" si="413"/>
        <v>#VALUE!</v>
      </c>
      <c r="AS597">
        <v>0</v>
      </c>
      <c r="AT597" t="e">
        <f t="shared" si="414"/>
        <v>#VALUE!</v>
      </c>
      <c r="AU597" t="e">
        <f t="shared" si="415"/>
        <v>#VALUE!</v>
      </c>
      <c r="AV597">
        <f t="shared" si="416"/>
        <v>1.5759424160826513E-2</v>
      </c>
      <c r="AX597">
        <f t="shared" si="417"/>
        <v>78.812974192989046</v>
      </c>
      <c r="AY597">
        <f t="shared" si="418"/>
        <v>15.21521999396507</v>
      </c>
      <c r="AZ597" t="e">
        <f t="shared" si="419"/>
        <v>#VALUE!</v>
      </c>
    </row>
    <row r="598" spans="1:52">
      <c r="A598" s="74">
        <v>44803.42291666667</v>
      </c>
      <c r="B598" s="31">
        <v>50</v>
      </c>
      <c r="C598" s="31">
        <v>3.8</v>
      </c>
      <c r="D598" s="31" t="s">
        <v>234</v>
      </c>
      <c r="E598" s="85">
        <v>1</v>
      </c>
      <c r="F598" s="2">
        <v>44803.65693287037</v>
      </c>
      <c r="G598">
        <v>334</v>
      </c>
      <c r="I598" s="35">
        <v>20.7</v>
      </c>
      <c r="J598" s="35">
        <v>29.946999999999999</v>
      </c>
      <c r="K598" s="64">
        <v>245.43147006813848</v>
      </c>
      <c r="L598" s="65">
        <v>9981.7041868879987</v>
      </c>
      <c r="M598" s="35" t="s">
        <v>40</v>
      </c>
      <c r="N598" s="36">
        <f>1000000*(AG598-AE598)/Y598</f>
        <v>1.2641484081255254</v>
      </c>
      <c r="O598" s="36">
        <f>1000000*(AN598-AL598)/Y598</f>
        <v>266.31276850358813</v>
      </c>
      <c r="P598" s="36" t="e">
        <f>1000000*(AU598-AS598)/Y598</f>
        <v>#VALUE!</v>
      </c>
      <c r="Q598">
        <f>(N598*16)</f>
        <v>20.226374530008407</v>
      </c>
      <c r="R598">
        <f>(O598*44)</f>
        <v>11717.761814157879</v>
      </c>
      <c r="S598">
        <f>1000000*(((AG598-AE598)*0.082057*X598)/(W598-AA598))/Y598</f>
        <v>35.23099862631728</v>
      </c>
      <c r="T598">
        <f>1000000*(((AN598-AL598)*0.082057*X598)/(W598-AA598))/Y598</f>
        <v>7421.964637231913</v>
      </c>
      <c r="U598">
        <f>O598*((1*0.082057*X598)/(W598-AA598))</f>
        <v>7421.9646372319148</v>
      </c>
      <c r="W598">
        <f t="shared" si="399"/>
        <v>0.99478723449215567</v>
      </c>
      <c r="X598">
        <v>313.14999999999998</v>
      </c>
      <c r="Y598">
        <f t="shared" si="400"/>
        <v>1.9073334166666699E-2</v>
      </c>
      <c r="Z598">
        <v>2E-3</v>
      </c>
      <c r="AA598">
        <f t="shared" si="401"/>
        <v>7.2765497523200454E-2</v>
      </c>
      <c r="AC598">
        <f t="shared" si="402"/>
        <v>2.4415209336642779E-4</v>
      </c>
      <c r="AD598">
        <f t="shared" si="403"/>
        <v>1.9003009995046341E-8</v>
      </c>
      <c r="AE598">
        <v>0</v>
      </c>
      <c r="AF598">
        <f t="shared" si="404"/>
        <v>5.1085150293915624E-9</v>
      </c>
      <c r="AG598">
        <f t="shared" si="405"/>
        <v>2.4111525024437902E-8</v>
      </c>
      <c r="AH598">
        <f t="shared" si="406"/>
        <v>1.097002469958351E-3</v>
      </c>
      <c r="AJ598">
        <f t="shared" si="407"/>
        <v>9.9296719035930833E-3</v>
      </c>
      <c r="AK598">
        <f t="shared" si="408"/>
        <v>7.7285290422767514E-7</v>
      </c>
      <c r="AL598">
        <v>0</v>
      </c>
      <c r="AM598">
        <f t="shared" si="409"/>
        <v>4.3066195222914114E-6</v>
      </c>
      <c r="AN598">
        <f t="shared" si="410"/>
        <v>5.0794724265190863E-6</v>
      </c>
      <c r="AO598">
        <f t="shared" si="411"/>
        <v>2.2739189884214046E-2</v>
      </c>
      <c r="AQ598" t="e">
        <f t="shared" si="412"/>
        <v>#VALUE!</v>
      </c>
      <c r="AR598" t="e">
        <f t="shared" si="413"/>
        <v>#VALUE!</v>
      </c>
      <c r="AS598">
        <v>0</v>
      </c>
      <c r="AT598" t="e">
        <f t="shared" si="414"/>
        <v>#VALUE!</v>
      </c>
      <c r="AU598" t="e">
        <f t="shared" si="415"/>
        <v>#VALUE!</v>
      </c>
      <c r="AV598">
        <f t="shared" si="416"/>
        <v>1.5759424160826513E-2</v>
      </c>
      <c r="AX598">
        <f t="shared" si="417"/>
        <v>78.812974192989046</v>
      </c>
      <c r="AY598">
        <f t="shared" si="418"/>
        <v>15.215219993965073</v>
      </c>
      <c r="AZ598" t="e">
        <f t="shared" si="419"/>
        <v>#VALUE!</v>
      </c>
    </row>
    <row r="599" spans="1:52">
      <c r="A599" s="74">
        <v>44803.429861111108</v>
      </c>
      <c r="B599" s="31">
        <v>50</v>
      </c>
      <c r="C599" s="31">
        <v>6.2</v>
      </c>
      <c r="D599" s="31" t="s">
        <v>234</v>
      </c>
      <c r="E599" s="85">
        <v>1</v>
      </c>
      <c r="F599" s="2">
        <v>44803.678182870368</v>
      </c>
      <c r="G599">
        <v>17</v>
      </c>
      <c r="I599" s="35">
        <v>20.7</v>
      </c>
      <c r="J599" s="35">
        <v>29.946999999999999</v>
      </c>
      <c r="K599" s="64">
        <v>955.3688764919541</v>
      </c>
      <c r="L599" s="65">
        <v>34684.413970986323</v>
      </c>
      <c r="M599" s="35" t="s">
        <v>40</v>
      </c>
      <c r="N599" s="36">
        <f>1000000*(AG599-AE599)/Y599</f>
        <v>4.9208361260871607</v>
      </c>
      <c r="O599" s="36">
        <f>1000000*(AN599-AL599)/Y599</f>
        <v>925.38329483571795</v>
      </c>
      <c r="P599" s="36" t="e">
        <f>1000000*(AU599-AS599)/Y599</f>
        <v>#VALUE!</v>
      </c>
      <c r="Q599">
        <f>(N599*16)</f>
        <v>78.733378017394571</v>
      </c>
      <c r="R599">
        <f>(O599*44)</f>
        <v>40716.864972771589</v>
      </c>
      <c r="S599">
        <f>1000000*(((AG599-AE599)*0.082057*X599)/(W599-AA599))/Y599</f>
        <v>137.14052059407771</v>
      </c>
      <c r="T599">
        <f>1000000*(((AN599-AL599)*0.082057*X599)/(W599-AA599))/Y599</f>
        <v>25789.833993871442</v>
      </c>
      <c r="U599">
        <f>O599*((1*0.082057*X599)/(W599-AA599))</f>
        <v>25789.833993871442</v>
      </c>
      <c r="W599">
        <f t="shared" si="399"/>
        <v>0.99478723449215567</v>
      </c>
      <c r="X599">
        <v>313.14999999999998</v>
      </c>
      <c r="Y599">
        <f t="shared" si="400"/>
        <v>1.9073334166666699E-2</v>
      </c>
      <c r="Z599">
        <v>2E-3</v>
      </c>
      <c r="AA599">
        <f t="shared" si="401"/>
        <v>7.2765497523200454E-2</v>
      </c>
      <c r="AC599">
        <f t="shared" si="402"/>
        <v>9.5038876256530879E-4</v>
      </c>
      <c r="AD599">
        <f t="shared" si="403"/>
        <v>7.3971297584179009E-8</v>
      </c>
      <c r="AE599">
        <v>0</v>
      </c>
      <c r="AF599">
        <f t="shared" si="404"/>
        <v>1.9885454228087022E-8</v>
      </c>
      <c r="AG599">
        <f t="shared" si="405"/>
        <v>9.3856751812266031E-8</v>
      </c>
      <c r="AH599">
        <f t="shared" si="406"/>
        <v>1.097002469958351E-3</v>
      </c>
      <c r="AJ599">
        <f t="shared" si="407"/>
        <v>3.450361225417857E-2</v>
      </c>
      <c r="AK599">
        <f t="shared" si="408"/>
        <v>2.6855083628028288E-6</v>
      </c>
      <c r="AL599">
        <v>0</v>
      </c>
      <c r="AM599">
        <f t="shared" si="409"/>
        <v>1.4964636451849876E-5</v>
      </c>
      <c r="AN599">
        <f t="shared" si="410"/>
        <v>1.7650144814652703E-5</v>
      </c>
      <c r="AO599">
        <f t="shared" si="411"/>
        <v>2.2739189884214046E-2</v>
      </c>
      <c r="AQ599" t="e">
        <f t="shared" si="412"/>
        <v>#VALUE!</v>
      </c>
      <c r="AR599" t="e">
        <f t="shared" si="413"/>
        <v>#VALUE!</v>
      </c>
      <c r="AS599">
        <v>0</v>
      </c>
      <c r="AT599" t="e">
        <f t="shared" si="414"/>
        <v>#VALUE!</v>
      </c>
      <c r="AU599" t="e">
        <f t="shared" si="415"/>
        <v>#VALUE!</v>
      </c>
      <c r="AV599">
        <f t="shared" si="416"/>
        <v>1.5759424160826513E-2</v>
      </c>
      <c r="AX599">
        <f t="shared" si="417"/>
        <v>78.812974192989046</v>
      </c>
      <c r="AY599">
        <f t="shared" si="418"/>
        <v>15.215219993965073</v>
      </c>
      <c r="AZ599" t="e">
        <f t="shared" si="419"/>
        <v>#VALUE!</v>
      </c>
    </row>
    <row r="600" spans="1:52">
      <c r="A600" s="74">
        <v>44803.43472222222</v>
      </c>
      <c r="B600" s="31">
        <v>50</v>
      </c>
      <c r="C600" s="31">
        <v>8</v>
      </c>
      <c r="D600" s="31" t="s">
        <v>234</v>
      </c>
      <c r="E600" s="85">
        <v>2</v>
      </c>
      <c r="F600" s="2">
        <v>44803.69940972222</v>
      </c>
      <c r="G600">
        <v>44</v>
      </c>
      <c r="I600" s="35">
        <v>20.7</v>
      </c>
      <c r="J600" s="35">
        <v>29.946999999999999</v>
      </c>
      <c r="K600" s="64">
        <v>4268.8517955974203</v>
      </c>
      <c r="L600" s="65">
        <v>37005.702667222482</v>
      </c>
      <c r="M600" s="35" t="s">
        <v>40</v>
      </c>
      <c r="N600" s="36">
        <f>1000000*(AG600-AE600)/Y600</f>
        <v>21.987653826259788</v>
      </c>
      <c r="O600" s="36">
        <f>1000000*(AN600-AL600)/Y600</f>
        <v>987.31548673565362</v>
      </c>
      <c r="P600" s="36" t="e">
        <f>1000000*(AU600-AS600)/Y600</f>
        <v>#VALUE!</v>
      </c>
      <c r="Q600">
        <f>(N600*16)</f>
        <v>351.8024612201566</v>
      </c>
      <c r="R600">
        <f>(O600*44)</f>
        <v>43441.881416368757</v>
      </c>
      <c r="S600">
        <f>1000000*(((AG600-AE600)*0.082057*X600)/(W600-AA600))/Y600</f>
        <v>612.78169301145761</v>
      </c>
      <c r="T600">
        <f>1000000*(((AN600-AL600)*0.082057*X600)/(W600-AA600))/Y600</f>
        <v>27515.844131389087</v>
      </c>
      <c r="U600">
        <f>O600*((1*0.082057*X600)/(W600-AA600))</f>
        <v>27515.844131389091</v>
      </c>
      <c r="W600">
        <f t="shared" si="399"/>
        <v>0.99478723449215567</v>
      </c>
      <c r="X600">
        <v>313.14999999999998</v>
      </c>
      <c r="Y600">
        <f t="shared" si="400"/>
        <v>1.9073334166666699E-2</v>
      </c>
      <c r="Z600">
        <v>2E-3</v>
      </c>
      <c r="AA600">
        <f t="shared" si="401"/>
        <v>7.2765497523200454E-2</v>
      </c>
      <c r="AC600">
        <f t="shared" si="402"/>
        <v>4.2465992721992304E-3</v>
      </c>
      <c r="AD600">
        <f t="shared" si="403"/>
        <v>3.3052417164183499E-7</v>
      </c>
      <c r="AE600">
        <v>0</v>
      </c>
      <c r="AF600">
        <f t="shared" si="404"/>
        <v>8.885369732740556E-8</v>
      </c>
      <c r="AG600">
        <f t="shared" si="405"/>
        <v>4.1937786896924057E-7</v>
      </c>
      <c r="AH600">
        <f t="shared" si="406"/>
        <v>1.097002469958351E-3</v>
      </c>
      <c r="AJ600">
        <f t="shared" si="407"/>
        <v>3.6812800616765243E-2</v>
      </c>
      <c r="AK600">
        <f t="shared" si="408"/>
        <v>2.8652386650485728E-6</v>
      </c>
      <c r="AL600">
        <v>0</v>
      </c>
      <c r="AM600">
        <f t="shared" si="409"/>
        <v>1.5966159541385731E-5</v>
      </c>
      <c r="AN600">
        <f t="shared" si="410"/>
        <v>1.8831398206434305E-5</v>
      </c>
      <c r="AO600">
        <f t="shared" si="411"/>
        <v>2.2739189884214046E-2</v>
      </c>
      <c r="AQ600" t="e">
        <f t="shared" si="412"/>
        <v>#VALUE!</v>
      </c>
      <c r="AR600" t="e">
        <f t="shared" si="413"/>
        <v>#VALUE!</v>
      </c>
      <c r="AS600">
        <v>0</v>
      </c>
      <c r="AT600" t="e">
        <f t="shared" si="414"/>
        <v>#VALUE!</v>
      </c>
      <c r="AU600" t="e">
        <f t="shared" si="415"/>
        <v>#VALUE!</v>
      </c>
      <c r="AV600">
        <f t="shared" si="416"/>
        <v>1.5759424160826513E-2</v>
      </c>
      <c r="AX600">
        <f t="shared" si="417"/>
        <v>78.81297419298906</v>
      </c>
      <c r="AY600">
        <f t="shared" si="418"/>
        <v>15.215219993965082</v>
      </c>
      <c r="AZ600" t="e">
        <f t="shared" si="419"/>
        <v>#VALUE!</v>
      </c>
    </row>
    <row r="601" spans="1:52">
      <c r="A601" s="74">
        <v>44803.42291666667</v>
      </c>
      <c r="B601" s="31">
        <v>50</v>
      </c>
      <c r="C601" s="31">
        <v>3.8</v>
      </c>
      <c r="D601" s="31" t="s">
        <v>234</v>
      </c>
      <c r="E601" s="85">
        <v>2</v>
      </c>
      <c r="F601" s="2">
        <v>44803.720671296294</v>
      </c>
      <c r="G601">
        <v>50</v>
      </c>
      <c r="I601" s="35">
        <v>20.7</v>
      </c>
      <c r="J601" s="35">
        <v>29.946999999999999</v>
      </c>
      <c r="K601" s="64">
        <v>254.43232494191832</v>
      </c>
      <c r="L601" s="65">
        <v>9515.5995641907175</v>
      </c>
      <c r="M601" s="35" t="s">
        <v>40</v>
      </c>
      <c r="N601" s="36">
        <f>1000000*(AG601-AE601)/Y601</f>
        <v>1.3105092776476723</v>
      </c>
      <c r="O601" s="36">
        <f>1000000*(AN601-AL601)/Y601</f>
        <v>253.87705510648209</v>
      </c>
      <c r="P601" s="36" t="e">
        <f>1000000*(AU601-AS601)/Y601</f>
        <v>#VALUE!</v>
      </c>
      <c r="Q601">
        <f>(N601*16)</f>
        <v>20.968148442362757</v>
      </c>
      <c r="R601">
        <f>(O601*44)</f>
        <v>11170.590424685211</v>
      </c>
      <c r="S601">
        <f>1000000*(((AG601-AE601)*0.082057*X601)/(W601-AA601))/Y601</f>
        <v>36.523046078935238</v>
      </c>
      <c r="T601">
        <f>1000000*(((AN601-AL601)*0.082057*X601)/(W601-AA601))/Y601</f>
        <v>7075.3893468667848</v>
      </c>
      <c r="U601">
        <f>O601*((1*0.082057*X601)/(W601-AA601))</f>
        <v>7075.3893468667866</v>
      </c>
      <c r="W601">
        <f t="shared" si="399"/>
        <v>0.99478723449215567</v>
      </c>
      <c r="X601">
        <v>313.14999999999998</v>
      </c>
      <c r="Y601">
        <f t="shared" si="400"/>
        <v>1.9073334166666699E-2</v>
      </c>
      <c r="Z601">
        <v>2E-3</v>
      </c>
      <c r="AA601">
        <f t="shared" si="401"/>
        <v>7.2765497523200454E-2</v>
      </c>
      <c r="AC601">
        <f t="shared" si="402"/>
        <v>2.5310602889438044E-4</v>
      </c>
      <c r="AD601">
        <f t="shared" si="403"/>
        <v>1.9699918729215245E-8</v>
      </c>
      <c r="AE601">
        <v>0</v>
      </c>
      <c r="AF601">
        <f t="shared" si="404"/>
        <v>5.2958626518757966E-9</v>
      </c>
      <c r="AG601">
        <f t="shared" si="405"/>
        <v>2.4995781381091042E-8</v>
      </c>
      <c r="AH601">
        <f t="shared" si="406"/>
        <v>1.097002469958351E-3</v>
      </c>
      <c r="AJ601">
        <f t="shared" si="407"/>
        <v>9.4659969749960465E-3</v>
      </c>
      <c r="AK601">
        <f t="shared" si="408"/>
        <v>7.3676384522723534E-7</v>
      </c>
      <c r="AL601">
        <v>0</v>
      </c>
      <c r="AM601">
        <f t="shared" si="409"/>
        <v>4.1055180640679534E-6</v>
      </c>
      <c r="AN601">
        <f t="shared" si="410"/>
        <v>4.842281909295189E-6</v>
      </c>
      <c r="AO601">
        <f t="shared" si="411"/>
        <v>2.2739189884214046E-2</v>
      </c>
      <c r="AQ601" t="e">
        <f t="shared" si="412"/>
        <v>#VALUE!</v>
      </c>
      <c r="AR601" t="e">
        <f t="shared" si="413"/>
        <v>#VALUE!</v>
      </c>
      <c r="AS601">
        <v>0</v>
      </c>
      <c r="AT601" t="e">
        <f t="shared" si="414"/>
        <v>#VALUE!</v>
      </c>
      <c r="AU601" t="e">
        <f t="shared" si="415"/>
        <v>#VALUE!</v>
      </c>
      <c r="AV601">
        <f t="shared" si="416"/>
        <v>1.5759424160826513E-2</v>
      </c>
      <c r="AX601">
        <f t="shared" si="417"/>
        <v>78.812974192989046</v>
      </c>
      <c r="AY601">
        <f t="shared" si="418"/>
        <v>15.21521999396508</v>
      </c>
      <c r="AZ601" t="e">
        <f t="shared" si="419"/>
        <v>#VALUE!</v>
      </c>
    </row>
    <row r="602" spans="1:52">
      <c r="A602" s="74">
        <v>44803.453472222223</v>
      </c>
      <c r="B602" s="31">
        <v>100</v>
      </c>
      <c r="C602" s="31">
        <v>0.1</v>
      </c>
      <c r="D602" s="31" t="s">
        <v>234</v>
      </c>
      <c r="E602" s="85">
        <v>2</v>
      </c>
      <c r="F602" s="2">
        <v>44803.741898148146</v>
      </c>
      <c r="G602">
        <v>232</v>
      </c>
      <c r="H602" t="s">
        <v>613</v>
      </c>
      <c r="I602" s="35">
        <v>20.7</v>
      </c>
      <c r="J602" s="35">
        <v>29.946999999999999</v>
      </c>
      <c r="K602" s="64">
        <v>131.21191101781736</v>
      </c>
      <c r="L602" s="65">
        <v>1348.1397786319999</v>
      </c>
      <c r="M602" s="35" t="s">
        <v>40</v>
      </c>
      <c r="N602" s="36">
        <f>1000000*(AG602-AE602)/Y602</f>
        <v>0.67583561470023168</v>
      </c>
      <c r="O602" s="36">
        <f>1000000*(AN602-AL602)/Y602</f>
        <v>35.96849095657646</v>
      </c>
      <c r="P602" s="36" t="e">
        <f>1000000*(AU602-AS602)/Y602</f>
        <v>#VALUE!</v>
      </c>
      <c r="Q602">
        <f>(N602*16)</f>
        <v>10.813369835203707</v>
      </c>
      <c r="R602">
        <f>(O602*44)</f>
        <v>1582.6136020893641</v>
      </c>
      <c r="S602">
        <f>1000000*(((AG602-AE602)*0.082057*X602)/(W602-AA602))/Y602</f>
        <v>18.83510152769648</v>
      </c>
      <c r="T602">
        <f>1000000*(((AN602-AL602)*0.082057*X602)/(W602-AA602))/Y602</f>
        <v>1002.4185826099792</v>
      </c>
      <c r="U602">
        <f>O602*((1*0.082057*X602)/(W602-AA602))</f>
        <v>1002.4185826099795</v>
      </c>
      <c r="W602">
        <f t="shared" si="399"/>
        <v>0.99478723449215567</v>
      </c>
      <c r="X602">
        <v>313.14999999999998</v>
      </c>
      <c r="Y602">
        <f t="shared" si="400"/>
        <v>1.9073334166666699E-2</v>
      </c>
      <c r="Z602">
        <v>2E-3</v>
      </c>
      <c r="AA602">
        <f t="shared" si="401"/>
        <v>7.2765497523200454E-2</v>
      </c>
      <c r="AC602">
        <f t="shared" si="402"/>
        <v>1.3052793409384534E-4</v>
      </c>
      <c r="AD602">
        <f t="shared" si="403"/>
        <v>1.0159337984849589E-8</v>
      </c>
      <c r="AE602">
        <v>0</v>
      </c>
      <c r="AF602">
        <f t="shared" si="404"/>
        <v>2.7311005360625315E-9</v>
      </c>
      <c r="AG602">
        <f t="shared" si="405"/>
        <v>1.2890438520912119E-8</v>
      </c>
      <c r="AH602">
        <f t="shared" si="406"/>
        <v>1.097002469958351E-3</v>
      </c>
      <c r="AJ602">
        <f t="shared" si="407"/>
        <v>1.3411122420941941E-3</v>
      </c>
      <c r="AK602">
        <f t="shared" si="408"/>
        <v>1.0438235031942318E-7</v>
      </c>
      <c r="AL602">
        <v>0</v>
      </c>
      <c r="AM602">
        <f t="shared" si="409"/>
        <v>5.8165669716608878E-7</v>
      </c>
      <c r="AN602">
        <f t="shared" si="410"/>
        <v>6.8603904748551193E-7</v>
      </c>
      <c r="AO602">
        <f t="shared" si="411"/>
        <v>2.2739189884214046E-2</v>
      </c>
      <c r="AQ602" t="e">
        <f t="shared" si="412"/>
        <v>#VALUE!</v>
      </c>
      <c r="AR602" t="e">
        <f t="shared" si="413"/>
        <v>#VALUE!</v>
      </c>
      <c r="AS602">
        <v>0</v>
      </c>
      <c r="AT602" t="e">
        <f t="shared" si="414"/>
        <v>#VALUE!</v>
      </c>
      <c r="AU602" t="e">
        <f t="shared" si="415"/>
        <v>#VALUE!</v>
      </c>
      <c r="AV602">
        <f t="shared" si="416"/>
        <v>1.5759424160826513E-2</v>
      </c>
      <c r="AX602">
        <f t="shared" si="417"/>
        <v>78.81297419298906</v>
      </c>
      <c r="AY602">
        <f t="shared" si="418"/>
        <v>15.215219993965073</v>
      </c>
      <c r="AZ602" t="e">
        <f t="shared" si="419"/>
        <v>#VALUE!</v>
      </c>
    </row>
    <row r="603" spans="1:52">
      <c r="A603" s="74">
        <v>44803.427777777775</v>
      </c>
      <c r="B603" s="31">
        <v>50</v>
      </c>
      <c r="C603" s="31">
        <v>5</v>
      </c>
      <c r="D603" s="31" t="s">
        <v>234</v>
      </c>
      <c r="E603" s="85">
        <v>2</v>
      </c>
      <c r="F603" s="2">
        <v>44803.763136574074</v>
      </c>
      <c r="G603">
        <v>206</v>
      </c>
      <c r="I603" s="35">
        <v>20.7</v>
      </c>
      <c r="J603" s="35">
        <v>29.946999999999999</v>
      </c>
      <c r="K603" s="64">
        <v>1388.9414298095785</v>
      </c>
      <c r="L603" s="65">
        <v>29821.96111586312</v>
      </c>
      <c r="M603" s="35" t="s">
        <v>40</v>
      </c>
      <c r="N603" s="36">
        <f>1000000*(AG603-AE603)/Y603</f>
        <v>7.1540462883015934</v>
      </c>
      <c r="O603" s="36">
        <f>1000000*(AN603-AL603)/Y603</f>
        <v>795.65261384969324</v>
      </c>
      <c r="P603" s="36" t="e">
        <f>1000000*(AU603-AS603)/Y603</f>
        <v>#VALUE!</v>
      </c>
      <c r="Q603">
        <f>(N603*16)</f>
        <v>114.46474061282549</v>
      </c>
      <c r="R603">
        <f>(O603*44)</f>
        <v>35008.715009386506</v>
      </c>
      <c r="S603">
        <f>1000000*(((AG603-AE603)*0.082057*X603)/(W603-AA603))/Y603</f>
        <v>199.37864362736801</v>
      </c>
      <c r="T603">
        <f>1000000*(((AN603-AL603)*0.082057*X603)/(W603-AA603))/Y603</f>
        <v>22174.323809915251</v>
      </c>
      <c r="U603">
        <f>O603*((1*0.082057*X603)/(W603-AA603))</f>
        <v>22174.323809915251</v>
      </c>
      <c r="W603">
        <f t="shared" si="399"/>
        <v>0.99478723449215567</v>
      </c>
      <c r="X603">
        <v>313.14999999999998</v>
      </c>
      <c r="Y603">
        <f t="shared" si="400"/>
        <v>1.9073334166666699E-2</v>
      </c>
      <c r="Z603">
        <v>2E-3</v>
      </c>
      <c r="AA603">
        <f t="shared" si="401"/>
        <v>7.2765497523200454E-2</v>
      </c>
      <c r="AC603">
        <f t="shared" si="402"/>
        <v>1.3817012038318511E-3</v>
      </c>
      <c r="AD603">
        <f t="shared" si="403"/>
        <v>1.0754149769741287E-7</v>
      </c>
      <c r="AE603">
        <v>0</v>
      </c>
      <c r="AF603">
        <f t="shared" si="404"/>
        <v>2.8910017803164979E-8</v>
      </c>
      <c r="AG603">
        <f t="shared" si="405"/>
        <v>1.3645151550057786E-7</v>
      </c>
      <c r="AH603">
        <f t="shared" si="406"/>
        <v>1.097002469958351E-3</v>
      </c>
      <c r="AJ603">
        <f t="shared" si="407"/>
        <v>2.9666506225582073E-2</v>
      </c>
      <c r="AK603">
        <f t="shared" si="408"/>
        <v>2.3090234720074681E-6</v>
      </c>
      <c r="AL603">
        <v>0</v>
      </c>
      <c r="AM603">
        <f t="shared" si="409"/>
        <v>1.286672471252955E-5</v>
      </c>
      <c r="AN603">
        <f t="shared" si="410"/>
        <v>1.5175748184537019E-5</v>
      </c>
      <c r="AO603">
        <f t="shared" si="411"/>
        <v>2.2739189884214046E-2</v>
      </c>
      <c r="AQ603" t="e">
        <f t="shared" si="412"/>
        <v>#VALUE!</v>
      </c>
      <c r="AR603" t="e">
        <f t="shared" si="413"/>
        <v>#VALUE!</v>
      </c>
      <c r="AS603">
        <v>0</v>
      </c>
      <c r="AT603" t="e">
        <f t="shared" si="414"/>
        <v>#VALUE!</v>
      </c>
      <c r="AU603" t="e">
        <f t="shared" si="415"/>
        <v>#VALUE!</v>
      </c>
      <c r="AV603">
        <f t="shared" si="416"/>
        <v>1.5759424160826513E-2</v>
      </c>
      <c r="AX603">
        <f t="shared" si="417"/>
        <v>78.81297419298906</v>
      </c>
      <c r="AY603">
        <f t="shared" si="418"/>
        <v>15.215219993965079</v>
      </c>
      <c r="AZ603" t="e">
        <f t="shared" si="419"/>
        <v>#VALUE!</v>
      </c>
    </row>
    <row r="604" spans="1:52">
      <c r="A604" s="74">
        <v>44803.411111111112</v>
      </c>
      <c r="B604" s="31">
        <v>50</v>
      </c>
      <c r="C604" s="31">
        <v>0.1</v>
      </c>
      <c r="D604" s="31" t="s">
        <v>234</v>
      </c>
      <c r="E604" s="85">
        <v>2</v>
      </c>
      <c r="F604" s="2">
        <v>44803.784375000003</v>
      </c>
      <c r="G604">
        <v>179</v>
      </c>
      <c r="I604" s="35">
        <v>20.7</v>
      </c>
      <c r="J604" s="35">
        <v>29.946999999999999</v>
      </c>
      <c r="K604" s="64">
        <v>90.349376056998494</v>
      </c>
      <c r="L604" s="65">
        <v>1083.1556185116799</v>
      </c>
      <c r="M604" s="35" t="s">
        <v>40</v>
      </c>
      <c r="N604" s="36">
        <f>1000000*(AG604-AE604)/Y604</f>
        <v>0.46536420079250601</v>
      </c>
      <c r="O604" s="36">
        <f>1000000*(AN604-AL604)/Y604</f>
        <v>28.898689651110033</v>
      </c>
      <c r="P604" s="36" t="e">
        <f>1000000*(AU604-AS604)/Y604</f>
        <v>#VALUE!</v>
      </c>
      <c r="Q604">
        <f>(N604*16)</f>
        <v>7.4458272126800962</v>
      </c>
      <c r="R604">
        <f>(O604*44)</f>
        <v>1271.5423446488414</v>
      </c>
      <c r="S604">
        <f>1000000*(((AG604-AE604)*0.082057*X604)/(W604-AA604))/Y604</f>
        <v>12.969399331182032</v>
      </c>
      <c r="T604">
        <f>1000000*(((AN604-AL604)*0.082057*X604)/(W604-AA604))/Y604</f>
        <v>805.3877921741057</v>
      </c>
      <c r="U604">
        <f>O604*((1*0.082057*X604)/(W604-AA604))</f>
        <v>805.3877921741057</v>
      </c>
      <c r="W604">
        <f t="shared" si="399"/>
        <v>0.99478723449215567</v>
      </c>
      <c r="X604">
        <v>313.14999999999998</v>
      </c>
      <c r="Y604">
        <f t="shared" si="400"/>
        <v>1.9073334166666699E-2</v>
      </c>
      <c r="Z604">
        <v>2E-3</v>
      </c>
      <c r="AA604">
        <f t="shared" si="401"/>
        <v>7.2765497523200454E-2</v>
      </c>
      <c r="AC604">
        <f t="shared" si="402"/>
        <v>8.9878405945833327E-5</v>
      </c>
      <c r="AD604">
        <f t="shared" si="403"/>
        <v>6.995476561260387E-9</v>
      </c>
      <c r="AE604">
        <v>0</v>
      </c>
      <c r="AF604">
        <f t="shared" si="404"/>
        <v>1.8805703496588591E-9</v>
      </c>
      <c r="AG604">
        <f t="shared" si="405"/>
        <v>8.8760469109192469E-9</v>
      </c>
      <c r="AH604">
        <f t="shared" si="406"/>
        <v>1.097002469958351E-3</v>
      </c>
      <c r="AJ604">
        <f t="shared" si="407"/>
        <v>1.0775093822638746E-3</v>
      </c>
      <c r="AK604">
        <f t="shared" si="408"/>
        <v>8.3865435182593311E-8</v>
      </c>
      <c r="AL604">
        <v>0</v>
      </c>
      <c r="AM604">
        <f t="shared" si="409"/>
        <v>4.67328929511821E-7</v>
      </c>
      <c r="AN604">
        <f t="shared" si="410"/>
        <v>5.5119436469441434E-7</v>
      </c>
      <c r="AO604">
        <f t="shared" si="411"/>
        <v>2.2739189884214046E-2</v>
      </c>
      <c r="AQ604" t="e">
        <f t="shared" si="412"/>
        <v>#VALUE!</v>
      </c>
      <c r="AR604" t="e">
        <f t="shared" si="413"/>
        <v>#VALUE!</v>
      </c>
      <c r="AS604">
        <v>0</v>
      </c>
      <c r="AT604" t="e">
        <f t="shared" si="414"/>
        <v>#VALUE!</v>
      </c>
      <c r="AU604" t="e">
        <f t="shared" si="415"/>
        <v>#VALUE!</v>
      </c>
      <c r="AV604">
        <f t="shared" si="416"/>
        <v>1.5759424160826513E-2</v>
      </c>
      <c r="AX604">
        <f t="shared" si="417"/>
        <v>78.81297419298906</v>
      </c>
      <c r="AY604">
        <f t="shared" si="418"/>
        <v>15.215219993965082</v>
      </c>
      <c r="AZ604" t="e">
        <f t="shared" si="419"/>
        <v>#VALUE!</v>
      </c>
    </row>
    <row r="605" spans="1:52">
      <c r="A605" s="74">
        <v>44803.429861111108</v>
      </c>
      <c r="B605" s="31">
        <v>50</v>
      </c>
      <c r="C605" s="31">
        <v>6.2</v>
      </c>
      <c r="D605" s="31" t="s">
        <v>234</v>
      </c>
      <c r="E605" s="85">
        <v>2</v>
      </c>
      <c r="F605" s="2">
        <v>44803.805613425924</v>
      </c>
      <c r="G605">
        <v>38</v>
      </c>
      <c r="I605" s="35">
        <v>20.7</v>
      </c>
      <c r="J605" s="35">
        <v>29.946999999999999</v>
      </c>
      <c r="K605" s="64">
        <v>245.27296637699112</v>
      </c>
      <c r="L605" s="65">
        <v>34359.552754181124</v>
      </c>
      <c r="M605" s="35" t="s">
        <v>40</v>
      </c>
      <c r="N605" s="36">
        <f>1000000*(AG605-AE605)/Y605</f>
        <v>1.2633320002345962</v>
      </c>
      <c r="O605" s="36">
        <f>1000000*(AN605-AL605)/Y605</f>
        <v>916.71596825430288</v>
      </c>
      <c r="P605" s="36" t="e">
        <f>1000000*(AU605-AS605)/Y605</f>
        <v>#VALUE!</v>
      </c>
      <c r="Q605">
        <f>(N605*16)</f>
        <v>20.21331200375354</v>
      </c>
      <c r="R605">
        <f>(O605*44)</f>
        <v>40335.502603189329</v>
      </c>
      <c r="S605">
        <f>1000000*(((AG605-AE605)*0.082057*X605)/(W605-AA605))/Y605</f>
        <v>35.208245866357331</v>
      </c>
      <c r="T605">
        <f>1000000*(((AN605-AL605)*0.082057*X605)/(W605-AA605))/Y605</f>
        <v>25548.281207093452</v>
      </c>
      <c r="U605">
        <f>O605*((1*0.082057*X605)/(W605-AA605))</f>
        <v>25548.281207093456</v>
      </c>
      <c r="W605">
        <f t="shared" si="399"/>
        <v>0.99478723449215567</v>
      </c>
      <c r="X605">
        <v>313.14999999999998</v>
      </c>
      <c r="Y605">
        <f t="shared" si="400"/>
        <v>1.9073334166666699E-2</v>
      </c>
      <c r="Z605">
        <v>2E-3</v>
      </c>
      <c r="AA605">
        <f t="shared" si="401"/>
        <v>7.2765497523200454E-2</v>
      </c>
      <c r="AC605">
        <f t="shared" si="402"/>
        <v>2.4399441591785447E-4</v>
      </c>
      <c r="AD605">
        <f t="shared" si="403"/>
        <v>1.8990737537784484E-8</v>
      </c>
      <c r="AE605">
        <v>0</v>
      </c>
      <c r="AF605">
        <f t="shared" si="404"/>
        <v>5.1052158661334202E-9</v>
      </c>
      <c r="AG605">
        <f t="shared" si="405"/>
        <v>2.4095953403917906E-8</v>
      </c>
      <c r="AH605">
        <f t="shared" si="406"/>
        <v>1.097002469958351E-3</v>
      </c>
      <c r="AJ605">
        <f t="shared" si="407"/>
        <v>3.4180444462719166E-2</v>
      </c>
      <c r="AK605">
        <f t="shared" si="408"/>
        <v>2.6603553498324937E-6</v>
      </c>
      <c r="AL605">
        <v>0</v>
      </c>
      <c r="AM605">
        <f t="shared" si="409"/>
        <v>1.4824474648601246E-5</v>
      </c>
      <c r="AN605">
        <f t="shared" si="410"/>
        <v>1.7484829998433739E-5</v>
      </c>
      <c r="AO605">
        <f t="shared" si="411"/>
        <v>2.2739189884214046E-2</v>
      </c>
      <c r="AQ605" t="e">
        <f t="shared" si="412"/>
        <v>#VALUE!</v>
      </c>
      <c r="AR605" t="e">
        <f t="shared" si="413"/>
        <v>#VALUE!</v>
      </c>
      <c r="AS605">
        <v>0</v>
      </c>
      <c r="AT605" t="e">
        <f t="shared" si="414"/>
        <v>#VALUE!</v>
      </c>
      <c r="AU605" t="e">
        <f t="shared" si="415"/>
        <v>#VALUE!</v>
      </c>
      <c r="AV605">
        <f t="shared" si="416"/>
        <v>1.5759424160826513E-2</v>
      </c>
      <c r="AX605">
        <f t="shared" si="417"/>
        <v>78.81297419298906</v>
      </c>
      <c r="AY605">
        <f t="shared" si="418"/>
        <v>15.215219993965068</v>
      </c>
      <c r="AZ605" t="e">
        <f t="shared" si="419"/>
        <v>#VALUE!</v>
      </c>
    </row>
    <row r="606" spans="1:52">
      <c r="A606" s="74">
        <v>44809.549305555556</v>
      </c>
      <c r="B606" s="31">
        <v>50</v>
      </c>
      <c r="C606" s="31">
        <v>6.2</v>
      </c>
      <c r="D606" s="31" t="s">
        <v>234</v>
      </c>
      <c r="E606" s="85">
        <v>1</v>
      </c>
      <c r="F606" s="2">
        <v>44810.607476851852</v>
      </c>
      <c r="G606">
        <v>342</v>
      </c>
      <c r="I606" s="35">
        <v>20.5</v>
      </c>
      <c r="J606" s="35">
        <v>29.974</v>
      </c>
      <c r="K606" s="64">
        <v>1300.1300586771792</v>
      </c>
      <c r="L606" s="65">
        <v>37291.966065799999</v>
      </c>
      <c r="M606" s="35" t="s">
        <v>40</v>
      </c>
      <c r="N606" s="36">
        <f>1000000*(AG606-AE606)/Y606</f>
        <v>6.7076437442433949</v>
      </c>
      <c r="O606" s="36">
        <f>1000000*(AN606-AL606)/Y606</f>
        <v>996.59327063936394</v>
      </c>
      <c r="P606" s="36" t="e">
        <f>1000000*(AU606-AS606)/Y606</f>
        <v>#VALUE!</v>
      </c>
      <c r="Q606">
        <f>(N606*16)</f>
        <v>107.32229990789432</v>
      </c>
      <c r="R606">
        <f>(O606*44)</f>
        <v>43850.103908132012</v>
      </c>
      <c r="S606">
        <f>1000000*(((AG606-AE606)*0.082057*X606)/(W606-AA606))/Y606</f>
        <v>186.60578231188526</v>
      </c>
      <c r="T606">
        <f>1000000*(((AN606-AL606)*0.082057*X606)/(W606-AA606))/Y606</f>
        <v>27725.096025563576</v>
      </c>
      <c r="U606">
        <f>O606*((1*0.082057*X606)/(W606-AA606))</f>
        <v>27725.096025563576</v>
      </c>
      <c r="W606">
        <f t="shared" si="399"/>
        <v>0.99642721177878413</v>
      </c>
      <c r="X606">
        <v>313.14999999999998</v>
      </c>
      <c r="Y606">
        <f t="shared" si="400"/>
        <v>1.9073334166666699E-2</v>
      </c>
      <c r="Z606">
        <v>2E-3</v>
      </c>
      <c r="AA606">
        <f t="shared" si="401"/>
        <v>7.2765497523200454E-2</v>
      </c>
      <c r="AC606">
        <f t="shared" si="402"/>
        <v>1.2954849693174886E-3</v>
      </c>
      <c r="AD606">
        <f t="shared" si="403"/>
        <v>1.00831057726895E-7</v>
      </c>
      <c r="AE606">
        <v>0</v>
      </c>
      <c r="AF606">
        <f t="shared" si="404"/>
        <v>2.710607287801067E-8</v>
      </c>
      <c r="AG606">
        <f t="shared" si="405"/>
        <v>1.2793713060490568E-7</v>
      </c>
      <c r="AH606">
        <f t="shared" si="406"/>
        <v>1.097002469958351E-3</v>
      </c>
      <c r="AJ606">
        <f t="shared" si="407"/>
        <v>3.7158729768694131E-2</v>
      </c>
      <c r="AK606">
        <f t="shared" si="408"/>
        <v>2.892163255540683E-6</v>
      </c>
      <c r="AL606">
        <v>0</v>
      </c>
      <c r="AM606">
        <f t="shared" si="409"/>
        <v>1.6116193223615208E-5</v>
      </c>
      <c r="AN606">
        <f t="shared" si="410"/>
        <v>1.9008356479155892E-5</v>
      </c>
      <c r="AO606">
        <f t="shared" si="411"/>
        <v>2.2739189884214046E-2</v>
      </c>
      <c r="AQ606" t="e">
        <f t="shared" si="412"/>
        <v>#VALUE!</v>
      </c>
      <c r="AR606" t="e">
        <f t="shared" si="413"/>
        <v>#VALUE!</v>
      </c>
      <c r="AS606">
        <v>0</v>
      </c>
      <c r="AT606" t="e">
        <f t="shared" si="414"/>
        <v>#VALUE!</v>
      </c>
      <c r="AU606" t="e">
        <f t="shared" si="415"/>
        <v>#VALUE!</v>
      </c>
      <c r="AV606">
        <f t="shared" si="416"/>
        <v>1.5759424160826513E-2</v>
      </c>
      <c r="AX606">
        <f t="shared" si="417"/>
        <v>78.812974192989046</v>
      </c>
      <c r="AY606">
        <f t="shared" si="418"/>
        <v>15.215219993965075</v>
      </c>
      <c r="AZ606" t="e">
        <f t="shared" si="419"/>
        <v>#VALUE!</v>
      </c>
    </row>
    <row r="607" spans="1:52">
      <c r="A607" s="74">
        <v>44809.4375</v>
      </c>
      <c r="B607" s="31">
        <v>50</v>
      </c>
      <c r="C607" s="31">
        <v>7</v>
      </c>
      <c r="D607" s="31" t="s">
        <v>235</v>
      </c>
      <c r="E607" s="85">
        <v>1</v>
      </c>
      <c r="F607" s="2">
        <v>44810.628680555557</v>
      </c>
      <c r="G607">
        <v>391</v>
      </c>
      <c r="I607" s="35">
        <v>20.5</v>
      </c>
      <c r="J607" s="35">
        <v>29.974</v>
      </c>
      <c r="K607" s="64">
        <v>109281.99877350911</v>
      </c>
      <c r="L607" s="65">
        <v>21895.677501579517</v>
      </c>
      <c r="M607" s="35" t="s">
        <v>40</v>
      </c>
      <c r="N607" s="36">
        <f>1000000*(AG607-AE607)/Y607</f>
        <v>563.80875939239547</v>
      </c>
      <c r="O607" s="36">
        <f>1000000*(AN607-AL607)/Y607</f>
        <v>585.141711640023</v>
      </c>
      <c r="P607" s="36" t="e">
        <f>1000000*(AU607-AS607)/Y607</f>
        <v>#VALUE!</v>
      </c>
      <c r="Q607">
        <f>(N607*16)</f>
        <v>9020.9401502783276</v>
      </c>
      <c r="R607">
        <f>(O607*44)</f>
        <v>25746.235312161014</v>
      </c>
      <c r="S607">
        <f>1000000*(((AG607-AE607)*0.082057*X607)/(W607-AA607))/Y607</f>
        <v>15685.086840070226</v>
      </c>
      <c r="T607">
        <f>1000000*(((AN607-AL607)*0.082057*X607)/(W607-AA607))/Y607</f>
        <v>16278.56681530103</v>
      </c>
      <c r="U607">
        <f>O607*((1*0.082057*X607)/(W607-AA607))</f>
        <v>16278.566815301032</v>
      </c>
      <c r="W607">
        <f t="shared" si="399"/>
        <v>0.99642721177878413</v>
      </c>
      <c r="X607">
        <v>313.14999999999998</v>
      </c>
      <c r="Y607">
        <f t="shared" si="400"/>
        <v>1.9073334166666699E-2</v>
      </c>
      <c r="Z607">
        <v>2E-3</v>
      </c>
      <c r="AA607">
        <f t="shared" si="401"/>
        <v>7.2765497523200454E-2</v>
      </c>
      <c r="AC607">
        <f t="shared" si="402"/>
        <v>0.10889155733550018</v>
      </c>
      <c r="AD607">
        <f t="shared" si="403"/>
        <v>8.4753209521618923E-6</v>
      </c>
      <c r="AE607">
        <v>0</v>
      </c>
      <c r="AF607">
        <f t="shared" si="404"/>
        <v>2.2783919218230482E-6</v>
      </c>
      <c r="AG607">
        <f t="shared" si="405"/>
        <v>1.0753712873984941E-5</v>
      </c>
      <c r="AH607">
        <f t="shared" si="406"/>
        <v>1.097002469958351E-3</v>
      </c>
      <c r="AJ607">
        <f t="shared" si="407"/>
        <v>2.1817448882906331E-2</v>
      </c>
      <c r="AK607">
        <f t="shared" si="408"/>
        <v>1.6981103601108463E-6</v>
      </c>
      <c r="AL607">
        <v>0</v>
      </c>
      <c r="AM607">
        <f t="shared" si="409"/>
        <v>9.4624930408546357E-6</v>
      </c>
      <c r="AN607">
        <f t="shared" si="410"/>
        <v>1.1160603400965483E-5</v>
      </c>
      <c r="AO607">
        <f t="shared" si="411"/>
        <v>2.2739189884214046E-2</v>
      </c>
      <c r="AQ607" t="e">
        <f t="shared" si="412"/>
        <v>#VALUE!</v>
      </c>
      <c r="AR607" t="e">
        <f t="shared" si="413"/>
        <v>#VALUE!</v>
      </c>
      <c r="AS607">
        <v>0</v>
      </c>
      <c r="AT607" t="e">
        <f t="shared" si="414"/>
        <v>#VALUE!</v>
      </c>
      <c r="AU607" t="e">
        <f t="shared" si="415"/>
        <v>#VALUE!</v>
      </c>
      <c r="AV607">
        <f t="shared" si="416"/>
        <v>1.5759424160826513E-2</v>
      </c>
      <c r="AX607">
        <f t="shared" si="417"/>
        <v>78.812974192989046</v>
      </c>
      <c r="AY607">
        <f t="shared" si="418"/>
        <v>15.215219993965082</v>
      </c>
      <c r="AZ607" t="e">
        <f t="shared" si="419"/>
        <v>#VALUE!</v>
      </c>
    </row>
    <row r="608" spans="1:52">
      <c r="A608" s="74">
        <v>44809.556944444441</v>
      </c>
      <c r="B608" s="31">
        <v>50</v>
      </c>
      <c r="C608" s="31">
        <v>9</v>
      </c>
      <c r="D608" s="31" t="s">
        <v>234</v>
      </c>
      <c r="E608" s="85">
        <v>1</v>
      </c>
      <c r="F608" s="2">
        <v>44810.649907407409</v>
      </c>
      <c r="G608">
        <v>337</v>
      </c>
      <c r="I608" s="35">
        <v>20.5</v>
      </c>
      <c r="J608" s="35">
        <v>29.974</v>
      </c>
      <c r="K608" s="64">
        <v>144.69014196010599</v>
      </c>
      <c r="L608" s="65">
        <v>34050.005037974479</v>
      </c>
      <c r="M608" s="35" t="s">
        <v>40</v>
      </c>
      <c r="N608" s="36">
        <f>1000000*(AG608-AE608)/Y608</f>
        <v>0.74648679883600411</v>
      </c>
      <c r="O608" s="36">
        <f>1000000*(AN608-AL608)/Y608</f>
        <v>909.95486336673071</v>
      </c>
      <c r="P608" s="36" t="e">
        <f>1000000*(AU608-AS608)/Y608</f>
        <v>#VALUE!</v>
      </c>
      <c r="Q608">
        <f>(N608*16)</f>
        <v>11.943788781376066</v>
      </c>
      <c r="R608">
        <f>(O608*44)</f>
        <v>40038.013988136154</v>
      </c>
      <c r="S608">
        <f>1000000*(((AG608-AE608)*0.082057*X608)/(W608-AA608))/Y608</f>
        <v>20.76716629469713</v>
      </c>
      <c r="T608">
        <f>1000000*(((AN608-AL608)*0.082057*X608)/(W608-AA608))/Y608</f>
        <v>25314.826729249133</v>
      </c>
      <c r="U608">
        <f>O608*((1*0.082057*X608)/(W608-AA608))</f>
        <v>25314.82672924914</v>
      </c>
      <c r="W608">
        <f t="shared" si="399"/>
        <v>0.99642721177878413</v>
      </c>
      <c r="X608">
        <v>313.14999999999998</v>
      </c>
      <c r="Y608">
        <f t="shared" si="400"/>
        <v>1.9073334166666699E-2</v>
      </c>
      <c r="Z608">
        <v>2E-3</v>
      </c>
      <c r="AA608">
        <f t="shared" si="401"/>
        <v>7.2765497523200454E-2</v>
      </c>
      <c r="AC608">
        <f t="shared" si="402"/>
        <v>1.4417319472518489E-4</v>
      </c>
      <c r="AD608">
        <f t="shared" si="403"/>
        <v>1.1221385090762353E-8</v>
      </c>
      <c r="AE608">
        <v>0</v>
      </c>
      <c r="AF608">
        <f t="shared" si="404"/>
        <v>3.0166070744420554E-9</v>
      </c>
      <c r="AG608">
        <f t="shared" si="405"/>
        <v>1.4237992165204408E-8</v>
      </c>
      <c r="AH608">
        <f t="shared" si="406"/>
        <v>1.097002469958351E-3</v>
      </c>
      <c r="AJ608">
        <f t="shared" si="407"/>
        <v>3.392835158104246E-2</v>
      </c>
      <c r="AK608">
        <f t="shared" si="408"/>
        <v>2.6407342870591643E-6</v>
      </c>
      <c r="AL608">
        <v>0</v>
      </c>
      <c r="AM608">
        <f t="shared" si="409"/>
        <v>1.4715138898518027E-5</v>
      </c>
      <c r="AN608">
        <f t="shared" si="410"/>
        <v>1.7355873185577191E-5</v>
      </c>
      <c r="AO608">
        <f t="shared" si="411"/>
        <v>2.2739189884214046E-2</v>
      </c>
      <c r="AQ608" t="e">
        <f t="shared" si="412"/>
        <v>#VALUE!</v>
      </c>
      <c r="AR608" t="e">
        <f t="shared" si="413"/>
        <v>#VALUE!</v>
      </c>
      <c r="AS608">
        <v>0</v>
      </c>
      <c r="AT608" t="e">
        <f t="shared" si="414"/>
        <v>#VALUE!</v>
      </c>
      <c r="AU608" t="e">
        <f t="shared" si="415"/>
        <v>#VALUE!</v>
      </c>
      <c r="AV608">
        <f t="shared" si="416"/>
        <v>1.5759424160826513E-2</v>
      </c>
      <c r="AX608">
        <f t="shared" si="417"/>
        <v>78.812974192989046</v>
      </c>
      <c r="AY608">
        <f t="shared" si="418"/>
        <v>15.215219993965075</v>
      </c>
      <c r="AZ608" t="e">
        <f t="shared" si="419"/>
        <v>#VALUE!</v>
      </c>
    </row>
    <row r="609" spans="1:52">
      <c r="A609" s="74">
        <v>44809.543055555558</v>
      </c>
      <c r="B609" s="31">
        <v>50</v>
      </c>
      <c r="C609" s="31">
        <v>3.8</v>
      </c>
      <c r="D609" s="31" t="s">
        <v>234</v>
      </c>
      <c r="E609" s="85">
        <v>1</v>
      </c>
      <c r="F609" s="2">
        <v>44810.671122685184</v>
      </c>
      <c r="G609">
        <v>344</v>
      </c>
      <c r="I609" s="35">
        <v>20.5</v>
      </c>
      <c r="J609" s="35">
        <v>29.974</v>
      </c>
      <c r="K609" s="64">
        <v>148.63625824399784</v>
      </c>
      <c r="L609" s="65">
        <v>14952.508166846719</v>
      </c>
      <c r="M609" s="35" t="s">
        <v>40</v>
      </c>
      <c r="N609" s="36">
        <f>1000000*(AG609-AE609)/Y609</f>
        <v>0.76684564065267236</v>
      </c>
      <c r="O609" s="36">
        <f>1000000*(AN609-AL609)/Y609</f>
        <v>399.59193870246526</v>
      </c>
      <c r="P609" s="36" t="e">
        <f>1000000*(AU609-AS609)/Y609</f>
        <v>#VALUE!</v>
      </c>
      <c r="Q609">
        <f>(N609*16)</f>
        <v>12.269530250442758</v>
      </c>
      <c r="R609">
        <f>(O609*44)</f>
        <v>17582.045302908471</v>
      </c>
      <c r="S609">
        <f>1000000*(((AG609-AE609)*0.082057*X609)/(W609-AA609))/Y609</f>
        <v>21.333546643597398</v>
      </c>
      <c r="T609">
        <f>1000000*(((AN609-AL609)*0.082057*X609)/(W609-AA609))/Y609</f>
        <v>11116.596105911303</v>
      </c>
      <c r="U609">
        <f>O609*((1*0.082057*X609)/(W609-AA609))</f>
        <v>11116.596105911303</v>
      </c>
      <c r="W609">
        <f t="shared" si="399"/>
        <v>0.99642721177878413</v>
      </c>
      <c r="X609">
        <v>313.14999999999998</v>
      </c>
      <c r="Y609">
        <f t="shared" si="400"/>
        <v>1.9073334166666699E-2</v>
      </c>
      <c r="Z609">
        <v>2E-3</v>
      </c>
      <c r="AA609">
        <f t="shared" si="401"/>
        <v>7.2765497523200454E-2</v>
      </c>
      <c r="AC609">
        <f t="shared" si="402"/>
        <v>1.4810521237129808E-4</v>
      </c>
      <c r="AD609">
        <f t="shared" si="403"/>
        <v>1.1527424533633919E-8</v>
      </c>
      <c r="AE609">
        <v>0</v>
      </c>
      <c r="AF609">
        <f t="shared" si="404"/>
        <v>3.0988786247861084E-9</v>
      </c>
      <c r="AG609">
        <f t="shared" si="405"/>
        <v>1.4626303158420028E-8</v>
      </c>
      <c r="AH609">
        <f t="shared" si="406"/>
        <v>1.097002469958351E-3</v>
      </c>
      <c r="AJ609">
        <f t="shared" si="407"/>
        <v>1.4899086021790575E-2</v>
      </c>
      <c r="AK609">
        <f t="shared" si="408"/>
        <v>1.1596356872689959E-6</v>
      </c>
      <c r="AL609">
        <v>0</v>
      </c>
      <c r="AM609">
        <f t="shared" si="409"/>
        <v>6.4619148899093204E-6</v>
      </c>
      <c r="AN609">
        <f t="shared" si="410"/>
        <v>7.6215505771783163E-6</v>
      </c>
      <c r="AO609">
        <f t="shared" si="411"/>
        <v>2.2739189884214046E-2</v>
      </c>
      <c r="AQ609" t="e">
        <f t="shared" si="412"/>
        <v>#VALUE!</v>
      </c>
      <c r="AR609" t="e">
        <f t="shared" si="413"/>
        <v>#VALUE!</v>
      </c>
      <c r="AS609">
        <v>0</v>
      </c>
      <c r="AT609" t="e">
        <f t="shared" si="414"/>
        <v>#VALUE!</v>
      </c>
      <c r="AU609" t="e">
        <f t="shared" si="415"/>
        <v>#VALUE!</v>
      </c>
      <c r="AV609">
        <f t="shared" si="416"/>
        <v>1.5759424160826513E-2</v>
      </c>
      <c r="AX609">
        <f t="shared" si="417"/>
        <v>78.81297419298906</v>
      </c>
      <c r="AY609">
        <f t="shared" si="418"/>
        <v>15.215219993965077</v>
      </c>
      <c r="AZ609" t="e">
        <f t="shared" si="419"/>
        <v>#VALUE!</v>
      </c>
    </row>
    <row r="610" spans="1:52">
      <c r="A610" s="74">
        <v>44809.431944444441</v>
      </c>
      <c r="B610" s="31">
        <v>50</v>
      </c>
      <c r="C610" s="31">
        <v>3</v>
      </c>
      <c r="D610" s="31" t="s">
        <v>235</v>
      </c>
      <c r="E610" s="85">
        <v>1</v>
      </c>
      <c r="F610" s="2">
        <v>44810.692361111112</v>
      </c>
      <c r="G610">
        <v>348</v>
      </c>
      <c r="I610" s="35">
        <v>20.5</v>
      </c>
      <c r="J610" s="35">
        <v>29.974</v>
      </c>
      <c r="K610" s="64">
        <v>137.79970256594473</v>
      </c>
      <c r="L610" s="65">
        <v>4095.7784895795203</v>
      </c>
      <c r="M610" s="35" t="s">
        <v>40</v>
      </c>
      <c r="N610" s="36">
        <f>1000000*(AG610-AE610)/Y610</f>
        <v>0.7109375763648621</v>
      </c>
      <c r="O610" s="36">
        <f>1000000*(AN610-AL610)/Y610</f>
        <v>109.45588852950821</v>
      </c>
      <c r="P610" s="36" t="e">
        <f>1000000*(AU610-AS610)/Y610</f>
        <v>#VALUE!</v>
      </c>
      <c r="Q610">
        <f>(N610*16)</f>
        <v>11.375001221837794</v>
      </c>
      <c r="R610">
        <f>(O610*44)</f>
        <v>4816.0590952983612</v>
      </c>
      <c r="S610">
        <f>1000000*(((AG610-AE610)*0.082057*X610)/(W610-AA610))/Y610</f>
        <v>19.778191518644086</v>
      </c>
      <c r="T610">
        <f>1000000*(((AN610-AL610)*0.082057*X610)/(W610-AA610))/Y610</f>
        <v>3045.0486767757352</v>
      </c>
      <c r="U610">
        <f>O610*((1*0.082057*X610)/(W610-AA610))</f>
        <v>3045.0486767757357</v>
      </c>
      <c r="W610">
        <f t="shared" si="399"/>
        <v>0.99642721177878413</v>
      </c>
      <c r="X610">
        <v>313.14999999999998</v>
      </c>
      <c r="Y610">
        <f t="shared" si="400"/>
        <v>1.9073334166666699E-2</v>
      </c>
      <c r="Z610">
        <v>2E-3</v>
      </c>
      <c r="AA610">
        <f t="shared" si="401"/>
        <v>7.2765497523200454E-2</v>
      </c>
      <c r="AC610">
        <f t="shared" si="402"/>
        <v>1.3730737341173009E-4</v>
      </c>
      <c r="AD610">
        <f t="shared" si="403"/>
        <v>1.0686999867007708E-8</v>
      </c>
      <c r="AE610">
        <v>0</v>
      </c>
      <c r="AF610">
        <f t="shared" si="404"/>
        <v>2.8729500986394324E-9</v>
      </c>
      <c r="AG610">
        <f t="shared" si="405"/>
        <v>1.355994996564714E-8</v>
      </c>
      <c r="AH610">
        <f t="shared" si="406"/>
        <v>1.097002469958351E-3</v>
      </c>
      <c r="AJ610">
        <f t="shared" si="407"/>
        <v>4.0811451404352411E-3</v>
      </c>
      <c r="AK610">
        <f t="shared" si="408"/>
        <v>3.1764643434177411E-7</v>
      </c>
      <c r="AL610">
        <v>0</v>
      </c>
      <c r="AM610">
        <f t="shared" si="409"/>
        <v>1.7700423040909562E-6</v>
      </c>
      <c r="AN610">
        <f t="shared" si="410"/>
        <v>2.0876887384327304E-6</v>
      </c>
      <c r="AO610">
        <f t="shared" si="411"/>
        <v>2.2739189884214046E-2</v>
      </c>
      <c r="AQ610" t="e">
        <f t="shared" si="412"/>
        <v>#VALUE!</v>
      </c>
      <c r="AR610" t="e">
        <f t="shared" si="413"/>
        <v>#VALUE!</v>
      </c>
      <c r="AS610">
        <v>0</v>
      </c>
      <c r="AT610" t="e">
        <f t="shared" si="414"/>
        <v>#VALUE!</v>
      </c>
      <c r="AU610" t="e">
        <f t="shared" si="415"/>
        <v>#VALUE!</v>
      </c>
      <c r="AV610">
        <f t="shared" si="416"/>
        <v>1.5759424160826513E-2</v>
      </c>
      <c r="AX610">
        <f t="shared" si="417"/>
        <v>78.812974192989032</v>
      </c>
      <c r="AY610">
        <f t="shared" si="418"/>
        <v>15.215219993965084</v>
      </c>
      <c r="AZ610" t="e">
        <f t="shared" si="419"/>
        <v>#VALUE!</v>
      </c>
    </row>
    <row r="611" spans="1:52">
      <c r="A611" s="74">
        <v>44809.540277777778</v>
      </c>
      <c r="B611" s="31">
        <v>50</v>
      </c>
      <c r="C611" s="31">
        <v>1.6</v>
      </c>
      <c r="D611" s="31" t="s">
        <v>234</v>
      </c>
      <c r="E611" s="85">
        <v>1</v>
      </c>
      <c r="F611" s="2">
        <v>44810.713564814818</v>
      </c>
      <c r="G611">
        <v>357</v>
      </c>
      <c r="I611" s="35">
        <v>20.5</v>
      </c>
      <c r="J611" s="35">
        <v>29.974</v>
      </c>
      <c r="K611" s="64">
        <v>47.060388790666003</v>
      </c>
      <c r="L611" s="65">
        <v>1473.7920977280799</v>
      </c>
      <c r="M611" s="35" t="s">
        <v>40</v>
      </c>
      <c r="N611" s="36">
        <f>1000000*(AG611-AE611)/Y611</f>
        <v>0.24279441919414299</v>
      </c>
      <c r="O611" s="36">
        <f>1000000*(AN611-AL611)/Y611</f>
        <v>39.38572947121358</v>
      </c>
      <c r="P611" s="36" t="e">
        <f>1000000*(AU611-AS611)/Y611</f>
        <v>#VALUE!</v>
      </c>
      <c r="Q611">
        <f>(N611*16)</f>
        <v>3.8847107071062879</v>
      </c>
      <c r="R611">
        <f>(O611*44)</f>
        <v>1732.9720967333974</v>
      </c>
      <c r="S611">
        <f>1000000*(((AG611-AE611)*0.082057*X611)/(W611-AA611))/Y611</f>
        <v>6.7545093720229135</v>
      </c>
      <c r="T611">
        <f>1000000*(((AN611-AL611)*0.082057*X611)/(W611-AA611))/Y611</f>
        <v>1095.7059051038054</v>
      </c>
      <c r="U611">
        <f>O611*((1*0.082057*X611)/(W611-AA611))</f>
        <v>1095.7059051038052</v>
      </c>
      <c r="W611">
        <f t="shared" si="399"/>
        <v>0.99642721177878413</v>
      </c>
      <c r="X611">
        <v>313.14999999999998</v>
      </c>
      <c r="Y611">
        <f t="shared" si="400"/>
        <v>1.9073334166666699E-2</v>
      </c>
      <c r="Z611">
        <v>2E-3</v>
      </c>
      <c r="AA611">
        <f t="shared" si="401"/>
        <v>7.2765497523200454E-2</v>
      </c>
      <c r="AC611">
        <f t="shared" si="402"/>
        <v>4.6892251987908869E-5</v>
      </c>
      <c r="AD611">
        <f t="shared" si="403"/>
        <v>3.6497493055654225E-9</v>
      </c>
      <c r="AE611">
        <v>0</v>
      </c>
      <c r="AF611">
        <f t="shared" si="404"/>
        <v>9.8114978552622236E-10</v>
      </c>
      <c r="AG611">
        <f t="shared" si="405"/>
        <v>4.6308990910916448E-9</v>
      </c>
      <c r="AH611">
        <f t="shared" si="406"/>
        <v>1.097002469958351E-3</v>
      </c>
      <c r="AJ611">
        <f t="shared" si="407"/>
        <v>1.4685265506807958E-3</v>
      </c>
      <c r="AK611">
        <f t="shared" si="408"/>
        <v>1.1429934650896331E-7</v>
      </c>
      <c r="AL611">
        <v>0</v>
      </c>
      <c r="AM611">
        <f t="shared" si="409"/>
        <v>6.3691783309342624E-7</v>
      </c>
      <c r="AN611">
        <f t="shared" si="410"/>
        <v>7.5121717960238957E-7</v>
      </c>
      <c r="AO611">
        <f t="shared" si="411"/>
        <v>2.2739189884214046E-2</v>
      </c>
      <c r="AQ611" t="e">
        <f t="shared" si="412"/>
        <v>#VALUE!</v>
      </c>
      <c r="AR611" t="e">
        <f t="shared" si="413"/>
        <v>#VALUE!</v>
      </c>
      <c r="AS611">
        <v>0</v>
      </c>
      <c r="AT611" t="e">
        <f t="shared" si="414"/>
        <v>#VALUE!</v>
      </c>
      <c r="AU611" t="e">
        <f t="shared" si="415"/>
        <v>#VALUE!</v>
      </c>
      <c r="AV611">
        <f t="shared" si="416"/>
        <v>1.5759424160826513E-2</v>
      </c>
      <c r="AX611">
        <f t="shared" si="417"/>
        <v>78.81297419298906</v>
      </c>
      <c r="AY611">
        <f t="shared" si="418"/>
        <v>15.215219993965079</v>
      </c>
      <c r="AZ611" t="e">
        <f t="shared" si="419"/>
        <v>#VALUE!</v>
      </c>
    </row>
    <row r="612" spans="1:52">
      <c r="A612" s="74">
        <v>44809.549305555556</v>
      </c>
      <c r="B612" s="31">
        <v>50</v>
      </c>
      <c r="C612" s="31">
        <v>6.2</v>
      </c>
      <c r="D612" s="31" t="s">
        <v>234</v>
      </c>
      <c r="E612" s="85">
        <v>2</v>
      </c>
      <c r="F612" s="2">
        <v>44810.734791666669</v>
      </c>
      <c r="G612">
        <v>335</v>
      </c>
      <c r="I612" s="35">
        <v>20.5</v>
      </c>
      <c r="J612" s="35">
        <v>29.974</v>
      </c>
      <c r="K612" s="64">
        <v>846.0656918812449</v>
      </c>
      <c r="L612" s="65">
        <v>37240.482091968079</v>
      </c>
      <c r="M612" s="35" t="s">
        <v>40</v>
      </c>
      <c r="N612" s="36">
        <f>1000000*(AG612-AE612)/Y612</f>
        <v>4.3650304117576857</v>
      </c>
      <c r="O612" s="36">
        <f>1000000*(AN612-AL612)/Y612</f>
        <v>995.21740909920948</v>
      </c>
      <c r="P612" s="36" t="e">
        <f>1000000*(AU612-AS612)/Y612</f>
        <v>#VALUE!</v>
      </c>
      <c r="Q612">
        <f>(N612*16)</f>
        <v>69.840486588122971</v>
      </c>
      <c r="R612">
        <f>(O612*44)</f>
        <v>43789.566000365216</v>
      </c>
      <c r="S612">
        <f>1000000*(((AG612-AE612)*0.082057*X612)/(W612-AA612))/Y612</f>
        <v>121.43458207664423</v>
      </c>
      <c r="T612">
        <f>1000000*(((AN612-AL612)*0.082057*X612)/(W612-AA612))/Y612</f>
        <v>27686.819735282999</v>
      </c>
      <c r="U612">
        <f>O612*((1*0.082057*X612)/(W612-AA612))</f>
        <v>27686.819735282999</v>
      </c>
      <c r="W612">
        <f t="shared" si="399"/>
        <v>0.99642721177878413</v>
      </c>
      <c r="X612">
        <v>313.14999999999998</v>
      </c>
      <c r="Y612">
        <f t="shared" si="400"/>
        <v>1.9073334166666699E-2</v>
      </c>
      <c r="Z612">
        <v>2E-3</v>
      </c>
      <c r="AA612">
        <f t="shared" si="401"/>
        <v>7.2765497523200454E-2</v>
      </c>
      <c r="AC612">
        <f t="shared" si="402"/>
        <v>8.4304287834291675E-4</v>
      </c>
      <c r="AD612">
        <f t="shared" si="403"/>
        <v>6.5616280501676697E-8</v>
      </c>
      <c r="AE612">
        <v>0</v>
      </c>
      <c r="AF612">
        <f t="shared" si="404"/>
        <v>1.7639403189440384E-8</v>
      </c>
      <c r="AG612">
        <f t="shared" si="405"/>
        <v>8.3255683691117081E-8</v>
      </c>
      <c r="AH612">
        <f t="shared" si="406"/>
        <v>1.097002469958351E-3</v>
      </c>
      <c r="AJ612">
        <f t="shared" si="407"/>
        <v>3.7107429736197496E-2</v>
      </c>
      <c r="AK612">
        <f t="shared" si="408"/>
        <v>2.8881704368970325E-6</v>
      </c>
      <c r="AL612">
        <v>0</v>
      </c>
      <c r="AM612">
        <f t="shared" si="409"/>
        <v>1.6093943775336432E-5</v>
      </c>
      <c r="AN612">
        <f t="shared" si="410"/>
        <v>1.8982114212233464E-5</v>
      </c>
      <c r="AO612">
        <f t="shared" si="411"/>
        <v>2.2739189884214046E-2</v>
      </c>
      <c r="AQ612" t="e">
        <f t="shared" si="412"/>
        <v>#VALUE!</v>
      </c>
      <c r="AR612" t="e">
        <f t="shared" si="413"/>
        <v>#VALUE!</v>
      </c>
      <c r="AS612">
        <v>0</v>
      </c>
      <c r="AT612" t="e">
        <f t="shared" si="414"/>
        <v>#VALUE!</v>
      </c>
      <c r="AU612" t="e">
        <f t="shared" si="415"/>
        <v>#VALUE!</v>
      </c>
      <c r="AV612">
        <f t="shared" si="416"/>
        <v>1.5759424160826513E-2</v>
      </c>
      <c r="AX612">
        <f t="shared" si="417"/>
        <v>78.81297419298906</v>
      </c>
      <c r="AY612">
        <f t="shared" si="418"/>
        <v>15.215219993965071</v>
      </c>
      <c r="AZ612" t="e">
        <f t="shared" si="419"/>
        <v>#VALUE!</v>
      </c>
    </row>
    <row r="613" spans="1:52">
      <c r="A613" s="74">
        <v>44809.427083333336</v>
      </c>
      <c r="B613" s="31">
        <v>50</v>
      </c>
      <c r="C613" s="31">
        <v>0.1</v>
      </c>
      <c r="D613" s="31" t="s">
        <v>235</v>
      </c>
      <c r="E613" s="85">
        <v>1</v>
      </c>
      <c r="F613" s="2">
        <v>44810.756064814814</v>
      </c>
      <c r="G613">
        <v>393</v>
      </c>
      <c r="I613" s="35">
        <v>20.5</v>
      </c>
      <c r="J613" s="35">
        <v>29.974</v>
      </c>
      <c r="K613" s="64">
        <v>105.54312118096249</v>
      </c>
      <c r="L613" s="65">
        <v>957.44445861511986</v>
      </c>
      <c r="M613" s="35" t="s">
        <v>40</v>
      </c>
      <c r="N613" s="36">
        <f>1000000*(AG613-AE613)/Y613</f>
        <v>0.54451910546373083</v>
      </c>
      <c r="O613" s="36">
        <f>1000000*(AN613-AL613)/Y613</f>
        <v>25.58681681687591</v>
      </c>
      <c r="P613" s="36" t="e">
        <f>1000000*(AU613-AS613)/Y613</f>
        <v>#VALUE!</v>
      </c>
      <c r="Q613">
        <f>(N613*16)</f>
        <v>8.7123056874196934</v>
      </c>
      <c r="R613">
        <f>(O613*44)</f>
        <v>1125.81993994254</v>
      </c>
      <c r="S613">
        <f>1000000*(((AG613-AE613)*0.082057*X613)/(W613-AA613))/Y613</f>
        <v>15.148451160071092</v>
      </c>
      <c r="T613">
        <f>1000000*(((AN613-AL613)*0.082057*X613)/(W613-AA613))/Y613</f>
        <v>711.82193793188696</v>
      </c>
      <c r="U613">
        <f>O613*((1*0.082057*X613)/(W613-AA613))</f>
        <v>711.82193793188696</v>
      </c>
      <c r="W613">
        <f t="shared" si="399"/>
        <v>0.99642721177878413</v>
      </c>
      <c r="X613">
        <v>313.14999999999998</v>
      </c>
      <c r="Y613">
        <f t="shared" si="400"/>
        <v>1.9073334166666699E-2</v>
      </c>
      <c r="Z613">
        <v>2E-3</v>
      </c>
      <c r="AA613">
        <f t="shared" si="401"/>
        <v>7.2765497523200454E-2</v>
      </c>
      <c r="AC613">
        <f t="shared" si="402"/>
        <v>1.0516603796077678E-4</v>
      </c>
      <c r="AD613">
        <f t="shared" si="403"/>
        <v>8.1853538216800089E-9</v>
      </c>
      <c r="AE613">
        <v>0</v>
      </c>
      <c r="AF613">
        <f t="shared" si="404"/>
        <v>2.2004410369641557E-9</v>
      </c>
      <c r="AG613">
        <f t="shared" si="405"/>
        <v>1.0385794858644164E-8</v>
      </c>
      <c r="AH613">
        <f t="shared" si="406"/>
        <v>1.097002469958351E-3</v>
      </c>
      <c r="AJ613">
        <f t="shared" si="407"/>
        <v>9.5402371233091129E-4</v>
      </c>
      <c r="AK613">
        <f t="shared" si="408"/>
        <v>7.4254215439909073E-8</v>
      </c>
      <c r="AL613">
        <v>0</v>
      </c>
      <c r="AM613">
        <f t="shared" si="409"/>
        <v>4.1377169196965232E-7</v>
      </c>
      <c r="AN613">
        <f t="shared" si="410"/>
        <v>4.8802590740956138E-7</v>
      </c>
      <c r="AO613">
        <f t="shared" si="411"/>
        <v>2.2739189884214046E-2</v>
      </c>
      <c r="AQ613" t="e">
        <f t="shared" si="412"/>
        <v>#VALUE!</v>
      </c>
      <c r="AR613" t="e">
        <f t="shared" si="413"/>
        <v>#VALUE!</v>
      </c>
      <c r="AS613">
        <v>0</v>
      </c>
      <c r="AT613" t="e">
        <f t="shared" si="414"/>
        <v>#VALUE!</v>
      </c>
      <c r="AU613" t="e">
        <f t="shared" si="415"/>
        <v>#VALUE!</v>
      </c>
      <c r="AV613">
        <f t="shared" si="416"/>
        <v>1.5759424160826513E-2</v>
      </c>
      <c r="AX613">
        <f t="shared" si="417"/>
        <v>78.81297419298906</v>
      </c>
      <c r="AY613">
        <f t="shared" si="418"/>
        <v>15.215219993965073</v>
      </c>
      <c r="AZ613" t="e">
        <f t="shared" si="419"/>
        <v>#VALUE!</v>
      </c>
    </row>
    <row r="614" spans="1:52">
      <c r="A614" s="74">
        <v>44809.552083333336</v>
      </c>
      <c r="B614" s="31">
        <v>50</v>
      </c>
      <c r="C614" s="31">
        <v>8</v>
      </c>
      <c r="D614" s="31" t="s">
        <v>234</v>
      </c>
      <c r="E614" s="85">
        <v>1</v>
      </c>
      <c r="F614" s="2">
        <v>44810.777303240742</v>
      </c>
      <c r="G614">
        <v>87</v>
      </c>
      <c r="I614" s="35">
        <v>20.5</v>
      </c>
      <c r="J614" s="35">
        <v>29.974</v>
      </c>
      <c r="K614" s="64">
        <v>650.78807811648289</v>
      </c>
      <c r="L614" s="65">
        <v>33546.302850013519</v>
      </c>
      <c r="M614" s="35" t="s">
        <v>40</v>
      </c>
      <c r="N614" s="36">
        <f>1000000*(AG614-AE614)/Y614</f>
        <v>3.3575522324648412</v>
      </c>
      <c r="O614" s="36">
        <f>1000000*(AN614-AL614)/Y614</f>
        <v>896.4938886880966</v>
      </c>
      <c r="P614" s="36" t="e">
        <f>1000000*(AU614-AS614)/Y614</f>
        <v>#VALUE!</v>
      </c>
      <c r="Q614">
        <f>(N614*16)</f>
        <v>53.72083571943746</v>
      </c>
      <c r="R614">
        <f>(O614*44)</f>
        <v>39445.731102276251</v>
      </c>
      <c r="S614">
        <f>1000000*(((AG614-AE614)*0.082057*X614)/(W614-AA614))/Y614</f>
        <v>93.406669298712231</v>
      </c>
      <c r="T614">
        <f>1000000*(((AN614-AL614)*0.082057*X614)/(W614-AA614))/Y614</f>
        <v>24940.344152898429</v>
      </c>
      <c r="U614">
        <f>O614*((1*0.082057*X614)/(W614-AA614))</f>
        <v>24940.344152898429</v>
      </c>
      <c r="W614">
        <f t="shared" si="399"/>
        <v>0.99642721177878413</v>
      </c>
      <c r="X614">
        <v>313.14999999999998</v>
      </c>
      <c r="Y614">
        <f t="shared" si="400"/>
        <v>1.9073334166666699E-2</v>
      </c>
      <c r="Z614">
        <v>2E-3</v>
      </c>
      <c r="AA614">
        <f t="shared" si="401"/>
        <v>7.2765497523200454E-2</v>
      </c>
      <c r="AC614">
        <f t="shared" si="402"/>
        <v>6.484629501364806E-4</v>
      </c>
      <c r="AD614">
        <f t="shared" si="403"/>
        <v>5.0471604617235784E-8</v>
      </c>
      <c r="AE614">
        <v>0</v>
      </c>
      <c r="AF614">
        <f t="shared" si="404"/>
        <v>1.3568111094603925E-8</v>
      </c>
      <c r="AG614">
        <f t="shared" si="405"/>
        <v>6.4039715711839707E-8</v>
      </c>
      <c r="AH614">
        <f t="shared" si="406"/>
        <v>1.097002469958351E-3</v>
      </c>
      <c r="AJ614">
        <f t="shared" si="407"/>
        <v>3.3426449014325649E-2</v>
      </c>
      <c r="AK614">
        <f t="shared" si="408"/>
        <v>2.6016698688092472E-6</v>
      </c>
      <c r="AL614">
        <v>0</v>
      </c>
      <c r="AM614">
        <f t="shared" si="409"/>
        <v>1.4497457648513317E-5</v>
      </c>
      <c r="AN614">
        <f t="shared" si="410"/>
        <v>1.7099127517322565E-5</v>
      </c>
      <c r="AO614">
        <f t="shared" si="411"/>
        <v>2.2739189884214046E-2</v>
      </c>
      <c r="AQ614" t="e">
        <f t="shared" si="412"/>
        <v>#VALUE!</v>
      </c>
      <c r="AR614" t="e">
        <f t="shared" si="413"/>
        <v>#VALUE!</v>
      </c>
      <c r="AS614">
        <v>0</v>
      </c>
      <c r="AT614" t="e">
        <f t="shared" si="414"/>
        <v>#VALUE!</v>
      </c>
      <c r="AU614" t="e">
        <f t="shared" si="415"/>
        <v>#VALUE!</v>
      </c>
      <c r="AV614">
        <f t="shared" si="416"/>
        <v>1.5759424160826513E-2</v>
      </c>
      <c r="AX614">
        <f t="shared" si="417"/>
        <v>78.812974192989046</v>
      </c>
      <c r="AY614">
        <f t="shared" si="418"/>
        <v>15.215219993965079</v>
      </c>
      <c r="AZ614" t="e">
        <f t="shared" si="419"/>
        <v>#VALUE!</v>
      </c>
    </row>
    <row r="615" spans="1:52">
      <c r="A615" s="74">
        <v>44809.43472222222</v>
      </c>
      <c r="B615" s="31">
        <v>50</v>
      </c>
      <c r="C615" s="31">
        <v>6</v>
      </c>
      <c r="D615" s="31" t="s">
        <v>235</v>
      </c>
      <c r="E615" s="85">
        <v>1</v>
      </c>
      <c r="F615" s="2">
        <v>44810.798518518517</v>
      </c>
      <c r="G615">
        <v>165</v>
      </c>
      <c r="I615" s="35">
        <v>20.5</v>
      </c>
      <c r="J615" s="35">
        <v>29.974</v>
      </c>
      <c r="K615" s="64">
        <v>71842.39933159799</v>
      </c>
      <c r="L615" s="65">
        <v>19992.111258483517</v>
      </c>
      <c r="M615" s="35" t="s">
        <v>40</v>
      </c>
      <c r="N615" s="36">
        <f>1000000*(AG615-AE615)/Y615</f>
        <v>370.65001092147088</v>
      </c>
      <c r="O615" s="36">
        <f>1000000*(AN615-AL615)/Y615</f>
        <v>534.27066599071566</v>
      </c>
      <c r="P615" s="36" t="e">
        <f>1000000*(AU615-AS615)/Y615</f>
        <v>#VALUE!</v>
      </c>
      <c r="Q615">
        <f>(N615*16)</f>
        <v>5930.4001747435341</v>
      </c>
      <c r="R615">
        <f>(O615*44)</f>
        <v>23507.909303591488</v>
      </c>
      <c r="S615">
        <f>1000000*(((AG615-AE615)*0.082057*X615)/(W615-AA615))/Y615</f>
        <v>10311.43541445068</v>
      </c>
      <c r="T615">
        <f>1000000*(((AN615-AL615)*0.082057*X615)/(W615-AA615))/Y615</f>
        <v>14863.340898068987</v>
      </c>
      <c r="U615">
        <f>O615*((1*0.082057*X615)/(W615-AA615))</f>
        <v>14863.340898068989</v>
      </c>
      <c r="W615">
        <f t="shared" si="399"/>
        <v>0.99642721177878413</v>
      </c>
      <c r="X615">
        <v>313.14999999999998</v>
      </c>
      <c r="Y615">
        <f t="shared" si="400"/>
        <v>1.9073334166666699E-2</v>
      </c>
      <c r="Z615">
        <v>2E-3</v>
      </c>
      <c r="AA615">
        <f t="shared" si="401"/>
        <v>7.2765497523200454E-2</v>
      </c>
      <c r="AC615">
        <f t="shared" si="402"/>
        <v>7.1585721653482162E-2</v>
      </c>
      <c r="AD615">
        <f t="shared" si="403"/>
        <v>5.5717080502033554E-6</v>
      </c>
      <c r="AE615">
        <v>0</v>
      </c>
      <c r="AF615">
        <f t="shared" si="404"/>
        <v>1.4978234669805205E-6</v>
      </c>
      <c r="AG615">
        <f t="shared" si="405"/>
        <v>7.0695315171838761E-6</v>
      </c>
      <c r="AH615">
        <f t="shared" si="406"/>
        <v>1.097002469958351E-3</v>
      </c>
      <c r="AJ615">
        <f t="shared" si="407"/>
        <v>1.9920683678861968E-2</v>
      </c>
      <c r="AK615">
        <f t="shared" si="408"/>
        <v>1.5504800546167407E-6</v>
      </c>
      <c r="AL615">
        <v>0</v>
      </c>
      <c r="AM615">
        <f t="shared" si="409"/>
        <v>8.6398428932717471E-6</v>
      </c>
      <c r="AN615">
        <f t="shared" si="410"/>
        <v>1.0190322947888488E-5</v>
      </c>
      <c r="AO615">
        <f t="shared" si="411"/>
        <v>2.2739189884214046E-2</v>
      </c>
      <c r="AQ615" t="e">
        <f t="shared" si="412"/>
        <v>#VALUE!</v>
      </c>
      <c r="AR615" t="e">
        <f t="shared" si="413"/>
        <v>#VALUE!</v>
      </c>
      <c r="AS615">
        <v>0</v>
      </c>
      <c r="AT615" t="e">
        <f t="shared" si="414"/>
        <v>#VALUE!</v>
      </c>
      <c r="AU615" t="e">
        <f t="shared" si="415"/>
        <v>#VALUE!</v>
      </c>
      <c r="AV615">
        <f t="shared" si="416"/>
        <v>1.5759424160826513E-2</v>
      </c>
      <c r="AX615">
        <f t="shared" si="417"/>
        <v>78.812974192989046</v>
      </c>
      <c r="AY615">
        <f t="shared" si="418"/>
        <v>15.215219993965077</v>
      </c>
      <c r="AZ615" t="e">
        <f t="shared" si="419"/>
        <v>#VALUE!</v>
      </c>
    </row>
    <row r="616" spans="1:52">
      <c r="A616" s="74">
        <v>44809.540277777778</v>
      </c>
      <c r="B616" s="31">
        <v>50</v>
      </c>
      <c r="C616" s="31">
        <v>1.6</v>
      </c>
      <c r="D616" s="31" t="s">
        <v>234</v>
      </c>
      <c r="E616" s="85">
        <v>2</v>
      </c>
      <c r="F616" s="2">
        <v>44810.819756944446</v>
      </c>
      <c r="G616">
        <v>388</v>
      </c>
      <c r="I616" s="35">
        <v>20.5</v>
      </c>
      <c r="J616" s="35">
        <v>29.974</v>
      </c>
      <c r="K616" s="64">
        <v>55.375670285549539</v>
      </c>
      <c r="L616" s="65">
        <v>1391.2639723520799</v>
      </c>
      <c r="M616" s="35" t="s">
        <v>40</v>
      </c>
      <c r="N616" s="36">
        <f>1000000*(AG616-AE616)/Y616</f>
        <v>0.28569470099943239</v>
      </c>
      <c r="O616" s="36">
        <f>1000000*(AN616-AL616)/Y616</f>
        <v>37.180241719694067</v>
      </c>
      <c r="P616" s="36" t="e">
        <f>1000000*(AU616-AS616)/Y616</f>
        <v>#VALUE!</v>
      </c>
      <c r="Q616">
        <f>(N616*16)</f>
        <v>4.5711152159909183</v>
      </c>
      <c r="R616">
        <f>(O616*44)</f>
        <v>1635.9306356665388</v>
      </c>
      <c r="S616">
        <f>1000000*(((AG616-AE616)*0.082057*X616)/(W616-AA616))/Y616</f>
        <v>7.9479896689672405</v>
      </c>
      <c r="T616">
        <f>1000000*(((AN616-AL616)*0.082057*X616)/(W616-AA616))/Y616</f>
        <v>1034.3495208138995</v>
      </c>
      <c r="U616">
        <f>O616*((1*0.082057*X616)/(W616-AA616))</f>
        <v>1034.3495208138995</v>
      </c>
      <c r="W616">
        <f t="shared" si="399"/>
        <v>0.99642721177878413</v>
      </c>
      <c r="X616">
        <v>313.14999999999998</v>
      </c>
      <c r="Y616">
        <f t="shared" si="400"/>
        <v>1.9073334166666699E-2</v>
      </c>
      <c r="Z616">
        <v>2E-3</v>
      </c>
      <c r="AA616">
        <f t="shared" si="401"/>
        <v>7.2765497523200454E-2</v>
      </c>
      <c r="AC616">
        <f t="shared" si="402"/>
        <v>5.5177824743011397E-5</v>
      </c>
      <c r="AD616">
        <f t="shared" si="403"/>
        <v>4.2946375787271514E-9</v>
      </c>
      <c r="AE616">
        <v>0</v>
      </c>
      <c r="AF616">
        <f t="shared" si="404"/>
        <v>1.1545129230809489E-9</v>
      </c>
      <c r="AG616">
        <f t="shared" si="405"/>
        <v>5.4491505018081007E-9</v>
      </c>
      <c r="AH616">
        <f t="shared" si="406"/>
        <v>1.097002469958351E-3</v>
      </c>
      <c r="AJ616">
        <f t="shared" si="407"/>
        <v>1.3862932808190584E-3</v>
      </c>
      <c r="AK616">
        <f t="shared" si="408"/>
        <v>1.0789891132300467E-7</v>
      </c>
      <c r="AL616">
        <v>0</v>
      </c>
      <c r="AM616">
        <f t="shared" si="409"/>
        <v>6.0125226339416278E-7</v>
      </c>
      <c r="AN616">
        <f t="shared" si="410"/>
        <v>7.0915117471716749E-7</v>
      </c>
      <c r="AO616">
        <f t="shared" si="411"/>
        <v>2.2739189884214046E-2</v>
      </c>
      <c r="AQ616" t="e">
        <f t="shared" si="412"/>
        <v>#VALUE!</v>
      </c>
      <c r="AR616" t="e">
        <f t="shared" si="413"/>
        <v>#VALUE!</v>
      </c>
      <c r="AS616">
        <v>0</v>
      </c>
      <c r="AT616" t="e">
        <f t="shared" si="414"/>
        <v>#VALUE!</v>
      </c>
      <c r="AU616" t="e">
        <f t="shared" si="415"/>
        <v>#VALUE!</v>
      </c>
      <c r="AV616">
        <f t="shared" si="416"/>
        <v>1.5759424160826513E-2</v>
      </c>
      <c r="AX616">
        <f t="shared" si="417"/>
        <v>78.812974192989046</v>
      </c>
      <c r="AY616">
        <f t="shared" si="418"/>
        <v>15.215219993965082</v>
      </c>
      <c r="AZ616" t="e">
        <f t="shared" si="419"/>
        <v>#VALUE!</v>
      </c>
    </row>
    <row r="617" spans="1:52">
      <c r="A617" s="74">
        <v>44809.552083333336</v>
      </c>
      <c r="B617" s="31">
        <v>50</v>
      </c>
      <c r="C617" s="31">
        <v>8</v>
      </c>
      <c r="D617" s="31" t="s">
        <v>234</v>
      </c>
      <c r="E617" s="85">
        <v>2</v>
      </c>
      <c r="F617" s="2">
        <v>44810.840960648151</v>
      </c>
      <c r="G617">
        <v>321</v>
      </c>
      <c r="I617" s="35">
        <v>20.5</v>
      </c>
      <c r="J617" s="35">
        <v>29.974</v>
      </c>
      <c r="K617" s="64">
        <v>367.23267199811812</v>
      </c>
      <c r="L617" s="65">
        <v>31369.191065472078</v>
      </c>
      <c r="M617" s="35" t="s">
        <v>40</v>
      </c>
      <c r="N617" s="36">
        <f>1000000*(AG617-AE617)/Y617</f>
        <v>1.8946304014509288</v>
      </c>
      <c r="O617" s="36">
        <f>1000000*(AN617-AL617)/Y617</f>
        <v>838.31259167427538</v>
      </c>
      <c r="P617" s="36" t="e">
        <f>1000000*(AU617-AS617)/Y617</f>
        <v>#VALUE!</v>
      </c>
      <c r="Q617">
        <f>(N617*16)</f>
        <v>30.31408642321486</v>
      </c>
      <c r="R617">
        <f>(O617*44)</f>
        <v>36885.75403366812</v>
      </c>
      <c r="S617">
        <f>1000000*(((AG617-AE617)*0.082057*X617)/(W617-AA617))/Y617</f>
        <v>52.708372974944169</v>
      </c>
      <c r="T617">
        <f>1000000*(((AN617-AL617)*0.082057*X617)/(W617-AA617))/Y617</f>
        <v>23321.747987217757</v>
      </c>
      <c r="U617">
        <f>O617*((1*0.082057*X617)/(W617-AA617))</f>
        <v>23321.747987217761</v>
      </c>
      <c r="W617">
        <f t="shared" si="399"/>
        <v>0.99642721177878413</v>
      </c>
      <c r="X617">
        <v>313.14999999999998</v>
      </c>
      <c r="Y617">
        <f t="shared" si="400"/>
        <v>1.9073334166666699E-2</v>
      </c>
      <c r="Z617">
        <v>2E-3</v>
      </c>
      <c r="AA617">
        <f t="shared" si="401"/>
        <v>7.2765497523200454E-2</v>
      </c>
      <c r="AC617">
        <f t="shared" si="402"/>
        <v>3.6592062743315761E-4</v>
      </c>
      <c r="AD617">
        <f t="shared" si="403"/>
        <v>2.848058046371057E-8</v>
      </c>
      <c r="AE617">
        <v>0</v>
      </c>
      <c r="AF617">
        <f t="shared" si="404"/>
        <v>7.6563383054888706E-9</v>
      </c>
      <c r="AG617">
        <f t="shared" si="405"/>
        <v>3.6136918769199442E-8</v>
      </c>
      <c r="AH617">
        <f t="shared" si="406"/>
        <v>1.097002469958351E-3</v>
      </c>
      <c r="AJ617">
        <f t="shared" si="407"/>
        <v>3.1257115589124286E-2</v>
      </c>
      <c r="AK617">
        <f t="shared" si="408"/>
        <v>2.4328248501436889E-6</v>
      </c>
      <c r="AL617">
        <v>0</v>
      </c>
      <c r="AM617">
        <f t="shared" si="409"/>
        <v>1.3556591346984174E-5</v>
      </c>
      <c r="AN617">
        <f t="shared" si="410"/>
        <v>1.5989416197127864E-5</v>
      </c>
      <c r="AO617">
        <f t="shared" si="411"/>
        <v>2.2739189884214046E-2</v>
      </c>
      <c r="AQ617" t="e">
        <f t="shared" si="412"/>
        <v>#VALUE!</v>
      </c>
      <c r="AR617" t="e">
        <f t="shared" si="413"/>
        <v>#VALUE!</v>
      </c>
      <c r="AS617">
        <v>0</v>
      </c>
      <c r="AT617" t="e">
        <f t="shared" si="414"/>
        <v>#VALUE!</v>
      </c>
      <c r="AU617" t="e">
        <f t="shared" si="415"/>
        <v>#VALUE!</v>
      </c>
      <c r="AV617">
        <f t="shared" si="416"/>
        <v>1.5759424160826513E-2</v>
      </c>
      <c r="AX617">
        <f t="shared" si="417"/>
        <v>78.812974192989046</v>
      </c>
      <c r="AY617">
        <f t="shared" si="418"/>
        <v>15.215219993965082</v>
      </c>
      <c r="AZ617" t="e">
        <f t="shared" si="419"/>
        <v>#VALUE!</v>
      </c>
    </row>
    <row r="618" spans="1:52">
      <c r="A618" s="74">
        <v>44809.4375</v>
      </c>
      <c r="B618" s="31">
        <v>50</v>
      </c>
      <c r="C618" s="31">
        <v>7</v>
      </c>
      <c r="D618" s="31" t="s">
        <v>235</v>
      </c>
      <c r="E618" s="85">
        <v>2</v>
      </c>
      <c r="F618" s="2">
        <v>44810.862187500003</v>
      </c>
      <c r="G618">
        <v>397</v>
      </c>
      <c r="I618" s="35">
        <v>20.5</v>
      </c>
      <c r="J618" s="35">
        <v>29.974</v>
      </c>
      <c r="K618" s="64">
        <v>123745.76208108407</v>
      </c>
      <c r="L618" s="65">
        <v>26219.565642163518</v>
      </c>
      <c r="M618" s="35" t="s">
        <v>40</v>
      </c>
      <c r="N618" s="36">
        <f>1000000*(AG618-AE618)/Y618</f>
        <v>638.43034884090287</v>
      </c>
      <c r="O618" s="36">
        <f>1000000*(AN618-AL618)/Y618</f>
        <v>700.69361942359353</v>
      </c>
      <c r="P618" s="36" t="e">
        <f>1000000*(AU618-AS618)/Y618</f>
        <v>#VALUE!</v>
      </c>
      <c r="Q618">
        <f>(N618*16)</f>
        <v>10214.885581454446</v>
      </c>
      <c r="R618">
        <f>(O618*44)</f>
        <v>30830.519254638115</v>
      </c>
      <c r="S618">
        <f>1000000*(((AG618-AE618)*0.082057*X618)/(W618-AA618))/Y618</f>
        <v>17761.049817135838</v>
      </c>
      <c r="T618">
        <f>1000000*(((AN618-AL618)*0.082057*X618)/(W618-AA618))/Y618</f>
        <v>19493.205960096016</v>
      </c>
      <c r="U618">
        <f>O618*((1*0.082057*X618)/(W618-AA618))</f>
        <v>19493.205960096013</v>
      </c>
      <c r="W618">
        <f t="shared" si="399"/>
        <v>0.99642721177878413</v>
      </c>
      <c r="X618">
        <v>313.14999999999998</v>
      </c>
      <c r="Y618">
        <f t="shared" si="400"/>
        <v>1.9073334166666699E-2</v>
      </c>
      <c r="Z618">
        <v>2E-3</v>
      </c>
      <c r="AA618">
        <f t="shared" si="401"/>
        <v>7.2765497523200454E-2</v>
      </c>
      <c r="AC618">
        <f t="shared" si="402"/>
        <v>0.12330364467989539</v>
      </c>
      <c r="AD618">
        <f t="shared" si="403"/>
        <v>9.5970522307218886E-6</v>
      </c>
      <c r="AE618">
        <v>0</v>
      </c>
      <c r="AF618">
        <f t="shared" si="404"/>
        <v>2.5799431548622428E-6</v>
      </c>
      <c r="AG618">
        <f t="shared" si="405"/>
        <v>1.2176995385584131E-5</v>
      </c>
      <c r="AH618">
        <f t="shared" si="406"/>
        <v>1.097002469958351E-3</v>
      </c>
      <c r="AJ618">
        <f t="shared" si="407"/>
        <v>2.6125888686871799E-2</v>
      </c>
      <c r="AK618">
        <f t="shared" si="408"/>
        <v>2.0334477456270718E-6</v>
      </c>
      <c r="AL618">
        <v>0</v>
      </c>
      <c r="AM618">
        <f t="shared" si="409"/>
        <v>1.1331115806090307E-5</v>
      </c>
      <c r="AN618">
        <f t="shared" si="410"/>
        <v>1.336456355171738E-5</v>
      </c>
      <c r="AO618">
        <f t="shared" si="411"/>
        <v>2.2739189884214046E-2</v>
      </c>
      <c r="AQ618" t="e">
        <f t="shared" si="412"/>
        <v>#VALUE!</v>
      </c>
      <c r="AR618" t="e">
        <f t="shared" si="413"/>
        <v>#VALUE!</v>
      </c>
      <c r="AS618">
        <v>0</v>
      </c>
      <c r="AT618" t="e">
        <f t="shared" si="414"/>
        <v>#VALUE!</v>
      </c>
      <c r="AU618" t="e">
        <f t="shared" si="415"/>
        <v>#VALUE!</v>
      </c>
      <c r="AV618">
        <f t="shared" si="416"/>
        <v>1.5759424160826513E-2</v>
      </c>
      <c r="AX618">
        <f t="shared" si="417"/>
        <v>78.81297419298906</v>
      </c>
      <c r="AY618">
        <f t="shared" si="418"/>
        <v>15.215219993965082</v>
      </c>
      <c r="AZ618" t="e">
        <f t="shared" si="419"/>
        <v>#VALUE!</v>
      </c>
    </row>
    <row r="619" spans="1:52">
      <c r="A619" s="77">
        <v>44809.547222222223</v>
      </c>
      <c r="B619" s="66">
        <v>50</v>
      </c>
      <c r="C619" s="66">
        <v>5</v>
      </c>
      <c r="D619" s="66" t="s">
        <v>234</v>
      </c>
      <c r="E619" s="85">
        <v>1</v>
      </c>
      <c r="F619" s="68">
        <v>44810.883425925924</v>
      </c>
      <c r="G619" s="67">
        <v>323</v>
      </c>
      <c r="H619" s="67" t="s">
        <v>641</v>
      </c>
      <c r="I619" s="35">
        <v>20.5</v>
      </c>
      <c r="J619" s="35">
        <v>29.974</v>
      </c>
      <c r="K619" s="64">
        <v>6827.2865295308793</v>
      </c>
      <c r="L619" s="65">
        <v>38771.08634774528</v>
      </c>
      <c r="M619" s="35" t="s">
        <v>40</v>
      </c>
      <c r="N619" s="36">
        <f>1000000*(AG619-AE619)/Y619</f>
        <v>35.223403592836895</v>
      </c>
      <c r="O619" s="36">
        <f>1000000*(AN619-AL619)/Y619</f>
        <v>1036.1213909012965</v>
      </c>
      <c r="P619" s="36" t="e">
        <f>1000000*(AU619-AS619)/Y619</f>
        <v>#VALUE!</v>
      </c>
      <c r="Q619">
        <f>(N619*16)</f>
        <v>563.57445748539033</v>
      </c>
      <c r="R619">
        <f>(O619*44)</f>
        <v>45589.34119965705</v>
      </c>
      <c r="S619">
        <f>1000000*(((AG619-AE619)*0.082057*X619)/(W619-AA619))/Y619</f>
        <v>979.91053695562721</v>
      </c>
      <c r="T619">
        <f>1000000*(((AN619-AL619)*0.082057*X619)/(W619-AA619))/Y619</f>
        <v>28824.763224067759</v>
      </c>
      <c r="U619">
        <f>O619*((1*0.082057*X619)/(W619-AA619))</f>
        <v>28824.763224067756</v>
      </c>
      <c r="W619">
        <f t="shared" si="399"/>
        <v>0.99642721177878413</v>
      </c>
      <c r="X619">
        <v>313.14999999999998</v>
      </c>
      <c r="Y619">
        <f t="shared" si="400"/>
        <v>1.9073334166666699E-2</v>
      </c>
      <c r="Z619">
        <v>2E-3</v>
      </c>
      <c r="AA619">
        <f t="shared" si="401"/>
        <v>7.2765497523200454E-2</v>
      </c>
      <c r="AC619">
        <f t="shared" si="402"/>
        <v>6.802894080635306E-3</v>
      </c>
      <c r="AD619">
        <f t="shared" si="403"/>
        <v>5.2948742903275223E-7</v>
      </c>
      <c r="AE619">
        <v>0</v>
      </c>
      <c r="AF619">
        <f t="shared" si="404"/>
        <v>1.423403181807944E-7</v>
      </c>
      <c r="AG619">
        <f t="shared" si="405"/>
        <v>6.7182774721354657E-7</v>
      </c>
      <c r="AH619">
        <f t="shared" si="406"/>
        <v>1.097002469958351E-3</v>
      </c>
      <c r="AJ619">
        <f t="shared" si="407"/>
        <v>3.863256546711831E-2</v>
      </c>
      <c r="AK619">
        <f t="shared" si="408"/>
        <v>3.0068758272087742E-6</v>
      </c>
      <c r="AL619">
        <v>0</v>
      </c>
      <c r="AM619">
        <f t="shared" si="409"/>
        <v>1.6755413698683151E-5</v>
      </c>
      <c r="AN619">
        <f t="shared" si="410"/>
        <v>1.9762289525891924E-5</v>
      </c>
      <c r="AO619">
        <f t="shared" si="411"/>
        <v>2.2739189884214046E-2</v>
      </c>
      <c r="AQ619" t="e">
        <f t="shared" si="412"/>
        <v>#VALUE!</v>
      </c>
      <c r="AR619" t="e">
        <f t="shared" si="413"/>
        <v>#VALUE!</v>
      </c>
      <c r="AS619">
        <v>0</v>
      </c>
      <c r="AT619" t="e">
        <f t="shared" si="414"/>
        <v>#VALUE!</v>
      </c>
      <c r="AU619" t="e">
        <f t="shared" si="415"/>
        <v>#VALUE!</v>
      </c>
      <c r="AV619">
        <f t="shared" si="416"/>
        <v>1.5759424160826513E-2</v>
      </c>
      <c r="AX619">
        <f t="shared" si="417"/>
        <v>78.81297419298906</v>
      </c>
      <c r="AY619">
        <f t="shared" si="418"/>
        <v>15.215219993965071</v>
      </c>
      <c r="AZ619" t="e">
        <f t="shared" si="419"/>
        <v>#VALUE!</v>
      </c>
    </row>
    <row r="620" spans="1:52">
      <c r="A620" s="74">
        <v>44809.536111111112</v>
      </c>
      <c r="B620" s="31">
        <v>50</v>
      </c>
      <c r="C620" s="31">
        <v>0.1</v>
      </c>
      <c r="D620" s="31" t="s">
        <v>234</v>
      </c>
      <c r="E620" s="85">
        <v>1</v>
      </c>
      <c r="F620" s="2">
        <v>44810.904641203706</v>
      </c>
      <c r="G620">
        <v>45</v>
      </c>
      <c r="I620" s="35">
        <v>20.5</v>
      </c>
      <c r="J620" s="35">
        <v>29.974</v>
      </c>
      <c r="K620" s="64">
        <v>215.79699024733353</v>
      </c>
      <c r="L620" s="65">
        <v>1207.8159697999999</v>
      </c>
      <c r="M620" s="35" t="s">
        <v>40</v>
      </c>
      <c r="N620" s="36">
        <f>1000000*(AG620-AE620)/Y620</f>
        <v>1.1133419475985591</v>
      </c>
      <c r="O620" s="36">
        <f>1000000*(AN620-AL620)/Y620</f>
        <v>32.27776367568179</v>
      </c>
      <c r="P620" s="36" t="e">
        <f>1000000*(AU620-AS620)/Y620</f>
        <v>#VALUE!</v>
      </c>
      <c r="Q620">
        <f>(N620*16)</f>
        <v>17.813471161576945</v>
      </c>
      <c r="R620">
        <f>(O620*44)</f>
        <v>1420.2216017299988</v>
      </c>
      <c r="S620">
        <f>1000000*(((AG620-AE620)*0.082057*X620)/(W620-AA620))/Y620</f>
        <v>30.973029134197326</v>
      </c>
      <c r="T620">
        <f>1000000*(((AN620-AL620)*0.082057*X620)/(W620-AA620))/Y620</f>
        <v>897.96321504820128</v>
      </c>
      <c r="U620">
        <f>O620*((1*0.082057*X620)/(W620-AA620))</f>
        <v>897.96321504820139</v>
      </c>
      <c r="W620">
        <f t="shared" si="399"/>
        <v>0.99642721177878413</v>
      </c>
      <c r="X620">
        <v>313.14999999999998</v>
      </c>
      <c r="Y620">
        <f t="shared" si="400"/>
        <v>1.9073334166666699E-2</v>
      </c>
      <c r="Z620">
        <v>2E-3</v>
      </c>
      <c r="AA620">
        <f t="shared" si="401"/>
        <v>7.2765497523200454E-2</v>
      </c>
      <c r="AC620">
        <f t="shared" si="402"/>
        <v>2.1502599330240401E-4</v>
      </c>
      <c r="AD620">
        <f t="shared" si="403"/>
        <v>1.6736047778987495E-8</v>
      </c>
      <c r="AE620">
        <v>0</v>
      </c>
      <c r="AF620" s="8">
        <f t="shared" si="404"/>
        <v>4.499095229327347E-9</v>
      </c>
      <c r="AG620" s="8">
        <f t="shared" si="405"/>
        <v>2.1235143008314843E-8</v>
      </c>
      <c r="AH620" s="9">
        <f t="shared" si="406"/>
        <v>1.097002469958351E-3</v>
      </c>
      <c r="AJ620">
        <f t="shared" si="407"/>
        <v>1.2035006991297022E-3</v>
      </c>
      <c r="AK620">
        <f t="shared" si="408"/>
        <v>9.3671676123141355E-8</v>
      </c>
      <c r="AL620">
        <v>0</v>
      </c>
      <c r="AM620" s="8">
        <f t="shared" si="409"/>
        <v>5.2197289661583338E-7</v>
      </c>
      <c r="AN620" s="8">
        <f t="shared" si="410"/>
        <v>6.1564457273897472E-7</v>
      </c>
      <c r="AO620" s="9">
        <f t="shared" si="411"/>
        <v>2.2739189884214046E-2</v>
      </c>
      <c r="AP620" s="9"/>
      <c r="AQ620" t="e">
        <f t="shared" si="412"/>
        <v>#VALUE!</v>
      </c>
      <c r="AR620" t="e">
        <f t="shared" si="413"/>
        <v>#VALUE!</v>
      </c>
      <c r="AS620">
        <v>0</v>
      </c>
      <c r="AT620" s="8" t="e">
        <f t="shared" si="414"/>
        <v>#VALUE!</v>
      </c>
      <c r="AU620" s="8" t="e">
        <f t="shared" si="415"/>
        <v>#VALUE!</v>
      </c>
      <c r="AV620" s="9">
        <f t="shared" si="416"/>
        <v>1.5759424160826513E-2</v>
      </c>
      <c r="AX620">
        <f t="shared" si="417"/>
        <v>78.812974192989046</v>
      </c>
      <c r="AY620">
        <f t="shared" si="418"/>
        <v>15.215219993965075</v>
      </c>
      <c r="AZ620" t="e">
        <f t="shared" si="419"/>
        <v>#VALUE!</v>
      </c>
    </row>
    <row r="621" spans="1:52">
      <c r="A621" s="77">
        <v>44809.431944444441</v>
      </c>
      <c r="B621" s="66">
        <v>50</v>
      </c>
      <c r="C621" s="66">
        <v>3</v>
      </c>
      <c r="D621" s="66" t="s">
        <v>235</v>
      </c>
      <c r="E621" s="85">
        <v>2</v>
      </c>
      <c r="F621" s="68">
        <v>44810.925891203704</v>
      </c>
      <c r="G621" s="67">
        <v>381</v>
      </c>
      <c r="H621" s="67" t="s">
        <v>640</v>
      </c>
      <c r="I621" s="35">
        <v>20.5</v>
      </c>
      <c r="J621" s="35">
        <v>29.974</v>
      </c>
      <c r="K621" s="64">
        <v>58.952469844155935</v>
      </c>
      <c r="L621" s="65">
        <v>4131.7682810535198</v>
      </c>
      <c r="M621" s="35" t="s">
        <v>40</v>
      </c>
      <c r="N621" s="36">
        <f>1000000*(AG621-AE621)/Y621</f>
        <v>0.30414816034649905</v>
      </c>
      <c r="O621" s="36">
        <f>1000000*(AN621-AL621)/Y621</f>
        <v>110.41768238965</v>
      </c>
      <c r="P621" s="36" t="e">
        <f>1000000*(AU621-AS621)/Y621</f>
        <v>#VALUE!</v>
      </c>
      <c r="Q621">
        <f>(N621*16)</f>
        <v>4.8663705655439848</v>
      </c>
      <c r="R621">
        <f>(O621*44)</f>
        <v>4858.3780251445996</v>
      </c>
      <c r="S621">
        <f>1000000*(((AG621-AE621)*0.082057*X621)/(W621-AA621))/Y621</f>
        <v>8.461362523745823</v>
      </c>
      <c r="T621">
        <f>1000000*(((AN621-AL621)*0.082057*X621)/(W621-AA621))/Y621</f>
        <v>3071.8056576974723</v>
      </c>
      <c r="U621">
        <f>O621*((1*0.082057*X621)/(W621-AA621))</f>
        <v>3071.8056576974723</v>
      </c>
      <c r="W621">
        <f t="shared" si="399"/>
        <v>0.99642721177878413</v>
      </c>
      <c r="X621">
        <v>313.14999999999998</v>
      </c>
      <c r="Y621">
        <f t="shared" si="400"/>
        <v>1.9073334166666699E-2</v>
      </c>
      <c r="Z621">
        <v>2E-3</v>
      </c>
      <c r="AA621">
        <f t="shared" si="401"/>
        <v>7.2765497523200454E-2</v>
      </c>
      <c r="AC621">
        <f t="shared" si="402"/>
        <v>5.8741845154285151E-5</v>
      </c>
      <c r="AD621">
        <f t="shared" si="403"/>
        <v>4.5720348132302293E-9</v>
      </c>
      <c r="AE621">
        <v>0</v>
      </c>
      <c r="AF621">
        <f t="shared" si="404"/>
        <v>1.2290846852354726E-9</v>
      </c>
      <c r="AG621">
        <f t="shared" si="405"/>
        <v>5.8011194984657017E-9</v>
      </c>
      <c r="AH621">
        <f t="shared" si="406"/>
        <v>1.097002469958351E-3</v>
      </c>
      <c r="AJ621">
        <f t="shared" si="407"/>
        <v>4.1170063480061789E-3</v>
      </c>
      <c r="AK621">
        <f t="shared" si="408"/>
        <v>3.2043760797665332E-7</v>
      </c>
      <c r="AL621">
        <v>0</v>
      </c>
      <c r="AM621">
        <f t="shared" si="409"/>
        <v>1.7855957461500097E-6</v>
      </c>
      <c r="AN621">
        <f t="shared" si="410"/>
        <v>2.1060333541266631E-6</v>
      </c>
      <c r="AO621">
        <f t="shared" si="411"/>
        <v>2.2739189884214046E-2</v>
      </c>
      <c r="AQ621" t="e">
        <f t="shared" si="412"/>
        <v>#VALUE!</v>
      </c>
      <c r="AR621" t="e">
        <f t="shared" si="413"/>
        <v>#VALUE!</v>
      </c>
      <c r="AS621">
        <v>0</v>
      </c>
      <c r="AT621" t="e">
        <f t="shared" si="414"/>
        <v>#VALUE!</v>
      </c>
      <c r="AU621" t="e">
        <f t="shared" si="415"/>
        <v>#VALUE!</v>
      </c>
      <c r="AV621">
        <f t="shared" si="416"/>
        <v>1.5759424160826513E-2</v>
      </c>
      <c r="AX621">
        <f t="shared" si="417"/>
        <v>78.812974192989046</v>
      </c>
      <c r="AY621">
        <f t="shared" si="418"/>
        <v>15.21521999396508</v>
      </c>
      <c r="AZ621" t="e">
        <f t="shared" si="419"/>
        <v>#VALUE!</v>
      </c>
    </row>
    <row r="622" spans="1:52">
      <c r="A622" s="74">
        <v>44809.556944444441</v>
      </c>
      <c r="B622" s="31">
        <v>50</v>
      </c>
      <c r="C622" s="31">
        <v>9</v>
      </c>
      <c r="D622" s="31" t="s">
        <v>234</v>
      </c>
      <c r="E622" s="85">
        <v>2</v>
      </c>
      <c r="F622" s="2">
        <v>44810.947118055556</v>
      </c>
      <c r="G622">
        <v>258</v>
      </c>
      <c r="I622" s="35">
        <v>20.5</v>
      </c>
      <c r="J622" s="35">
        <v>29.974</v>
      </c>
      <c r="K622" s="64">
        <v>746.60605288209899</v>
      </c>
      <c r="L622" s="65">
        <v>41645.001481587518</v>
      </c>
      <c r="M622" s="35" t="s">
        <v>40</v>
      </c>
      <c r="N622" s="36">
        <f>1000000*(AG622-AE622)/Y622</f>
        <v>3.8518972672043552</v>
      </c>
      <c r="O622" s="36">
        <f>1000000*(AN622-AL622)/Y622</f>
        <v>1112.9241123701026</v>
      </c>
      <c r="P622" s="36" t="e">
        <f>1000000*(AU622-AS622)/Y622</f>
        <v>#VALUE!</v>
      </c>
      <c r="Q622">
        <f>(N622*16)</f>
        <v>61.630356275269683</v>
      </c>
      <c r="R622">
        <f>(O622*44)</f>
        <v>48968.660944284515</v>
      </c>
      <c r="S622">
        <f>1000000*(((AG622-AE622)*0.082057*X622)/(W622-AA622))/Y622</f>
        <v>107.15928429391549</v>
      </c>
      <c r="T622">
        <f>1000000*(((AN622-AL622)*0.082057*X622)/(W622-AA622))/Y622</f>
        <v>30961.405012127565</v>
      </c>
      <c r="U622">
        <f>O622*((1*0.082057*X622)/(W622-AA622))</f>
        <v>30961.405012127561</v>
      </c>
      <c r="W622">
        <f t="shared" si="399"/>
        <v>0.99642721177878413</v>
      </c>
      <c r="X622">
        <v>313.14999999999998</v>
      </c>
      <c r="Y622">
        <f t="shared" si="400"/>
        <v>1.9073334166666699E-2</v>
      </c>
      <c r="Z622">
        <v>2E-3</v>
      </c>
      <c r="AA622">
        <f t="shared" si="401"/>
        <v>7.2765497523200454E-2</v>
      </c>
      <c r="AC622">
        <f t="shared" si="402"/>
        <v>7.4393858757047337E-4</v>
      </c>
      <c r="AD622">
        <f t="shared" si="403"/>
        <v>5.790272866546835E-8</v>
      </c>
      <c r="AE622">
        <v>0</v>
      </c>
      <c r="AF622">
        <f t="shared" si="404"/>
        <v>1.5565795087590561E-8</v>
      </c>
      <c r="AG622">
        <f t="shared" si="405"/>
        <v>7.3468523753058914E-8</v>
      </c>
      <c r="AH622">
        <f t="shared" si="406"/>
        <v>1.097002469958351E-3</v>
      </c>
      <c r="AJ622">
        <f t="shared" si="407"/>
        <v>4.1496212710821587E-2</v>
      </c>
      <c r="AK622">
        <f t="shared" si="408"/>
        <v>3.229761146126392E-6</v>
      </c>
      <c r="AL622">
        <v>0</v>
      </c>
      <c r="AM622">
        <f t="shared" si="409"/>
        <v>1.7997412351249497E-5</v>
      </c>
      <c r="AN622">
        <f t="shared" si="410"/>
        <v>2.1227173497375888E-5</v>
      </c>
      <c r="AO622">
        <f t="shared" si="411"/>
        <v>2.2739189884214046E-2</v>
      </c>
      <c r="AQ622" t="e">
        <f t="shared" si="412"/>
        <v>#VALUE!</v>
      </c>
      <c r="AR622" t="e">
        <f t="shared" si="413"/>
        <v>#VALUE!</v>
      </c>
      <c r="AS622">
        <v>0</v>
      </c>
      <c r="AT622" t="e">
        <f t="shared" si="414"/>
        <v>#VALUE!</v>
      </c>
      <c r="AU622" t="e">
        <f t="shared" si="415"/>
        <v>#VALUE!</v>
      </c>
      <c r="AV622">
        <f t="shared" si="416"/>
        <v>1.5759424160826513E-2</v>
      </c>
      <c r="AX622">
        <f t="shared" si="417"/>
        <v>78.81297419298906</v>
      </c>
      <c r="AY622">
        <f t="shared" si="418"/>
        <v>15.215219993965073</v>
      </c>
      <c r="AZ622" t="e">
        <f t="shared" si="419"/>
        <v>#VALUE!</v>
      </c>
    </row>
    <row r="623" spans="1:52">
      <c r="A623" s="74">
        <v>44809.536111111112</v>
      </c>
      <c r="B623" s="31">
        <v>50</v>
      </c>
      <c r="C623" s="31">
        <v>0.1</v>
      </c>
      <c r="D623" s="31" t="s">
        <v>234</v>
      </c>
      <c r="E623" s="85">
        <v>2</v>
      </c>
      <c r="F623" s="2">
        <v>44810.968344907407</v>
      </c>
      <c r="G623">
        <v>386</v>
      </c>
      <c r="I623" s="35">
        <v>20.5</v>
      </c>
      <c r="J623" s="35">
        <v>29.974</v>
      </c>
      <c r="K623" s="64">
        <v>82.180812910839137</v>
      </c>
      <c r="L623" s="65">
        <v>1425.514135682</v>
      </c>
      <c r="M623" s="35" t="s">
        <v>40</v>
      </c>
      <c r="N623" s="36">
        <f>1000000*(AG623-AE623)/Y623</f>
        <v>0.42398805560967273</v>
      </c>
      <c r="O623" s="36">
        <f>1000000*(AN623-AL623)/Y623</f>
        <v>38.095545628119567</v>
      </c>
      <c r="P623" s="36" t="e">
        <f>1000000*(AU623-AS623)/Y623</f>
        <v>#VALUE!</v>
      </c>
      <c r="Q623">
        <f>(N623*16)</f>
        <v>6.7838088897547637</v>
      </c>
      <c r="R623">
        <f>(O623*44)</f>
        <v>1676.2040076372609</v>
      </c>
      <c r="S623">
        <f>1000000*(((AG623-AE623)*0.082057*X623)/(W623-AA623))/Y623</f>
        <v>11.795292926199151</v>
      </c>
      <c r="T623">
        <f>1000000*(((AN623-AL623)*0.082057*X623)/(W623-AA623))/Y623</f>
        <v>1059.8131572855668</v>
      </c>
      <c r="U623">
        <f>O623*((1*0.082057*X623)/(W623-AA623))</f>
        <v>1059.8131572855668</v>
      </c>
      <c r="W623">
        <f t="shared" si="399"/>
        <v>0.99642721177878413</v>
      </c>
      <c r="X623">
        <v>313.14999999999998</v>
      </c>
      <c r="Y623">
        <f t="shared" si="400"/>
        <v>1.9073334166666699E-2</v>
      </c>
      <c r="Z623">
        <v>2E-3</v>
      </c>
      <c r="AA623">
        <f t="shared" si="401"/>
        <v>7.2765497523200454E-2</v>
      </c>
      <c r="AC623">
        <f t="shared" si="402"/>
        <v>8.1887198270461339E-5</v>
      </c>
      <c r="AD623">
        <f t="shared" si="403"/>
        <v>6.3734995090314092E-9</v>
      </c>
      <c r="AE623">
        <v>0</v>
      </c>
      <c r="AF623">
        <f t="shared" si="404"/>
        <v>1.7133663582871414E-9</v>
      </c>
      <c r="AG623">
        <f t="shared" si="405"/>
        <v>8.0868658673185508E-9</v>
      </c>
      <c r="AH623">
        <f t="shared" si="406"/>
        <v>1.097002469958351E-3</v>
      </c>
      <c r="AJ623">
        <f t="shared" si="407"/>
        <v>1.4204210755688587E-3</v>
      </c>
      <c r="AK623">
        <f t="shared" si="408"/>
        <v>1.1055516880495885E-7</v>
      </c>
      <c r="AL623">
        <v>0</v>
      </c>
      <c r="AM623">
        <f t="shared" si="409"/>
        <v>6.1605390322166417E-7</v>
      </c>
      <c r="AN623">
        <f t="shared" si="410"/>
        <v>7.2660907202662303E-7</v>
      </c>
      <c r="AO623">
        <f t="shared" si="411"/>
        <v>2.2739189884214046E-2</v>
      </c>
      <c r="AQ623" t="e">
        <f t="shared" si="412"/>
        <v>#VALUE!</v>
      </c>
      <c r="AR623" t="e">
        <f t="shared" si="413"/>
        <v>#VALUE!</v>
      </c>
      <c r="AS623">
        <v>0</v>
      </c>
      <c r="AT623" t="e">
        <f t="shared" si="414"/>
        <v>#VALUE!</v>
      </c>
      <c r="AU623" t="e">
        <f t="shared" si="415"/>
        <v>#VALUE!</v>
      </c>
      <c r="AV623">
        <f t="shared" si="416"/>
        <v>1.5759424160826513E-2</v>
      </c>
      <c r="AX623">
        <f t="shared" si="417"/>
        <v>78.812974192989046</v>
      </c>
      <c r="AY623">
        <f t="shared" si="418"/>
        <v>15.215219993965079</v>
      </c>
      <c r="AZ623" t="e">
        <f t="shared" si="419"/>
        <v>#VALUE!</v>
      </c>
    </row>
    <row r="624" spans="1:52">
      <c r="A624" s="74">
        <v>44809.427083333336</v>
      </c>
      <c r="B624" s="31">
        <v>50</v>
      </c>
      <c r="C624" s="31">
        <v>0.1</v>
      </c>
      <c r="D624" s="31" t="s">
        <v>235</v>
      </c>
      <c r="E624" s="85">
        <v>2</v>
      </c>
      <c r="F624" s="2">
        <v>44810.989560185182</v>
      </c>
      <c r="G624">
        <v>370</v>
      </c>
      <c r="I624" s="35">
        <v>20.5</v>
      </c>
      <c r="J624" s="35">
        <v>29.974</v>
      </c>
      <c r="K624" s="64">
        <v>101.0255051762465</v>
      </c>
      <c r="L624" s="65">
        <v>1089.96701261768</v>
      </c>
      <c r="M624" s="35" t="s">
        <v>40</v>
      </c>
      <c r="N624" s="36">
        <f>1000000*(AG624-AE624)/Y624</f>
        <v>0.52121177668482521</v>
      </c>
      <c r="O624" s="36">
        <f>1000000*(AN624-AL624)/Y624</f>
        <v>29.128359391860016</v>
      </c>
      <c r="P624" s="36" t="e">
        <f>1000000*(AU624-AS624)/Y624</f>
        <v>#VALUE!</v>
      </c>
      <c r="Q624">
        <f>(N624*16)</f>
        <v>8.3393884269572034</v>
      </c>
      <c r="R624">
        <f>(O624*44)</f>
        <v>1281.6478132418406</v>
      </c>
      <c r="S624">
        <f>1000000*(((AG624-AE624)*0.082057*X624)/(W624-AA624))/Y624</f>
        <v>14.500044284837054</v>
      </c>
      <c r="T624">
        <f>1000000*(((AN624-AL624)*0.082057*X624)/(W624-AA624))/Y624</f>
        <v>810.34719478723628</v>
      </c>
      <c r="U624">
        <f>O624*((1*0.082057*X624)/(W624-AA624))</f>
        <v>810.34719478723628</v>
      </c>
      <c r="W624">
        <f t="shared" si="399"/>
        <v>0.99642721177878413</v>
      </c>
      <c r="X624">
        <v>313.14999999999998</v>
      </c>
      <c r="Y624">
        <f t="shared" si="400"/>
        <v>1.9073334166666699E-2</v>
      </c>
      <c r="Z624">
        <v>2E-3</v>
      </c>
      <c r="AA624">
        <f t="shared" si="401"/>
        <v>7.2765497523200454E-2</v>
      </c>
      <c r="AC624">
        <f t="shared" si="402"/>
        <v>1.0066456244131043E-4</v>
      </c>
      <c r="AD624">
        <f t="shared" si="403"/>
        <v>7.8349919504815798E-9</v>
      </c>
      <c r="AE624">
        <v>0</v>
      </c>
      <c r="AF624">
        <f t="shared" si="404"/>
        <v>2.1062544378301503E-9</v>
      </c>
      <c r="AG624">
        <f t="shared" si="405"/>
        <v>9.9412463883117298E-9</v>
      </c>
      <c r="AH624">
        <f t="shared" si="406"/>
        <v>1.097002469958351E-3</v>
      </c>
      <c r="AJ624">
        <f t="shared" si="407"/>
        <v>1.0860727913134856E-3</v>
      </c>
      <c r="AK624">
        <f t="shared" si="408"/>
        <v>8.4531948197155907E-8</v>
      </c>
      <c r="AL624">
        <v>0</v>
      </c>
      <c r="AM624">
        <f t="shared" si="409"/>
        <v>4.7104298421055454E-7</v>
      </c>
      <c r="AN624">
        <f t="shared" si="410"/>
        <v>5.5557493240771046E-7</v>
      </c>
      <c r="AO624">
        <f t="shared" si="411"/>
        <v>2.2739189884214046E-2</v>
      </c>
      <c r="AQ624" t="e">
        <f t="shared" si="412"/>
        <v>#VALUE!</v>
      </c>
      <c r="AR624" t="e">
        <f t="shared" si="413"/>
        <v>#VALUE!</v>
      </c>
      <c r="AS624">
        <v>0</v>
      </c>
      <c r="AT624" t="e">
        <f t="shared" si="414"/>
        <v>#VALUE!</v>
      </c>
      <c r="AU624" t="e">
        <f t="shared" si="415"/>
        <v>#VALUE!</v>
      </c>
      <c r="AV624">
        <f t="shared" si="416"/>
        <v>1.5759424160826513E-2</v>
      </c>
      <c r="AX624">
        <f t="shared" si="417"/>
        <v>78.81297419298906</v>
      </c>
      <c r="AY624">
        <f t="shared" si="418"/>
        <v>15.215219993965077</v>
      </c>
      <c r="AZ624" t="e">
        <f t="shared" si="419"/>
        <v>#VALUE!</v>
      </c>
    </row>
    <row r="625" spans="1:52">
      <c r="A625" s="74">
        <v>44809.543055555558</v>
      </c>
      <c r="B625" s="31">
        <v>50</v>
      </c>
      <c r="C625" s="31">
        <v>3.8</v>
      </c>
      <c r="D625" s="31" t="s">
        <v>234</v>
      </c>
      <c r="E625" s="85">
        <v>2</v>
      </c>
      <c r="F625" s="2">
        <v>44811.010798611111</v>
      </c>
      <c r="G625">
        <v>213</v>
      </c>
      <c r="I625" s="35">
        <v>20.5</v>
      </c>
      <c r="J625" s="35">
        <v>29.974</v>
      </c>
      <c r="K625" s="64">
        <v>45.130728766800736</v>
      </c>
      <c r="L625" s="65">
        <v>16038.76638174208</v>
      </c>
      <c r="M625" s="35" t="s">
        <v>40</v>
      </c>
      <c r="N625" s="36">
        <f>1000000*(AG625-AE625)/Y625</f>
        <v>0.23283889828205384</v>
      </c>
      <c r="O625" s="36">
        <f>1000000*(AN625-AL625)/Y625</f>
        <v>428.62118390855926</v>
      </c>
      <c r="P625" s="36" t="e">
        <f>1000000*(AU625-AS625)/Y625</f>
        <v>#VALUE!</v>
      </c>
      <c r="Q625">
        <f>(N625*16)</f>
        <v>3.7254223725128615</v>
      </c>
      <c r="R625">
        <f>(O625*44)</f>
        <v>18859.332091976608</v>
      </c>
      <c r="S625">
        <f>1000000*(((AG625-AE625)*0.082057*X625)/(W625-AA625))/Y625</f>
        <v>6.4775480665395841</v>
      </c>
      <c r="T625">
        <f>1000000*(((AN625-AL625)*0.082057*X625)/(W625-AA625))/Y625</f>
        <v>11924.185956856458</v>
      </c>
      <c r="U625">
        <f>O625*((1*0.082057*X625)/(W625-AA625))</f>
        <v>11924.185956856458</v>
      </c>
      <c r="W625">
        <f t="shared" si="399"/>
        <v>0.99642721177878413</v>
      </c>
      <c r="X625">
        <v>313.14999999999998</v>
      </c>
      <c r="Y625">
        <f t="shared" si="400"/>
        <v>1.9073334166666699E-2</v>
      </c>
      <c r="Z625">
        <v>2E-3</v>
      </c>
      <c r="AA625">
        <f t="shared" si="401"/>
        <v>7.2765497523200454E-2</v>
      </c>
      <c r="AC625">
        <f t="shared" si="402"/>
        <v>4.4969486230647822E-5</v>
      </c>
      <c r="AD625">
        <f t="shared" si="403"/>
        <v>3.5000953075203304E-9</v>
      </c>
      <c r="AE625">
        <v>0</v>
      </c>
      <c r="AF625">
        <f t="shared" si="404"/>
        <v>9.4091880641179883E-10</v>
      </c>
      <c r="AG625">
        <f t="shared" si="405"/>
        <v>4.4410141139321297E-9</v>
      </c>
      <c r="AH625">
        <f t="shared" si="406"/>
        <v>1.097002469958351E-3</v>
      </c>
      <c r="AJ625">
        <f t="shared" si="407"/>
        <v>1.5981463266130556E-2</v>
      </c>
      <c r="AK625">
        <f t="shared" si="408"/>
        <v>1.243880001167767E-6</v>
      </c>
      <c r="AL625">
        <v>0</v>
      </c>
      <c r="AM625">
        <f t="shared" si="409"/>
        <v>6.9313550704324867E-6</v>
      </c>
      <c r="AN625">
        <f t="shared" si="410"/>
        <v>8.1752350716002541E-6</v>
      </c>
      <c r="AO625">
        <f t="shared" si="411"/>
        <v>2.2739189884214046E-2</v>
      </c>
      <c r="AQ625" t="e">
        <f t="shared" si="412"/>
        <v>#VALUE!</v>
      </c>
      <c r="AR625" t="e">
        <f t="shared" si="413"/>
        <v>#VALUE!</v>
      </c>
      <c r="AS625">
        <v>0</v>
      </c>
      <c r="AT625" t="e">
        <f t="shared" si="414"/>
        <v>#VALUE!</v>
      </c>
      <c r="AU625" t="e">
        <f t="shared" si="415"/>
        <v>#VALUE!</v>
      </c>
      <c r="AV625">
        <f t="shared" si="416"/>
        <v>1.5759424160826513E-2</v>
      </c>
      <c r="AX625">
        <f t="shared" si="417"/>
        <v>78.81297419298906</v>
      </c>
      <c r="AY625">
        <f t="shared" si="418"/>
        <v>15.215219993965082</v>
      </c>
      <c r="AZ625" t="e">
        <f t="shared" si="419"/>
        <v>#VALUE!</v>
      </c>
    </row>
    <row r="626" spans="1:52">
      <c r="A626" s="74">
        <v>44809.43472222222</v>
      </c>
      <c r="B626" s="31">
        <v>50</v>
      </c>
      <c r="C626" s="31">
        <v>6</v>
      </c>
      <c r="D626" s="31" t="s">
        <v>235</v>
      </c>
      <c r="E626" s="85">
        <v>2</v>
      </c>
      <c r="F626" s="2">
        <v>44811.032025462962</v>
      </c>
      <c r="G626">
        <v>82</v>
      </c>
      <c r="I626" s="35">
        <v>20.5</v>
      </c>
      <c r="J626" s="35">
        <v>29.974</v>
      </c>
      <c r="K626" s="64">
        <v>68248.318059942321</v>
      </c>
      <c r="L626" s="65">
        <v>20255.659170049999</v>
      </c>
      <c r="M626" s="35" t="s">
        <v>40</v>
      </c>
      <c r="N626" s="36">
        <f>1000000*(AG626-AE626)/Y626</f>
        <v>352.10739159102326</v>
      </c>
      <c r="O626" s="36">
        <f>1000000*(AN626-AL626)/Y626</f>
        <v>541.31373995186811</v>
      </c>
      <c r="P626" s="36" t="e">
        <f>1000000*(AU626-AS626)/Y626</f>
        <v>#VALUE!</v>
      </c>
      <c r="Q626">
        <f>(N626*16)</f>
        <v>5633.7182654563721</v>
      </c>
      <c r="R626">
        <f>(O626*44)</f>
        <v>23817.804557882198</v>
      </c>
      <c r="S626">
        <f>1000000*(((AG626-AE626)*0.082057*X626)/(W626-AA626))/Y626</f>
        <v>9795.5821404542439</v>
      </c>
      <c r="T626">
        <f>1000000*(((AN626-AL626)*0.082057*X626)/(W626-AA626))/Y626</f>
        <v>15059.278305676431</v>
      </c>
      <c r="U626">
        <f>O626*((1*0.082057*X626)/(W626-AA626))</f>
        <v>15059.278305676431</v>
      </c>
      <c r="W626">
        <f t="shared" si="399"/>
        <v>0.99642721177878413</v>
      </c>
      <c r="X626">
        <v>313.14999999999998</v>
      </c>
      <c r="Y626">
        <f t="shared" si="400"/>
        <v>1.9073334166666699E-2</v>
      </c>
      <c r="Z626">
        <v>2E-3</v>
      </c>
      <c r="AA626">
        <f t="shared" si="401"/>
        <v>7.2765497523200454E-2</v>
      </c>
      <c r="AC626">
        <f t="shared" si="402"/>
        <v>6.8004481273059955E-2</v>
      </c>
      <c r="AD626">
        <f t="shared" si="403"/>
        <v>5.2929705394760172E-6</v>
      </c>
      <c r="AE626">
        <v>0</v>
      </c>
      <c r="AF626">
        <f t="shared" si="404"/>
        <v>1.4228914028929372E-6</v>
      </c>
      <c r="AG626">
        <f t="shared" si="405"/>
        <v>6.7158619423689546E-6</v>
      </c>
      <c r="AH626">
        <f t="shared" si="406"/>
        <v>1.097002469958351E-3</v>
      </c>
      <c r="AJ626">
        <f t="shared" si="407"/>
        <v>2.0183289989554282E-2</v>
      </c>
      <c r="AK626">
        <f t="shared" si="408"/>
        <v>1.5709194056705888E-6</v>
      </c>
      <c r="AL626">
        <v>0</v>
      </c>
      <c r="AM626">
        <f t="shared" si="409"/>
        <v>8.7537384454395086E-6</v>
      </c>
      <c r="AN626">
        <f t="shared" si="410"/>
        <v>1.0324657851110098E-5</v>
      </c>
      <c r="AO626">
        <f t="shared" si="411"/>
        <v>2.2739189884214046E-2</v>
      </c>
      <c r="AQ626" t="e">
        <f t="shared" si="412"/>
        <v>#VALUE!</v>
      </c>
      <c r="AR626" t="e">
        <f t="shared" si="413"/>
        <v>#VALUE!</v>
      </c>
      <c r="AS626">
        <v>0</v>
      </c>
      <c r="AT626" t="e">
        <f t="shared" si="414"/>
        <v>#VALUE!</v>
      </c>
      <c r="AU626" t="e">
        <f t="shared" si="415"/>
        <v>#VALUE!</v>
      </c>
      <c r="AV626">
        <f t="shared" si="416"/>
        <v>1.5759424160826513E-2</v>
      </c>
      <c r="AX626">
        <f t="shared" si="417"/>
        <v>78.812974192989046</v>
      </c>
      <c r="AY626">
        <f t="shared" si="418"/>
        <v>15.215219993965086</v>
      </c>
      <c r="AZ626" t="e">
        <f t="shared" si="419"/>
        <v>#VALUE!</v>
      </c>
    </row>
    <row r="627" spans="1:52">
      <c r="A627" s="74">
        <v>44809.547222222223</v>
      </c>
      <c r="B627" s="31">
        <v>50</v>
      </c>
      <c r="C627" s="31">
        <v>5</v>
      </c>
      <c r="D627" s="31" t="s">
        <v>234</v>
      </c>
      <c r="E627" s="85">
        <v>2</v>
      </c>
      <c r="F627" s="2">
        <v>44811.053252314814</v>
      </c>
      <c r="G627">
        <v>307</v>
      </c>
      <c r="I627" s="35">
        <v>20.5</v>
      </c>
      <c r="J627" s="35">
        <v>29.974</v>
      </c>
      <c r="K627" s="64">
        <v>4080.78760374272</v>
      </c>
      <c r="L627" s="65">
        <v>36832.235150752</v>
      </c>
      <c r="M627" s="35" t="s">
        <v>40</v>
      </c>
      <c r="N627" s="36">
        <f>1000000*(AG627-AE627)/Y627</f>
        <v>21.053639410261031</v>
      </c>
      <c r="O627" s="36">
        <f>1000000*(AN627-AL627)/Y627</f>
        <v>984.30738752359298</v>
      </c>
      <c r="P627" s="36" t="e">
        <f>1000000*(AU627-AS627)/Y627</f>
        <v>#VALUE!</v>
      </c>
      <c r="Q627">
        <f>(N627*16)</f>
        <v>336.85823056417649</v>
      </c>
      <c r="R627">
        <f>(O627*44)</f>
        <v>43309.525051038094</v>
      </c>
      <c r="S627">
        <f>1000000*(((AG627-AE627)*0.082057*X627)/(W627-AA627))/Y627</f>
        <v>585.70952818354385</v>
      </c>
      <c r="T627">
        <f>1000000*(((AN627-AL627)*0.082057*X627)/(W627-AA627))/Y627</f>
        <v>27383.304344665434</v>
      </c>
      <c r="U627">
        <f>O627*((1*0.082057*X627)/(W627-AA627))</f>
        <v>27383.304344665437</v>
      </c>
      <c r="W627">
        <f t="shared" si="399"/>
        <v>0.99642721177878413</v>
      </c>
      <c r="X627">
        <v>313.14999999999998</v>
      </c>
      <c r="Y627">
        <f t="shared" si="400"/>
        <v>1.9073334166666699E-2</v>
      </c>
      <c r="Z627">
        <v>2E-3</v>
      </c>
      <c r="AA627">
        <f t="shared" si="401"/>
        <v>7.2765497523200454E-2</v>
      </c>
      <c r="AC627">
        <f t="shared" si="402"/>
        <v>4.0662078138587838E-3</v>
      </c>
      <c r="AD627">
        <f t="shared" si="403"/>
        <v>3.1648382228992623E-7</v>
      </c>
      <c r="AE627">
        <v>0</v>
      </c>
      <c r="AF627">
        <f t="shared" si="404"/>
        <v>8.5079277606486022E-8</v>
      </c>
      <c r="AG627">
        <f t="shared" si="405"/>
        <v>4.0156309989641224E-7</v>
      </c>
      <c r="AH627">
        <f t="shared" si="406"/>
        <v>1.097002469958351E-3</v>
      </c>
      <c r="AJ627">
        <f t="shared" si="407"/>
        <v>3.6700641374844342E-2</v>
      </c>
      <c r="AK627">
        <f t="shared" si="408"/>
        <v>2.8565090114712805E-6</v>
      </c>
      <c r="AL627">
        <v>0</v>
      </c>
      <c r="AM627">
        <f t="shared" si="409"/>
        <v>1.5917514713484904E-5</v>
      </c>
      <c r="AN627">
        <f t="shared" si="410"/>
        <v>1.8774023724956184E-5</v>
      </c>
      <c r="AO627">
        <f t="shared" si="411"/>
        <v>2.2739189884214046E-2</v>
      </c>
      <c r="AQ627" t="e">
        <f t="shared" si="412"/>
        <v>#VALUE!</v>
      </c>
      <c r="AR627" t="e">
        <f t="shared" si="413"/>
        <v>#VALUE!</v>
      </c>
      <c r="AS627">
        <v>0</v>
      </c>
      <c r="AT627" t="e">
        <f t="shared" si="414"/>
        <v>#VALUE!</v>
      </c>
      <c r="AU627" t="e">
        <f t="shared" si="415"/>
        <v>#VALUE!</v>
      </c>
      <c r="AV627">
        <f t="shared" si="416"/>
        <v>1.5759424160826513E-2</v>
      </c>
      <c r="AX627">
        <f t="shared" si="417"/>
        <v>78.81297419298906</v>
      </c>
      <c r="AY627">
        <f t="shared" si="418"/>
        <v>15.215219993965071</v>
      </c>
      <c r="AZ627" t="e">
        <f t="shared" si="419"/>
        <v>#VALUE!</v>
      </c>
    </row>
    <row r="628" spans="1:52">
      <c r="A628" s="74">
        <v>44817.4375</v>
      </c>
      <c r="B628" s="31">
        <v>50</v>
      </c>
      <c r="C628" s="31">
        <v>5</v>
      </c>
      <c r="D628" s="31" t="s">
        <v>234</v>
      </c>
      <c r="E628" s="85">
        <v>1</v>
      </c>
      <c r="F628" s="2">
        <v>44818.515879629631</v>
      </c>
      <c r="G628">
        <v>276</v>
      </c>
      <c r="I628" s="35">
        <v>20.100000000000001</v>
      </c>
      <c r="J628" s="35">
        <v>30.071999999999999</v>
      </c>
      <c r="K628" s="64">
        <v>2849.3096149880798</v>
      </c>
      <c r="L628" s="65">
        <v>25466.649224317516</v>
      </c>
      <c r="M628" s="35" t="s">
        <v>40</v>
      </c>
      <c r="N628" s="36">
        <f>1000000*(AG628-AE628)/Y628</f>
        <v>14.771844350424002</v>
      </c>
      <c r="O628" s="36">
        <f>1000000*(AN628-AL628)/Y628</f>
        <v>683.89017804571324</v>
      </c>
      <c r="P628" s="36" t="e">
        <f>1000000*(AU628-AS628)/Y628</f>
        <v>#VALUE!</v>
      </c>
      <c r="Q628">
        <f>(N628*16)</f>
        <v>236.34950960678404</v>
      </c>
      <c r="R628">
        <f>(O628*44)</f>
        <v>30091.167834011383</v>
      </c>
      <c r="S628">
        <f>1000000*(((AG628-AE628)*0.082057*X628)/(W628-AA628))/Y628</f>
        <v>408.80105094608177</v>
      </c>
      <c r="T628">
        <f>1000000*(((AN628-AL628)*0.082057*X628)/(W628-AA628))/Y628</f>
        <v>18926.20967866926</v>
      </c>
      <c r="U628">
        <f>O628*((1*0.082057*X628)/(W628-AA628))</f>
        <v>18926.20967866926</v>
      </c>
      <c r="W628">
        <f t="shared" si="399"/>
        <v>1.0012844450145606</v>
      </c>
      <c r="X628">
        <v>313.14999999999998</v>
      </c>
      <c r="Y628">
        <f t="shared" si="400"/>
        <v>1.9073334166666699E-2</v>
      </c>
      <c r="Z628">
        <v>2E-3</v>
      </c>
      <c r="AA628">
        <f t="shared" si="401"/>
        <v>7.2765497523200454E-2</v>
      </c>
      <c r="AC628">
        <f t="shared" si="402"/>
        <v>2.8529693965179911E-3</v>
      </c>
      <c r="AD628">
        <f t="shared" si="403"/>
        <v>2.2205423353149741E-7</v>
      </c>
      <c r="AE628">
        <v>0</v>
      </c>
      <c r="AF628">
        <f t="shared" si="404"/>
        <v>5.9694090022127148E-8</v>
      </c>
      <c r="AG628">
        <f t="shared" si="405"/>
        <v>2.8174832355362454E-7</v>
      </c>
      <c r="AH628">
        <f t="shared" si="406"/>
        <v>1.097002469958351E-3</v>
      </c>
      <c r="AJ628">
        <f t="shared" si="407"/>
        <v>2.5499359734951255E-2</v>
      </c>
      <c r="AK628">
        <f t="shared" si="408"/>
        <v>1.9846833227160491E-6</v>
      </c>
      <c r="AL628">
        <v>0</v>
      </c>
      <c r="AM628">
        <f t="shared" si="409"/>
        <v>1.1059382576451025E-5</v>
      </c>
      <c r="AN628">
        <f t="shared" si="410"/>
        <v>1.3044065899167075E-5</v>
      </c>
      <c r="AO628">
        <f t="shared" si="411"/>
        <v>2.2739189884214046E-2</v>
      </c>
      <c r="AQ628" t="e">
        <f t="shared" si="412"/>
        <v>#VALUE!</v>
      </c>
      <c r="AR628" t="e">
        <f t="shared" si="413"/>
        <v>#VALUE!</v>
      </c>
      <c r="AS628">
        <v>0</v>
      </c>
      <c r="AT628" t="e">
        <f t="shared" si="414"/>
        <v>#VALUE!</v>
      </c>
      <c r="AU628" t="e">
        <f t="shared" si="415"/>
        <v>#VALUE!</v>
      </c>
      <c r="AV628">
        <f t="shared" si="416"/>
        <v>1.5759424160826513E-2</v>
      </c>
      <c r="AX628">
        <f t="shared" si="417"/>
        <v>78.81297419298906</v>
      </c>
      <c r="AY628">
        <f t="shared" si="418"/>
        <v>15.21521999396508</v>
      </c>
      <c r="AZ628" t="e">
        <f t="shared" si="419"/>
        <v>#VALUE!</v>
      </c>
    </row>
    <row r="629" spans="1:52">
      <c r="A629" s="74">
        <v>44817.421527777777</v>
      </c>
      <c r="B629" s="31">
        <v>50</v>
      </c>
      <c r="C629" s="31">
        <v>1.6</v>
      </c>
      <c r="D629" s="31" t="s">
        <v>234</v>
      </c>
      <c r="E629" s="85">
        <v>1</v>
      </c>
      <c r="F629" s="2">
        <v>44818.537106481483</v>
      </c>
      <c r="G629">
        <v>131</v>
      </c>
      <c r="I629" s="35">
        <v>20.100000000000001</v>
      </c>
      <c r="J629" s="35">
        <v>30.071999999999999</v>
      </c>
      <c r="K629" s="64">
        <v>17.3474984132</v>
      </c>
      <c r="L629" s="65">
        <v>1202.6565564499999</v>
      </c>
      <c r="M629" s="35" t="s">
        <v>40</v>
      </c>
      <c r="N629" s="36">
        <f>1000000*(AG629-AE629)/Y629</f>
        <v>8.9935661986698404E-2</v>
      </c>
      <c r="O629" s="36">
        <f>1000000*(AN629-AL629)/Y629</f>
        <v>32.296553789772346</v>
      </c>
      <c r="P629" s="36" t="e">
        <f>1000000*(AU629-AS629)/Y629</f>
        <v>#VALUE!</v>
      </c>
      <c r="Q629">
        <f>(N629*16)</f>
        <v>1.4389705917871745</v>
      </c>
      <c r="R629">
        <f>(O629*44)</f>
        <v>1421.0483667499832</v>
      </c>
      <c r="S629">
        <f>1000000*(((AG629-AE629)*0.082057*X629)/(W629-AA629))/Y629</f>
        <v>2.4889101364406527</v>
      </c>
      <c r="T629">
        <f>1000000*(((AN629-AL629)*0.082057*X629)/(W629-AA629))/Y629</f>
        <v>893.78582782160356</v>
      </c>
      <c r="U629">
        <f>O629*((1*0.082057*X629)/(W629-AA629))</f>
        <v>893.78582782160379</v>
      </c>
      <c r="W629">
        <f t="shared" si="399"/>
        <v>1.0012844450145606</v>
      </c>
      <c r="X629">
        <v>313.14999999999998</v>
      </c>
      <c r="Y629">
        <f t="shared" si="400"/>
        <v>1.9073334166666699E-2</v>
      </c>
      <c r="Z629">
        <v>2E-3</v>
      </c>
      <c r="AA629">
        <f t="shared" si="401"/>
        <v>7.2765497523200454E-2</v>
      </c>
      <c r="AC629">
        <f t="shared" si="402"/>
        <v>1.7369780321051931E-5</v>
      </c>
      <c r="AD629">
        <f t="shared" si="403"/>
        <v>1.3519364282382869E-9</v>
      </c>
      <c r="AE629">
        <v>0</v>
      </c>
      <c r="AF629">
        <f t="shared" si="404"/>
        <v>3.6343650633439523E-10</v>
      </c>
      <c r="AG629">
        <f t="shared" si="405"/>
        <v>1.7153729345726822E-9</v>
      </c>
      <c r="AH629">
        <f t="shared" si="406"/>
        <v>1.097002469958351E-3</v>
      </c>
      <c r="AJ629">
        <f t="shared" si="407"/>
        <v>1.2042013026681607E-3</v>
      </c>
      <c r="AK629">
        <f t="shared" si="408"/>
        <v>9.3726205969108756E-8</v>
      </c>
      <c r="AL629">
        <v>0</v>
      </c>
      <c r="AM629">
        <f t="shared" si="409"/>
        <v>5.2227675689494497E-7</v>
      </c>
      <c r="AN629">
        <f t="shared" si="410"/>
        <v>6.1600296286405371E-7</v>
      </c>
      <c r="AO629">
        <f t="shared" si="411"/>
        <v>2.2739189884214046E-2</v>
      </c>
      <c r="AQ629" t="e">
        <f t="shared" si="412"/>
        <v>#VALUE!</v>
      </c>
      <c r="AR629" t="e">
        <f t="shared" si="413"/>
        <v>#VALUE!</v>
      </c>
      <c r="AS629">
        <v>0</v>
      </c>
      <c r="AT629" t="e">
        <f t="shared" si="414"/>
        <v>#VALUE!</v>
      </c>
      <c r="AU629" t="e">
        <f t="shared" si="415"/>
        <v>#VALUE!</v>
      </c>
      <c r="AV629">
        <f t="shared" si="416"/>
        <v>1.5759424160826513E-2</v>
      </c>
      <c r="AX629">
        <f t="shared" si="417"/>
        <v>78.81297419298906</v>
      </c>
      <c r="AY629">
        <f t="shared" si="418"/>
        <v>15.215219993965073</v>
      </c>
      <c r="AZ629" t="e">
        <f t="shared" si="419"/>
        <v>#VALUE!</v>
      </c>
    </row>
    <row r="630" spans="1:52">
      <c r="A630" s="74">
        <v>44817.548611111109</v>
      </c>
      <c r="B630" s="31">
        <v>100</v>
      </c>
      <c r="C630" s="31">
        <v>0.1</v>
      </c>
      <c r="D630" s="31" t="s">
        <v>234</v>
      </c>
      <c r="E630" s="85">
        <v>1</v>
      </c>
      <c r="F630" s="2">
        <v>44818.558321759258</v>
      </c>
      <c r="G630">
        <v>166</v>
      </c>
      <c r="H630" t="s">
        <v>613</v>
      </c>
      <c r="I630" s="35">
        <v>20.100000000000001</v>
      </c>
      <c r="J630" s="35">
        <v>30.071999999999999</v>
      </c>
      <c r="K630" s="64">
        <v>135.07540703786984</v>
      </c>
      <c r="L630" s="65">
        <v>1216.0709648079999</v>
      </c>
      <c r="M630" s="35" t="s">
        <v>40</v>
      </c>
      <c r="N630" s="36">
        <f>1000000*(AG630-AE630)/Y630</f>
        <v>0.70027942131586396</v>
      </c>
      <c r="O630" s="36">
        <f>1000000*(AN630-AL630)/Y630</f>
        <v>32.656788936513614</v>
      </c>
      <c r="P630" s="36" t="e">
        <f>1000000*(AU630-AS630)/Y630</f>
        <v>#VALUE!</v>
      </c>
      <c r="Q630">
        <f>(N630*16)</f>
        <v>11.204470741053823</v>
      </c>
      <c r="R630">
        <f>(O630*44)</f>
        <v>1436.898713206599</v>
      </c>
      <c r="S630">
        <f>1000000*(((AG630-AE630)*0.082057*X630)/(W630-AA630))/Y630</f>
        <v>19.379771178107639</v>
      </c>
      <c r="T630">
        <f>1000000*(((AN630-AL630)*0.082057*X630)/(W630-AA630))/Y630</f>
        <v>903.75509794671973</v>
      </c>
      <c r="U630">
        <f>O630*((1*0.082057*X630)/(W630-AA630))</f>
        <v>903.75509794671984</v>
      </c>
      <c r="W630">
        <f t="shared" si="399"/>
        <v>1.0012844450145606</v>
      </c>
      <c r="X630">
        <v>313.14999999999998</v>
      </c>
      <c r="Y630">
        <f t="shared" si="400"/>
        <v>1.9073334166666699E-2</v>
      </c>
      <c r="Z630">
        <v>2E-3</v>
      </c>
      <c r="AA630">
        <f t="shared" si="401"/>
        <v>7.2765497523200454E-2</v>
      </c>
      <c r="AC630">
        <f t="shared" si="402"/>
        <v>1.3524890397102938E-4</v>
      </c>
      <c r="AD630">
        <f t="shared" si="403"/>
        <v>1.0526783688572466E-8</v>
      </c>
      <c r="AE630">
        <v>0</v>
      </c>
      <c r="AF630">
        <f t="shared" si="404"/>
        <v>2.8298797242249864E-9</v>
      </c>
      <c r="AG630">
        <f t="shared" si="405"/>
        <v>1.3356663412797452E-8</v>
      </c>
      <c r="AH630">
        <f t="shared" si="406"/>
        <v>1.097002469958351E-3</v>
      </c>
      <c r="AJ630">
        <f t="shared" si="407"/>
        <v>1.2176329410960994E-3</v>
      </c>
      <c r="AK630">
        <f t="shared" si="408"/>
        <v>9.4771626287962618E-8</v>
      </c>
      <c r="AL630">
        <v>0</v>
      </c>
      <c r="AM630">
        <f t="shared" si="409"/>
        <v>5.2810222190846558E-7</v>
      </c>
      <c r="AN630">
        <f t="shared" si="410"/>
        <v>6.2287384819642821E-7</v>
      </c>
      <c r="AO630">
        <f t="shared" si="411"/>
        <v>2.2739189884214046E-2</v>
      </c>
      <c r="AQ630" t="e">
        <f t="shared" si="412"/>
        <v>#VALUE!</v>
      </c>
      <c r="AR630" t="e">
        <f t="shared" si="413"/>
        <v>#VALUE!</v>
      </c>
      <c r="AS630">
        <v>0</v>
      </c>
      <c r="AT630" t="e">
        <f t="shared" si="414"/>
        <v>#VALUE!</v>
      </c>
      <c r="AU630" t="e">
        <f t="shared" si="415"/>
        <v>#VALUE!</v>
      </c>
      <c r="AV630">
        <f t="shared" si="416"/>
        <v>1.5759424160826513E-2</v>
      </c>
      <c r="AX630">
        <f t="shared" si="417"/>
        <v>78.812974192989046</v>
      </c>
      <c r="AY630">
        <f t="shared" si="418"/>
        <v>15.215219993965077</v>
      </c>
      <c r="AZ630" t="e">
        <f t="shared" si="419"/>
        <v>#VALUE!</v>
      </c>
    </row>
    <row r="631" spans="1:52">
      <c r="A631" s="74">
        <v>44817.4375</v>
      </c>
      <c r="B631" s="31">
        <v>50</v>
      </c>
      <c r="C631" s="31">
        <v>5</v>
      </c>
      <c r="D631" s="31" t="s">
        <v>234</v>
      </c>
      <c r="E631" s="85">
        <v>2</v>
      </c>
      <c r="F631" s="2">
        <v>44818.57953703704</v>
      </c>
      <c r="G631">
        <v>402</v>
      </c>
      <c r="I631" s="35">
        <v>20.100000000000001</v>
      </c>
      <c r="J631" s="35">
        <v>30.071999999999999</v>
      </c>
      <c r="K631" s="64">
        <v>7008.8700789023196</v>
      </c>
      <c r="L631" s="65">
        <v>27750.392744116478</v>
      </c>
      <c r="M631" s="35" t="s">
        <v>40</v>
      </c>
      <c r="N631" s="36">
        <f>1000000*(AG631-AE631)/Y631</f>
        <v>36.336499667594808</v>
      </c>
      <c r="O631" s="36">
        <f>1000000*(AN631-AL631)/Y631</f>
        <v>745.21861386029627</v>
      </c>
      <c r="P631" s="36" t="e">
        <f>1000000*(AU631-AS631)/Y631</f>
        <v>#VALUE!</v>
      </c>
      <c r="Q631">
        <f>(N631*16)</f>
        <v>581.38399468151692</v>
      </c>
      <c r="R631">
        <f>(O631*44)</f>
        <v>32789.619009853035</v>
      </c>
      <c r="S631">
        <f>1000000*(((AG631-AE631)*0.082057*X631)/(W631-AA631))/Y631</f>
        <v>1005.5886658045066</v>
      </c>
      <c r="T631">
        <f>1000000*(((AN631-AL631)*0.082057*X631)/(W631-AA631))/Y631</f>
        <v>20623.43369614012</v>
      </c>
      <c r="U631">
        <f>O631*((1*0.082057*X631)/(W631-AA631))</f>
        <v>20623.433696140124</v>
      </c>
      <c r="W631">
        <f t="shared" si="399"/>
        <v>1.0012844450145606</v>
      </c>
      <c r="X631">
        <v>313.14999999999998</v>
      </c>
      <c r="Y631">
        <f t="shared" si="400"/>
        <v>1.9073334166666699E-2</v>
      </c>
      <c r="Z631">
        <v>2E-3</v>
      </c>
      <c r="AA631">
        <f t="shared" si="401"/>
        <v>7.2765497523200454E-2</v>
      </c>
      <c r="AC631">
        <f t="shared" si="402"/>
        <v>7.0178725871328689E-3</v>
      </c>
      <c r="AD631">
        <f t="shared" si="403"/>
        <v>5.4621978078679644E-7</v>
      </c>
      <c r="AE631">
        <v>0</v>
      </c>
      <c r="AF631">
        <f t="shared" si="404"/>
        <v>1.4683841982021275E-7</v>
      </c>
      <c r="AG631">
        <f t="shared" si="405"/>
        <v>6.9305820060700919E-7</v>
      </c>
      <c r="AH631">
        <f t="shared" si="406"/>
        <v>1.097002469958351E-3</v>
      </c>
      <c r="AJ631">
        <f t="shared" si="407"/>
        <v>2.7786036597728759E-2</v>
      </c>
      <c r="AK631">
        <f t="shared" si="408"/>
        <v>2.162661494763036E-6</v>
      </c>
      <c r="AL631">
        <v>0</v>
      </c>
      <c r="AM631">
        <f t="shared" si="409"/>
        <v>1.205114215461455E-5</v>
      </c>
      <c r="AN631">
        <f t="shared" si="410"/>
        <v>1.4213803649377586E-5</v>
      </c>
      <c r="AO631">
        <f t="shared" si="411"/>
        <v>2.2739189884214046E-2</v>
      </c>
      <c r="AQ631" t="e">
        <f t="shared" si="412"/>
        <v>#VALUE!</v>
      </c>
      <c r="AR631" t="e">
        <f t="shared" si="413"/>
        <v>#VALUE!</v>
      </c>
      <c r="AS631">
        <v>0</v>
      </c>
      <c r="AT631" t="e">
        <f t="shared" si="414"/>
        <v>#VALUE!</v>
      </c>
      <c r="AU631" t="e">
        <f t="shared" si="415"/>
        <v>#VALUE!</v>
      </c>
      <c r="AV631">
        <f t="shared" si="416"/>
        <v>1.5759424160826513E-2</v>
      </c>
      <c r="AX631">
        <f t="shared" si="417"/>
        <v>78.812974192989046</v>
      </c>
      <c r="AY631">
        <f t="shared" si="418"/>
        <v>15.215219993965075</v>
      </c>
      <c r="AZ631" t="e">
        <f t="shared" si="419"/>
        <v>#VALUE!</v>
      </c>
    </row>
    <row r="632" spans="1:52">
      <c r="A632" s="74">
        <v>44817.548611111109</v>
      </c>
      <c r="B632" s="31">
        <v>100</v>
      </c>
      <c r="C632" s="31">
        <v>0.1</v>
      </c>
      <c r="D632" s="31" t="s">
        <v>234</v>
      </c>
      <c r="E632" s="85">
        <v>2</v>
      </c>
      <c r="F632" s="2">
        <v>44818.600752314815</v>
      </c>
      <c r="G632">
        <v>399</v>
      </c>
      <c r="H632" t="s">
        <v>613</v>
      </c>
      <c r="I632" s="35">
        <v>20.100000000000001</v>
      </c>
      <c r="J632" s="35">
        <v>30.071999999999999</v>
      </c>
      <c r="K632" s="64">
        <v>92.76350442741375</v>
      </c>
      <c r="L632" s="65">
        <v>1131.6597893472799</v>
      </c>
      <c r="M632" s="35" t="s">
        <v>40</v>
      </c>
      <c r="N632" s="36">
        <f>1000000*(AG632-AE632)/Y632</f>
        <v>0.48091932220828731</v>
      </c>
      <c r="O632" s="36">
        <f>1000000*(AN632-AL632)/Y632</f>
        <v>30.38998212944626</v>
      </c>
      <c r="P632" s="36" t="e">
        <f>1000000*(AU632-AS632)/Y632</f>
        <v>#VALUE!</v>
      </c>
      <c r="Q632">
        <f>(N632*16)</f>
        <v>7.694709155332597</v>
      </c>
      <c r="R632">
        <f>(O632*44)</f>
        <v>1337.1592136956353</v>
      </c>
      <c r="S632">
        <f>1000000*(((AG632-AE632)*0.082057*X632)/(W632-AA632))/Y632</f>
        <v>13.309125094686101</v>
      </c>
      <c r="T632">
        <f>1000000*(((AN632-AL632)*0.082057*X632)/(W632-AA632))/Y632</f>
        <v>841.02271443130121</v>
      </c>
      <c r="U632">
        <f>O632*((1*0.082057*X632)/(W632-AA632))</f>
        <v>841.02271443130132</v>
      </c>
      <c r="W632">
        <f t="shared" si="399"/>
        <v>1.0012844450145606</v>
      </c>
      <c r="X632">
        <v>313.14999999999998</v>
      </c>
      <c r="Y632">
        <f t="shared" si="400"/>
        <v>1.9073334166666699E-2</v>
      </c>
      <c r="Z632">
        <v>2E-3</v>
      </c>
      <c r="AA632">
        <f t="shared" si="401"/>
        <v>7.2765497523200454E-2</v>
      </c>
      <c r="AC632">
        <f t="shared" si="402"/>
        <v>9.2882654048208709E-5</v>
      </c>
      <c r="AD632">
        <f t="shared" si="403"/>
        <v>7.2293052208056366E-9</v>
      </c>
      <c r="AE632">
        <v>0</v>
      </c>
      <c r="AF632">
        <f t="shared" si="404"/>
        <v>1.943429718879881E-9</v>
      </c>
      <c r="AG632">
        <f t="shared" si="405"/>
        <v>9.1727349396855172E-9</v>
      </c>
      <c r="AH632">
        <f t="shared" si="406"/>
        <v>1.097002469958351E-3</v>
      </c>
      <c r="AJ632">
        <f t="shared" si="407"/>
        <v>1.1331133441218858E-3</v>
      </c>
      <c r="AK632">
        <f t="shared" si="408"/>
        <v>8.8193240151957775E-8</v>
      </c>
      <c r="AL632">
        <v>0</v>
      </c>
      <c r="AM632">
        <f t="shared" si="409"/>
        <v>4.9144504432199988E-7</v>
      </c>
      <c r="AN632">
        <f t="shared" si="410"/>
        <v>5.796382844739577E-7</v>
      </c>
      <c r="AO632">
        <f t="shared" si="411"/>
        <v>2.2739189884214046E-2</v>
      </c>
      <c r="AQ632" t="e">
        <f t="shared" si="412"/>
        <v>#VALUE!</v>
      </c>
      <c r="AR632" t="e">
        <f t="shared" si="413"/>
        <v>#VALUE!</v>
      </c>
      <c r="AS632">
        <v>0</v>
      </c>
      <c r="AT632" t="e">
        <f t="shared" si="414"/>
        <v>#VALUE!</v>
      </c>
      <c r="AU632" t="e">
        <f t="shared" si="415"/>
        <v>#VALUE!</v>
      </c>
      <c r="AV632">
        <f t="shared" si="416"/>
        <v>1.5759424160826513E-2</v>
      </c>
      <c r="AX632">
        <f t="shared" si="417"/>
        <v>78.81297419298906</v>
      </c>
      <c r="AY632">
        <f t="shared" si="418"/>
        <v>15.215219993965084</v>
      </c>
      <c r="AZ632" t="e">
        <f t="shared" si="419"/>
        <v>#VALUE!</v>
      </c>
    </row>
    <row r="633" spans="1:52">
      <c r="A633" s="74">
        <v>44817.444444444445</v>
      </c>
      <c r="B633" s="31">
        <v>50</v>
      </c>
      <c r="C633" s="31">
        <v>6.2</v>
      </c>
      <c r="D633" s="31" t="s">
        <v>234</v>
      </c>
      <c r="E633" s="85">
        <v>1</v>
      </c>
      <c r="F633" s="2">
        <v>44818.621990740743</v>
      </c>
      <c r="G633">
        <v>278</v>
      </c>
      <c r="I633" s="35">
        <v>20.100000000000001</v>
      </c>
      <c r="J633" s="35">
        <v>30.071999999999999</v>
      </c>
      <c r="K633" s="64">
        <v>170.34103813447015</v>
      </c>
      <c r="L633" s="65">
        <v>38262.015041753686</v>
      </c>
      <c r="M633" s="35" t="s">
        <v>40</v>
      </c>
      <c r="N633" s="36">
        <f>1000000*(AG633-AE633)/Y633</f>
        <v>0.88310911828462668</v>
      </c>
      <c r="O633" s="36">
        <f>1000000*(AN633-AL633)/Y633</f>
        <v>1027.5013429841567</v>
      </c>
      <c r="P633" s="36" t="e">
        <f>1000000*(AU633-AS633)/Y633</f>
        <v>#VALUE!</v>
      </c>
      <c r="Q633">
        <f>(N633*16)</f>
        <v>14.129745892554027</v>
      </c>
      <c r="R633">
        <f>(O633*44)</f>
        <v>45210.059091302894</v>
      </c>
      <c r="S633">
        <f>1000000*(((AG633-AE633)*0.082057*X633)/(W633-AA633))/Y633</f>
        <v>24.439462472704751</v>
      </c>
      <c r="T633">
        <f>1000000*(((AN633-AL633)*0.082057*X633)/(W633-AA633))/Y633</f>
        <v>28435.422070256052</v>
      </c>
      <c r="U633">
        <f>O633*((1*0.082057*X633)/(W633-AA633))</f>
        <v>28435.422070256049</v>
      </c>
      <c r="W633">
        <f t="shared" si="399"/>
        <v>1.0012844450145606</v>
      </c>
      <c r="X633">
        <v>313.14999999999998</v>
      </c>
      <c r="Y633">
        <f t="shared" si="400"/>
        <v>1.9073334166666699E-2</v>
      </c>
      <c r="Z633">
        <v>2E-3</v>
      </c>
      <c r="AA633">
        <f t="shared" si="401"/>
        <v>7.2765497523200454E-2</v>
      </c>
      <c r="AC633">
        <f t="shared" si="402"/>
        <v>1.7055983183167706E-4</v>
      </c>
      <c r="AD633">
        <f t="shared" si="403"/>
        <v>1.3275127582815385E-8</v>
      </c>
      <c r="AE633">
        <v>0</v>
      </c>
      <c r="AF633">
        <f t="shared" si="404"/>
        <v>3.5687077358576892E-9</v>
      </c>
      <c r="AG633">
        <f t="shared" si="405"/>
        <v>1.6843835318673074E-8</v>
      </c>
      <c r="AH633">
        <f t="shared" si="406"/>
        <v>1.097002469958351E-3</v>
      </c>
      <c r="AJ633">
        <f t="shared" si="407"/>
        <v>3.831116049622111E-2</v>
      </c>
      <c r="AK633">
        <f t="shared" si="408"/>
        <v>2.9818600192744528E-6</v>
      </c>
      <c r="AL633">
        <v>0</v>
      </c>
      <c r="AM633">
        <f t="shared" si="409"/>
        <v>1.6616016452161185E-5</v>
      </c>
      <c r="AN633">
        <f t="shared" si="410"/>
        <v>1.9597876471435637E-5</v>
      </c>
      <c r="AO633">
        <f t="shared" si="411"/>
        <v>2.2739189884214046E-2</v>
      </c>
      <c r="AQ633" t="e">
        <f t="shared" si="412"/>
        <v>#VALUE!</v>
      </c>
      <c r="AR633" t="e">
        <f t="shared" si="413"/>
        <v>#VALUE!</v>
      </c>
      <c r="AS633">
        <v>0</v>
      </c>
      <c r="AT633" t="e">
        <f t="shared" si="414"/>
        <v>#VALUE!</v>
      </c>
      <c r="AU633" t="e">
        <f t="shared" si="415"/>
        <v>#VALUE!</v>
      </c>
      <c r="AV633">
        <f t="shared" si="416"/>
        <v>1.5759424160826513E-2</v>
      </c>
      <c r="AX633">
        <f t="shared" si="417"/>
        <v>78.812974192989046</v>
      </c>
      <c r="AY633">
        <f t="shared" si="418"/>
        <v>15.215219993965073</v>
      </c>
      <c r="AZ633" t="e">
        <f t="shared" si="419"/>
        <v>#VALUE!</v>
      </c>
    </row>
    <row r="634" spans="1:52">
      <c r="A634" s="74">
        <v>44817.413194444445</v>
      </c>
      <c r="B634" s="31">
        <v>50</v>
      </c>
      <c r="C634" s="31">
        <v>0.1</v>
      </c>
      <c r="D634" s="31" t="s">
        <v>234</v>
      </c>
      <c r="E634" s="85">
        <v>1</v>
      </c>
      <c r="F634" s="2">
        <v>44818.643194444441</v>
      </c>
      <c r="G634">
        <v>227</v>
      </c>
      <c r="I634" s="35">
        <v>20.100000000000001</v>
      </c>
      <c r="J634" s="35">
        <v>30.071999999999999</v>
      </c>
      <c r="K634" s="64">
        <v>18.434690742800001</v>
      </c>
      <c r="L634" s="65">
        <v>1276.9490309779999</v>
      </c>
      <c r="M634" s="35" t="s">
        <v>40</v>
      </c>
      <c r="N634" s="36">
        <f>1000000*(AG634-AE634)/Y634</f>
        <v>9.557205747960916E-2</v>
      </c>
      <c r="O634" s="36">
        <f>1000000*(AN634-AL634)/Y634</f>
        <v>34.291629513511261</v>
      </c>
      <c r="P634" s="36" t="e">
        <f>1000000*(AU634-AS634)/Y634</f>
        <v>#VALUE!</v>
      </c>
      <c r="Q634">
        <f>(N634*16)</f>
        <v>1.5291529196737466</v>
      </c>
      <c r="R634">
        <f>(O634*44)</f>
        <v>1508.8316985944955</v>
      </c>
      <c r="S634">
        <f>1000000*(((AG634-AE634)*0.082057*X634)/(W634-AA634))/Y634</f>
        <v>2.6448936647252257</v>
      </c>
      <c r="T634">
        <f>1000000*(((AN634-AL634)*0.082057*X634)/(W634-AA634))/Y634</f>
        <v>948.99823280189798</v>
      </c>
      <c r="U634">
        <f>O634*((1*0.082057*X634)/(W634-AA634))</f>
        <v>948.9982328018981</v>
      </c>
      <c r="W634">
        <f t="shared" si="399"/>
        <v>1.0012844450145606</v>
      </c>
      <c r="X634">
        <v>313.14999999999998</v>
      </c>
      <c r="Y634">
        <f t="shared" si="400"/>
        <v>1.9073334166666699E-2</v>
      </c>
      <c r="Z634">
        <v>2E-3</v>
      </c>
      <c r="AA634">
        <f t="shared" si="401"/>
        <v>7.2765497523200454E-2</v>
      </c>
      <c r="AC634">
        <f t="shared" si="402"/>
        <v>1.8458369089419558E-5</v>
      </c>
      <c r="AD634">
        <f t="shared" si="403"/>
        <v>1.4366642016542557E-9</v>
      </c>
      <c r="AE634">
        <v>0</v>
      </c>
      <c r="AF634">
        <f t="shared" si="404"/>
        <v>3.8621358765020732E-10</v>
      </c>
      <c r="AG634">
        <f t="shared" si="405"/>
        <v>1.822877789304463E-9</v>
      </c>
      <c r="AH634">
        <f t="shared" si="406"/>
        <v>1.097002469958351E-3</v>
      </c>
      <c r="AJ634">
        <f t="shared" si="407"/>
        <v>1.2785892017946874E-3</v>
      </c>
      <c r="AK634">
        <f t="shared" si="408"/>
        <v>9.95160149816833E-8</v>
      </c>
      <c r="AL634">
        <v>0</v>
      </c>
      <c r="AM634">
        <f t="shared" si="409"/>
        <v>5.5453969384904723E-7</v>
      </c>
      <c r="AN634">
        <f t="shared" si="410"/>
        <v>6.5405570883073049E-7</v>
      </c>
      <c r="AO634">
        <f t="shared" si="411"/>
        <v>2.2739189884214046E-2</v>
      </c>
      <c r="AQ634" t="e">
        <f t="shared" si="412"/>
        <v>#VALUE!</v>
      </c>
      <c r="AR634" t="e">
        <f t="shared" si="413"/>
        <v>#VALUE!</v>
      </c>
      <c r="AS634">
        <v>0</v>
      </c>
      <c r="AT634" t="e">
        <f t="shared" si="414"/>
        <v>#VALUE!</v>
      </c>
      <c r="AU634" t="e">
        <f t="shared" si="415"/>
        <v>#VALUE!</v>
      </c>
      <c r="AV634">
        <f t="shared" si="416"/>
        <v>1.5759424160826513E-2</v>
      </c>
      <c r="AX634">
        <f t="shared" si="417"/>
        <v>78.81297419298906</v>
      </c>
      <c r="AY634">
        <f t="shared" si="418"/>
        <v>15.215219993965068</v>
      </c>
      <c r="AZ634" t="e">
        <f t="shared" si="419"/>
        <v>#VALUE!</v>
      </c>
    </row>
    <row r="635" spans="1:52">
      <c r="A635" s="74">
        <v>44817.451388888891</v>
      </c>
      <c r="B635" s="31">
        <v>50</v>
      </c>
      <c r="C635" s="31">
        <v>8</v>
      </c>
      <c r="D635" s="31" t="s">
        <v>234</v>
      </c>
      <c r="E635" s="85">
        <v>1</v>
      </c>
      <c r="F635" s="2">
        <v>44818.664421296293</v>
      </c>
      <c r="G635">
        <v>237</v>
      </c>
      <c r="I635" s="35">
        <v>20.100000000000001</v>
      </c>
      <c r="J635" s="35">
        <v>30.071999999999999</v>
      </c>
      <c r="K635" s="64">
        <v>31.16264689123706</v>
      </c>
      <c r="L635" s="65">
        <v>38540.71721323808</v>
      </c>
      <c r="M635" s="35" t="s">
        <v>40</v>
      </c>
      <c r="N635" s="36">
        <f>1000000*(AG635-AE635)/Y635</f>
        <v>0.16155835329482227</v>
      </c>
      <c r="O635" s="36">
        <f>1000000*(AN635-AL635)/Y635</f>
        <v>1034.9857071813983</v>
      </c>
      <c r="P635" s="36" t="e">
        <f>1000000*(AU635-AS635)/Y635</f>
        <v>#VALUE!</v>
      </c>
      <c r="Q635">
        <f>(N635*16)</f>
        <v>2.5849336527171562</v>
      </c>
      <c r="R635">
        <f>(O635*44)</f>
        <v>45539.371115981528</v>
      </c>
      <c r="S635">
        <f>1000000*(((AG635-AE635)*0.082057*X635)/(W635-AA635))/Y635</f>
        <v>4.4710208860375644</v>
      </c>
      <c r="T635">
        <f>1000000*(((AN635-AL635)*0.082057*X635)/(W635-AA635))/Y635</f>
        <v>28642.546913770111</v>
      </c>
      <c r="U635">
        <f>O635*((1*0.082057*X635)/(W635-AA635))</f>
        <v>28642.546913770104</v>
      </c>
      <c r="W635">
        <f t="shared" si="399"/>
        <v>1.0012844450145606</v>
      </c>
      <c r="X635">
        <v>313.14999999999998</v>
      </c>
      <c r="Y635">
        <f t="shared" si="400"/>
        <v>1.9073334166666699E-2</v>
      </c>
      <c r="Z635">
        <v>2E-3</v>
      </c>
      <c r="AA635">
        <f t="shared" si="401"/>
        <v>7.2765497523200454E-2</v>
      </c>
      <c r="AC635">
        <f t="shared" si="402"/>
        <v>3.1202673597677023E-5</v>
      </c>
      <c r="AD635">
        <f t="shared" si="403"/>
        <v>2.4285874844371012E-9</v>
      </c>
      <c r="AE635">
        <v>0</v>
      </c>
      <c r="AF635" s="8">
        <f t="shared" si="404"/>
        <v>6.5286897537144196E-10</v>
      </c>
      <c r="AG635" s="8">
        <f t="shared" si="405"/>
        <v>3.081456459808543E-9</v>
      </c>
      <c r="AH635" s="9">
        <f t="shared" si="406"/>
        <v>1.097002469958351E-3</v>
      </c>
      <c r="AJ635">
        <f t="shared" si="407"/>
        <v>3.8590220645320215E-2</v>
      </c>
      <c r="AK635">
        <f t="shared" si="408"/>
        <v>3.0035800165492275E-6</v>
      </c>
      <c r="AL635">
        <v>0</v>
      </c>
      <c r="AM635" s="8">
        <f t="shared" si="409"/>
        <v>1.6737048234245434E-5</v>
      </c>
      <c r="AN635" s="8">
        <f t="shared" si="410"/>
        <v>1.974062825079466E-5</v>
      </c>
      <c r="AO635" s="9">
        <f t="shared" si="411"/>
        <v>2.2739189884214046E-2</v>
      </c>
      <c r="AP635" s="9"/>
      <c r="AQ635" t="e">
        <f t="shared" si="412"/>
        <v>#VALUE!</v>
      </c>
      <c r="AR635" t="e">
        <f t="shared" si="413"/>
        <v>#VALUE!</v>
      </c>
      <c r="AS635">
        <v>0</v>
      </c>
      <c r="AT635" s="8" t="e">
        <f t="shared" si="414"/>
        <v>#VALUE!</v>
      </c>
      <c r="AU635" s="8" t="e">
        <f t="shared" si="415"/>
        <v>#VALUE!</v>
      </c>
      <c r="AV635" s="9">
        <f t="shared" si="416"/>
        <v>1.5759424160826513E-2</v>
      </c>
      <c r="AX635">
        <f t="shared" si="417"/>
        <v>78.81297419298906</v>
      </c>
      <c r="AY635">
        <f t="shared" si="418"/>
        <v>15.215219993965071</v>
      </c>
      <c r="AZ635" t="e">
        <f t="shared" si="419"/>
        <v>#VALUE!</v>
      </c>
    </row>
    <row r="636" spans="1:52">
      <c r="A636" s="74">
        <v>44817.429166666669</v>
      </c>
      <c r="B636" s="31">
        <v>50</v>
      </c>
      <c r="C636" s="31">
        <v>3.8</v>
      </c>
      <c r="D636" s="31" t="s">
        <v>234</v>
      </c>
      <c r="E636" s="85">
        <v>1</v>
      </c>
      <c r="F636" s="2">
        <v>44818.685648148145</v>
      </c>
      <c r="G636">
        <v>273</v>
      </c>
      <c r="I636" s="35">
        <v>20.100000000000001</v>
      </c>
      <c r="J636" s="35">
        <v>30.071999999999999</v>
      </c>
      <c r="K636" s="64">
        <v>0.57895399970000017</v>
      </c>
      <c r="L636" s="65">
        <v>8051.0157283356803</v>
      </c>
      <c r="M636" s="35" t="s">
        <v>40</v>
      </c>
      <c r="N636" s="36">
        <f>1000000*(AG636-AE636)/Y636</f>
        <v>3.0015054610552055E-3</v>
      </c>
      <c r="O636" s="36">
        <f>1000000*(AN636-AL636)/Y636</f>
        <v>216.20475200336773</v>
      </c>
      <c r="P636" s="36" t="e">
        <f>1000000*(AU636-AS636)/Y636</f>
        <v>#VALUE!</v>
      </c>
      <c r="Q636">
        <f>(N636*16)</f>
        <v>4.8024087376883288E-2</v>
      </c>
      <c r="R636">
        <f>(O636*44)</f>
        <v>9513.009088148181</v>
      </c>
      <c r="S636">
        <f>1000000*(((AG636-AE636)*0.082057*X636)/(W636-AA636))/Y636</f>
        <v>8.3064684259589586E-2</v>
      </c>
      <c r="T636">
        <f>1000000*(((AN636-AL636)*0.082057*X636)/(W636-AA636))/Y636</f>
        <v>5983.3239331401955</v>
      </c>
      <c r="U636">
        <f>O636*((1*0.082057*X636)/(W636-AA636))</f>
        <v>5983.3239331401955</v>
      </c>
      <c r="W636">
        <f t="shared" si="399"/>
        <v>1.0012844450145606</v>
      </c>
      <c r="X636">
        <v>313.14999999999998</v>
      </c>
      <c r="Y636">
        <f t="shared" si="400"/>
        <v>1.9073334166666699E-2</v>
      </c>
      <c r="Z636">
        <v>2E-3</v>
      </c>
      <c r="AA636">
        <f t="shared" si="401"/>
        <v>7.2765497523200454E-2</v>
      </c>
      <c r="AC636">
        <f t="shared" si="402"/>
        <v>5.7969763427857477E-7</v>
      </c>
      <c r="AD636">
        <f t="shared" si="403"/>
        <v>4.5119416288466831E-11</v>
      </c>
      <c r="AE636">
        <v>0</v>
      </c>
      <c r="AF636">
        <f t="shared" si="404"/>
        <v>1.2129300373314103E-11</v>
      </c>
      <c r="AG636">
        <f t="shared" si="405"/>
        <v>5.7248716661780936E-11</v>
      </c>
      <c r="AH636">
        <f t="shared" si="406"/>
        <v>1.097002469958351E-3</v>
      </c>
      <c r="AJ636">
        <f t="shared" si="407"/>
        <v>8.06135681535009E-3</v>
      </c>
      <c r="AK636">
        <f t="shared" si="408"/>
        <v>6.2743694728769898E-7</v>
      </c>
      <c r="AL636">
        <v>0</v>
      </c>
      <c r="AM636">
        <f t="shared" si="409"/>
        <v>3.4963085360938351E-6</v>
      </c>
      <c r="AN636">
        <f t="shared" si="410"/>
        <v>4.1237454833815341E-6</v>
      </c>
      <c r="AO636">
        <f t="shared" si="411"/>
        <v>2.2739189884214046E-2</v>
      </c>
      <c r="AQ636" t="e">
        <f t="shared" si="412"/>
        <v>#VALUE!</v>
      </c>
      <c r="AR636" t="e">
        <f t="shared" si="413"/>
        <v>#VALUE!</v>
      </c>
      <c r="AS636">
        <v>0</v>
      </c>
      <c r="AT636" t="e">
        <f t="shared" si="414"/>
        <v>#VALUE!</v>
      </c>
      <c r="AU636" t="e">
        <f t="shared" si="415"/>
        <v>#VALUE!</v>
      </c>
      <c r="AV636">
        <f t="shared" si="416"/>
        <v>1.5759424160826513E-2</v>
      </c>
      <c r="AX636">
        <f t="shared" si="417"/>
        <v>78.812974192989046</v>
      </c>
      <c r="AY636">
        <f t="shared" si="418"/>
        <v>15.215219993965075</v>
      </c>
      <c r="AZ636" t="e">
        <f t="shared" si="419"/>
        <v>#VALUE!</v>
      </c>
    </row>
    <row r="637" spans="1:52">
      <c r="A637" s="74">
        <v>44817.458333333336</v>
      </c>
      <c r="B637" s="31">
        <v>50</v>
      </c>
      <c r="C637" s="31">
        <v>9</v>
      </c>
      <c r="D637" s="31" t="s">
        <v>234</v>
      </c>
      <c r="E637" s="85">
        <v>1</v>
      </c>
      <c r="F637" s="2">
        <v>44818.70685185185</v>
      </c>
      <c r="G637">
        <v>221</v>
      </c>
      <c r="I637" s="35">
        <v>20.100000000000001</v>
      </c>
      <c r="J637" s="35">
        <v>30.071999999999999</v>
      </c>
      <c r="K637" s="64">
        <v>135.26015158438631</v>
      </c>
      <c r="L637" s="65">
        <v>35915.894171551998</v>
      </c>
      <c r="M637" s="35" t="s">
        <v>40</v>
      </c>
      <c r="N637" s="36">
        <f>1000000*(AG637-AE637)/Y637</f>
        <v>0.70123720339450346</v>
      </c>
      <c r="O637" s="36">
        <f>1000000*(AN637-AL637)/Y637</f>
        <v>964.49780429690395</v>
      </c>
      <c r="P637" s="36" t="e">
        <f>1000000*(AU637-AS637)/Y637</f>
        <v>#VALUE!</v>
      </c>
      <c r="Q637">
        <f>(N637*16)</f>
        <v>11.219795254312055</v>
      </c>
      <c r="R637">
        <f>(O637*44)</f>
        <v>42437.903389063773</v>
      </c>
      <c r="S637">
        <f>1000000*(((AG637-AE637)*0.082057*X637)/(W637-AA637))/Y637</f>
        <v>19.406277165514272</v>
      </c>
      <c r="T637">
        <f>1000000*(((AN637-AL637)*0.082057*X637)/(W637-AA637))/Y637</f>
        <v>26691.840685448682</v>
      </c>
      <c r="U637">
        <f>O637*((1*0.082057*X637)/(W637-AA637))</f>
        <v>26691.840685448686</v>
      </c>
      <c r="W637">
        <f t="shared" si="399"/>
        <v>1.0012844450145606</v>
      </c>
      <c r="X637">
        <v>313.14999999999998</v>
      </c>
      <c r="Y637">
        <f t="shared" si="400"/>
        <v>1.9073334166666699E-2</v>
      </c>
      <c r="Z637">
        <v>2E-3</v>
      </c>
      <c r="AA637">
        <f t="shared" si="401"/>
        <v>7.2765497523200454E-2</v>
      </c>
      <c r="AC637">
        <f t="shared" si="402"/>
        <v>1.3543388581175757E-4</v>
      </c>
      <c r="AD637">
        <f t="shared" si="403"/>
        <v>1.0541181319654762E-8</v>
      </c>
      <c r="AE637">
        <v>0</v>
      </c>
      <c r="AF637">
        <f t="shared" si="404"/>
        <v>2.8337501907874262E-9</v>
      </c>
      <c r="AG637">
        <f t="shared" si="405"/>
        <v>1.3374931510442188E-8</v>
      </c>
      <c r="AH637">
        <f t="shared" si="406"/>
        <v>1.097002469958351E-3</v>
      </c>
      <c r="AJ637">
        <f t="shared" si="407"/>
        <v>3.5962026162764137E-2</v>
      </c>
      <c r="AK637">
        <f t="shared" si="408"/>
        <v>2.7990206153485076E-6</v>
      </c>
      <c r="AL637">
        <v>0</v>
      </c>
      <c r="AM637">
        <f t="shared" si="409"/>
        <v>1.559716830902264E-5</v>
      </c>
      <c r="AN637">
        <f t="shared" si="410"/>
        <v>1.8396188924371147E-5</v>
      </c>
      <c r="AO637">
        <f t="shared" si="411"/>
        <v>2.2739189884214046E-2</v>
      </c>
      <c r="AQ637" t="e">
        <f t="shared" si="412"/>
        <v>#VALUE!</v>
      </c>
      <c r="AR637" t="e">
        <f t="shared" si="413"/>
        <v>#VALUE!</v>
      </c>
      <c r="AS637">
        <v>0</v>
      </c>
      <c r="AT637" t="e">
        <f t="shared" si="414"/>
        <v>#VALUE!</v>
      </c>
      <c r="AU637" t="e">
        <f t="shared" si="415"/>
        <v>#VALUE!</v>
      </c>
      <c r="AV637">
        <f t="shared" si="416"/>
        <v>1.5759424160826513E-2</v>
      </c>
      <c r="AX637">
        <f t="shared" si="417"/>
        <v>78.81297419298906</v>
      </c>
      <c r="AY637">
        <f t="shared" si="418"/>
        <v>15.215219993965075</v>
      </c>
      <c r="AZ637" t="e">
        <f t="shared" si="419"/>
        <v>#VALUE!</v>
      </c>
    </row>
    <row r="638" spans="1:52">
      <c r="A638" s="74">
        <v>44817.421527777777</v>
      </c>
      <c r="B638" s="31">
        <v>50</v>
      </c>
      <c r="C638" s="31">
        <v>1.6</v>
      </c>
      <c r="D638" s="31" t="s">
        <v>234</v>
      </c>
      <c r="E638" s="85">
        <v>2</v>
      </c>
      <c r="F638" s="2">
        <v>44818.728043981479</v>
      </c>
      <c r="G638">
        <v>313</v>
      </c>
      <c r="I638" s="35">
        <v>20.100000000000001</v>
      </c>
      <c r="J638" s="35">
        <v>30.071999999999999</v>
      </c>
      <c r="K638" s="64">
        <v>19.782484250000003</v>
      </c>
      <c r="L638" s="65">
        <v>1625.41623868448</v>
      </c>
      <c r="M638" s="35" t="s">
        <v>40</v>
      </c>
      <c r="N638" s="36">
        <f>1000000*(AG638-AE638)/Y638</f>
        <v>0.10255950306998729</v>
      </c>
      <c r="O638" s="36">
        <f>1000000*(AN638-AL638)/Y638</f>
        <v>43.649488045363874</v>
      </c>
      <c r="P638" s="36" t="e">
        <f>1000000*(AU638-AS638)/Y638</f>
        <v>#VALUE!</v>
      </c>
      <c r="Q638">
        <f>(N638*16)</f>
        <v>1.6409520491197966</v>
      </c>
      <c r="R638">
        <f>(O638*44)</f>
        <v>1920.5774739960104</v>
      </c>
      <c r="S638">
        <f>1000000*(((AG638-AE638)*0.082057*X638)/(W638-AA638))/Y638</f>
        <v>2.8382666134926668</v>
      </c>
      <c r="T638">
        <f>1000000*(((AN638-AL638)*0.082057*X638)/(W638-AA638))/Y638</f>
        <v>1207.970796530293</v>
      </c>
      <c r="U638">
        <f>O638*((1*0.082057*X638)/(W638-AA638))</f>
        <v>1207.9707965302928</v>
      </c>
      <c r="W638">
        <f t="shared" si="399"/>
        <v>1.0012844450145606</v>
      </c>
      <c r="X638">
        <v>313.14999999999998</v>
      </c>
      <c r="Y638">
        <f t="shared" si="400"/>
        <v>1.9073334166666699E-2</v>
      </c>
      <c r="Z638">
        <v>2E-3</v>
      </c>
      <c r="AA638">
        <f t="shared" si="401"/>
        <v>7.2765497523200454E-2</v>
      </c>
      <c r="AC638">
        <f t="shared" si="402"/>
        <v>1.9807893763270542E-5</v>
      </c>
      <c r="AD638">
        <f t="shared" si="403"/>
        <v>1.54170131402201E-9</v>
      </c>
      <c r="AE638">
        <v>0</v>
      </c>
      <c r="AF638">
        <f t="shared" si="404"/>
        <v>4.1445035999913715E-10</v>
      </c>
      <c r="AG638">
        <f t="shared" si="405"/>
        <v>1.956151674021147E-9</v>
      </c>
      <c r="AH638">
        <f t="shared" si="406"/>
        <v>1.097002469958351E-3</v>
      </c>
      <c r="AJ638">
        <f t="shared" si="407"/>
        <v>1.6275039964688443E-3</v>
      </c>
      <c r="AK638">
        <f t="shared" si="408"/>
        <v>1.2667298602866702E-7</v>
      </c>
      <c r="AL638">
        <v>0</v>
      </c>
      <c r="AM638">
        <f t="shared" si="409"/>
        <v>7.0586828566448139E-7</v>
      </c>
      <c r="AN638">
        <f t="shared" si="410"/>
        <v>8.3254127169314842E-7</v>
      </c>
      <c r="AO638">
        <f t="shared" si="411"/>
        <v>2.2739189884214046E-2</v>
      </c>
      <c r="AQ638" t="e">
        <f t="shared" si="412"/>
        <v>#VALUE!</v>
      </c>
      <c r="AR638" t="e">
        <f t="shared" si="413"/>
        <v>#VALUE!</v>
      </c>
      <c r="AS638">
        <v>0</v>
      </c>
      <c r="AT638" t="e">
        <f t="shared" si="414"/>
        <v>#VALUE!</v>
      </c>
      <c r="AU638" t="e">
        <f t="shared" si="415"/>
        <v>#VALUE!</v>
      </c>
      <c r="AV638">
        <f t="shared" si="416"/>
        <v>1.5759424160826513E-2</v>
      </c>
      <c r="AX638">
        <f t="shared" si="417"/>
        <v>78.812974192989046</v>
      </c>
      <c r="AY638">
        <f t="shared" si="418"/>
        <v>15.215219993965077</v>
      </c>
      <c r="AZ638" t="e">
        <f t="shared" si="419"/>
        <v>#VALUE!</v>
      </c>
    </row>
    <row r="639" spans="1:52">
      <c r="A639" s="74">
        <v>44817.413194444445</v>
      </c>
      <c r="B639" s="31">
        <v>50</v>
      </c>
      <c r="C639" s="31">
        <v>0.1</v>
      </c>
      <c r="D639" s="31" t="s">
        <v>234</v>
      </c>
      <c r="E639" s="85">
        <v>2</v>
      </c>
      <c r="F639" s="2">
        <v>44818.749976851854</v>
      </c>
      <c r="G639">
        <v>349</v>
      </c>
      <c r="I639" s="35">
        <v>20.100000000000001</v>
      </c>
      <c r="J639" s="35">
        <v>30.071999999999999</v>
      </c>
      <c r="K639" s="64">
        <v>19.474202892499999</v>
      </c>
      <c r="L639" s="65">
        <v>1975.59351890432</v>
      </c>
      <c r="M639" s="35" t="s">
        <v>40</v>
      </c>
      <c r="N639" s="36">
        <f>1000000*(AG639-AE639)/Y639</f>
        <v>0.10096126179597029</v>
      </c>
      <c r="O639" s="36">
        <f>1000000*(AN639-AL639)/Y639</f>
        <v>53.053269454047729</v>
      </c>
      <c r="P639" s="36" t="e">
        <f>1000000*(AU639-AS639)/Y639</f>
        <v>#VALUE!</v>
      </c>
      <c r="Q639">
        <f>(N639*16)</f>
        <v>1.6153801887355246</v>
      </c>
      <c r="R639">
        <f>(O639*44)</f>
        <v>2334.3438559781002</v>
      </c>
      <c r="S639">
        <f>1000000*(((AG639-AE639)*0.082057*X639)/(W639-AA639))/Y639</f>
        <v>2.7940363402116732</v>
      </c>
      <c r="T639">
        <f>1000000*(((AN639-AL639)*0.082057*X639)/(W639-AA639))/Y639</f>
        <v>1468.214245590656</v>
      </c>
      <c r="U639">
        <f>O639*((1*0.082057*X639)/(W639-AA639))</f>
        <v>1468.2142455906562</v>
      </c>
      <c r="W639">
        <f t="shared" ref="W639:W696" si="420">((0.001316*((J639*25.4)-(2.5*2053/100)))*(273.15+40))/(273.15+I639)</f>
        <v>1.0012844450145606</v>
      </c>
      <c r="X639">
        <v>313.14999999999998</v>
      </c>
      <c r="Y639">
        <f t="shared" ref="Y639:Y696" si="421">(21.0733341666667/1000)-Z639</f>
        <v>1.9073334166666699E-2</v>
      </c>
      <c r="Z639">
        <v>2E-3</v>
      </c>
      <c r="AA639">
        <f t="shared" ref="AA639:AA696" si="422">(0.001316*10^(8.07131-(1730.63/(233.46+(X639-273.15)))))</f>
        <v>7.2765497523200454E-2</v>
      </c>
      <c r="AC639">
        <f t="shared" ref="AC639:AC696" si="423">W639*(K639/10^6)</f>
        <v>1.9499216435317813E-5</v>
      </c>
      <c r="AD639">
        <f t="shared" ref="AD639:AD696" si="424">(AC639*Z639)/(0.082057*X639)</f>
        <v>1.5176761325564292E-9</v>
      </c>
      <c r="AE639">
        <v>0</v>
      </c>
      <c r="AF639">
        <f t="shared" ref="AF639:AF696" si="425">AC639*AH639*Y639</f>
        <v>4.0799175156643239E-10</v>
      </c>
      <c r="AG639">
        <f t="shared" ref="AG639:AG696" si="426">AD639+AF639</f>
        <v>1.9256678841228614E-9</v>
      </c>
      <c r="AH639">
        <f t="shared" ref="AH639:AH696" si="427">101.325*(0.000014*EXP(1600*((1/X639)-(1/298.15))))</f>
        <v>1.097002469958351E-3</v>
      </c>
      <c r="AJ639">
        <f t="shared" ref="AJ639:AJ696" si="428">W639*(L639/10^6)</f>
        <v>1.978131060150475E-3</v>
      </c>
      <c r="AK639">
        <f t="shared" ref="AK639:AK696" si="429">(AJ639*Z639)/(0.082057*X639)</f>
        <v>1.539632275490454E-7</v>
      </c>
      <c r="AL639">
        <v>0</v>
      </c>
      <c r="AM639">
        <f t="shared" ref="AM639:AM696" si="430">AJ639*AO639*Y639</f>
        <v>8.5793950938221773E-7</v>
      </c>
      <c r="AN639">
        <f t="shared" ref="AN639:AN696" si="431">AK639+AM639</f>
        <v>1.0119027369312631E-6</v>
      </c>
      <c r="AO639">
        <f t="shared" ref="AO639:AO696" si="432">101.325*(0.00033*EXP(2400*((1/X639)-(1/298.15))))</f>
        <v>2.2739189884214046E-2</v>
      </c>
      <c r="AQ639" t="e">
        <f t="shared" ref="AQ639:AQ696" si="433">W639*(M639/10^6)</f>
        <v>#VALUE!</v>
      </c>
      <c r="AR639" t="e">
        <f t="shared" ref="AR639:AR696" si="434">(AQ639*Z639)/(0.082057*X639)</f>
        <v>#VALUE!</v>
      </c>
      <c r="AS639">
        <v>0</v>
      </c>
      <c r="AT639" t="e">
        <f t="shared" ref="AT639:AT696" si="435">AQ639*AV639*Y639</f>
        <v>#VALUE!</v>
      </c>
      <c r="AU639" t="e">
        <f t="shared" ref="AU639:AU696" si="436">AR639+AT639</f>
        <v>#VALUE!</v>
      </c>
      <c r="AV639">
        <f t="shared" ref="AV639:AV696" si="437">101.325*((2.4*10^-4)*EXP(2700*((1/X639)-(1/298.15))))</f>
        <v>1.5759424160826513E-2</v>
      </c>
      <c r="AX639">
        <f t="shared" ref="AX639:AX696" si="438">100*(AG639-AF639)/AG639</f>
        <v>78.812974192989046</v>
      </c>
      <c r="AY639">
        <f t="shared" ref="AY639:AY696" si="439">100*(AN639-AM639)/AN639</f>
        <v>15.21521999396508</v>
      </c>
      <c r="AZ639" t="e">
        <f t="shared" ref="AZ639:AZ696" si="440">100*(AU639-AT639)/AU639</f>
        <v>#VALUE!</v>
      </c>
    </row>
    <row r="640" spans="1:52">
      <c r="A640" s="74">
        <v>44817.444444444445</v>
      </c>
      <c r="B640" s="31">
        <v>50</v>
      </c>
      <c r="C640" s="31">
        <v>6.2</v>
      </c>
      <c r="D640" s="31" t="s">
        <v>234</v>
      </c>
      <c r="E640" s="85">
        <v>2</v>
      </c>
      <c r="F640" s="2">
        <v>44818.771192129629</v>
      </c>
      <c r="G640">
        <v>387</v>
      </c>
      <c r="I640" s="35">
        <v>20.100000000000001</v>
      </c>
      <c r="J640" s="35">
        <v>30.071999999999999</v>
      </c>
      <c r="K640" s="64">
        <v>807.34861427963824</v>
      </c>
      <c r="L640" s="65">
        <v>36569.491978272083</v>
      </c>
      <c r="M640" s="35" t="s">
        <v>40</v>
      </c>
      <c r="N640" s="36">
        <f>1000000*(AG640-AE640)/Y640</f>
        <v>4.1855851691004151</v>
      </c>
      <c r="O640" s="36">
        <f>1000000*(AN640-AL640)/Y640</f>
        <v>982.04974513022194</v>
      </c>
      <c r="P640" s="36" t="e">
        <f>1000000*(AU640-AS640)/Y640</f>
        <v>#VALUE!</v>
      </c>
      <c r="Q640">
        <f>(N640*16)</f>
        <v>66.969362705606642</v>
      </c>
      <c r="R640">
        <f>(O640*44)</f>
        <v>43210.188785729762</v>
      </c>
      <c r="S640">
        <f>1000000*(((AG640-AE640)*0.082057*X640)/(W640-AA640))/Y640</f>
        <v>115.8333093256205</v>
      </c>
      <c r="T640">
        <f>1000000*(((AN640-AL640)*0.082057*X640)/(W640-AA640))/Y640</f>
        <v>27177.579073194276</v>
      </c>
      <c r="U640">
        <f>O640*((1*0.082057*X640)/(W640-AA640))</f>
        <v>27177.579073194283</v>
      </c>
      <c r="W640">
        <f t="shared" si="420"/>
        <v>1.0012844450145606</v>
      </c>
      <c r="X640">
        <v>313.14999999999998</v>
      </c>
      <c r="Y640">
        <f t="shared" si="421"/>
        <v>1.9073334166666699E-2</v>
      </c>
      <c r="Z640">
        <v>2E-3</v>
      </c>
      <c r="AA640">
        <f t="shared" si="422"/>
        <v>7.2765497523200454E-2</v>
      </c>
      <c r="AC640">
        <f t="shared" si="423"/>
        <v>8.0838560918226215E-4</v>
      </c>
      <c r="AD640">
        <f t="shared" si="424"/>
        <v>6.2918812611149533E-8</v>
      </c>
      <c r="AE640">
        <v>0</v>
      </c>
      <c r="AF640">
        <f t="shared" si="425"/>
        <v>1.6914252002146824E-8</v>
      </c>
      <c r="AG640">
        <f t="shared" si="426"/>
        <v>7.9833064613296354E-8</v>
      </c>
      <c r="AH640">
        <f t="shared" si="427"/>
        <v>1.097002469958351E-3</v>
      </c>
      <c r="AJ640">
        <f t="shared" si="428"/>
        <v>3.6616463479928592E-2</v>
      </c>
      <c r="AK640">
        <f t="shared" si="429"/>
        <v>2.8499572209197851E-6</v>
      </c>
      <c r="AL640">
        <v>0</v>
      </c>
      <c r="AM640">
        <f t="shared" si="430"/>
        <v>1.5881005736238798E-5</v>
      </c>
      <c r="AN640">
        <f t="shared" si="431"/>
        <v>1.8730962957158584E-5</v>
      </c>
      <c r="AO640">
        <f t="shared" si="432"/>
        <v>2.2739189884214046E-2</v>
      </c>
      <c r="AQ640" t="e">
        <f t="shared" si="433"/>
        <v>#VALUE!</v>
      </c>
      <c r="AR640" t="e">
        <f t="shared" si="434"/>
        <v>#VALUE!</v>
      </c>
      <c r="AS640">
        <v>0</v>
      </c>
      <c r="AT640" t="e">
        <f t="shared" si="435"/>
        <v>#VALUE!</v>
      </c>
      <c r="AU640" t="e">
        <f t="shared" si="436"/>
        <v>#VALUE!</v>
      </c>
      <c r="AV640">
        <f t="shared" si="437"/>
        <v>1.5759424160826513E-2</v>
      </c>
      <c r="AX640">
        <f t="shared" si="438"/>
        <v>78.812974192989046</v>
      </c>
      <c r="AY640">
        <f t="shared" si="439"/>
        <v>15.215219993965082</v>
      </c>
      <c r="AZ640" t="e">
        <f t="shared" si="440"/>
        <v>#VALUE!</v>
      </c>
    </row>
    <row r="641" spans="1:52">
      <c r="A641" s="74">
        <v>44817.429166666669</v>
      </c>
      <c r="B641" s="31">
        <v>50</v>
      </c>
      <c r="C641" s="31">
        <v>3.8</v>
      </c>
      <c r="D641" s="31" t="s">
        <v>234</v>
      </c>
      <c r="E641" s="85">
        <v>2</v>
      </c>
      <c r="F641" s="2">
        <v>44818.79241898148</v>
      </c>
      <c r="G641">
        <v>324</v>
      </c>
      <c r="I641" s="35">
        <v>20.100000000000001</v>
      </c>
      <c r="J641" s="35">
        <v>30.071999999999999</v>
      </c>
      <c r="K641" s="64">
        <v>2.4734471917</v>
      </c>
      <c r="L641" s="65">
        <v>8055.1092474908801</v>
      </c>
      <c r="M641" s="35" t="s">
        <v>40</v>
      </c>
      <c r="N641" s="36">
        <f>1000000*(AG641-AE641)/Y641</f>
        <v>1.2823238560172621E-2</v>
      </c>
      <c r="O641" s="36">
        <f>1000000*(AN641-AL641)/Y641</f>
        <v>216.31468077802603</v>
      </c>
      <c r="P641" s="36" t="e">
        <f>1000000*(AU641-AS641)/Y641</f>
        <v>#VALUE!</v>
      </c>
      <c r="Q641">
        <f>(N641*16)</f>
        <v>0.20517181696276193</v>
      </c>
      <c r="R641">
        <f>(O641*44)</f>
        <v>9517.8459542331457</v>
      </c>
      <c r="S641">
        <f>1000000*(((AG641-AE641)*0.082057*X641)/(W641-AA641))/Y641</f>
        <v>0.35487467072995671</v>
      </c>
      <c r="T641">
        <f>1000000*(((AN641-AL641)*0.082057*X641)/(W641-AA641))/Y641</f>
        <v>5986.3661394851506</v>
      </c>
      <c r="U641">
        <f>O641*((1*0.082057*X641)/(W641-AA641))</f>
        <v>5986.3661394851497</v>
      </c>
      <c r="W641">
        <f t="shared" si="420"/>
        <v>1.0012844450145606</v>
      </c>
      <c r="X641">
        <v>313.14999999999998</v>
      </c>
      <c r="Y641">
        <f t="shared" si="421"/>
        <v>1.9073334166666699E-2</v>
      </c>
      <c r="Z641">
        <v>2E-3</v>
      </c>
      <c r="AA641">
        <f t="shared" si="422"/>
        <v>7.2765497523200454E-2</v>
      </c>
      <c r="AC641">
        <f t="shared" si="423"/>
        <v>2.4766241986141578E-6</v>
      </c>
      <c r="AD641">
        <f t="shared" si="424"/>
        <v>1.9276228088532103E-10</v>
      </c>
      <c r="AE641">
        <v>0</v>
      </c>
      <c r="AF641">
        <f t="shared" si="425"/>
        <v>5.1819633271737319E-11</v>
      </c>
      <c r="AG641">
        <f t="shared" si="426"/>
        <v>2.4458191415705834E-10</v>
      </c>
      <c r="AH641">
        <f t="shared" si="427"/>
        <v>1.097002469958351E-3</v>
      </c>
      <c r="AJ641">
        <f t="shared" si="428"/>
        <v>8.0654555924055595E-3</v>
      </c>
      <c r="AK641">
        <f t="shared" si="429"/>
        <v>6.2775596606111436E-7</v>
      </c>
      <c r="AL641">
        <v>0</v>
      </c>
      <c r="AM641">
        <f t="shared" si="430"/>
        <v>3.49808622557401E-6</v>
      </c>
      <c r="AN641">
        <f t="shared" si="431"/>
        <v>4.1258421916351246E-6</v>
      </c>
      <c r="AO641">
        <f t="shared" si="432"/>
        <v>2.2739189884214046E-2</v>
      </c>
      <c r="AQ641" t="e">
        <f t="shared" si="433"/>
        <v>#VALUE!</v>
      </c>
      <c r="AR641" t="e">
        <f t="shared" si="434"/>
        <v>#VALUE!</v>
      </c>
      <c r="AS641">
        <v>0</v>
      </c>
      <c r="AT641" t="e">
        <f t="shared" si="435"/>
        <v>#VALUE!</v>
      </c>
      <c r="AU641" t="e">
        <f t="shared" si="436"/>
        <v>#VALUE!</v>
      </c>
      <c r="AV641">
        <f t="shared" si="437"/>
        <v>1.5759424160826513E-2</v>
      </c>
      <c r="AX641">
        <f t="shared" si="438"/>
        <v>78.812974192989046</v>
      </c>
      <c r="AY641">
        <f t="shared" si="439"/>
        <v>15.215219993965082</v>
      </c>
      <c r="AZ641" t="e">
        <f t="shared" si="440"/>
        <v>#VALUE!</v>
      </c>
    </row>
    <row r="642" spans="1:52">
      <c r="A642" s="74">
        <v>44817.458333333336</v>
      </c>
      <c r="B642" s="31">
        <v>50</v>
      </c>
      <c r="C642" s="31">
        <v>9</v>
      </c>
      <c r="D642" s="31" t="s">
        <v>234</v>
      </c>
      <c r="E642" s="85">
        <v>2</v>
      </c>
      <c r="F642" s="2">
        <v>44818.813657407409</v>
      </c>
      <c r="G642">
        <v>259</v>
      </c>
      <c r="I642" s="35">
        <v>20.100000000000001</v>
      </c>
      <c r="J642" s="35">
        <v>30.071999999999999</v>
      </c>
      <c r="K642" s="64">
        <v>26.1636124264</v>
      </c>
      <c r="L642" s="65">
        <v>36190.911846744319</v>
      </c>
      <c r="M642" s="35" t="s">
        <v>40</v>
      </c>
      <c r="N642" s="36">
        <f>1000000*(AG642-AE642)/Y642</f>
        <v>0.13564156326662202</v>
      </c>
      <c r="O642" s="36">
        <f>1000000*(AN642-AL642)/Y642</f>
        <v>971.88322376046631</v>
      </c>
      <c r="P642" s="36" t="e">
        <f>1000000*(AU642-AS642)/Y642</f>
        <v>#VALUE!</v>
      </c>
      <c r="Q642">
        <f>(N642*16)</f>
        <v>2.1702650122659524</v>
      </c>
      <c r="R642">
        <f>(O642*44)</f>
        <v>42762.861845460517</v>
      </c>
      <c r="S642">
        <f>1000000*(((AG642-AE642)*0.082057*X642)/(W642-AA642))/Y642</f>
        <v>3.7537908131135236</v>
      </c>
      <c r="T642">
        <f>1000000*(((AN642-AL642)*0.082057*X642)/(W642-AA642))/Y642</f>
        <v>26896.227298708334</v>
      </c>
      <c r="U642">
        <f>O642*((1*0.082057*X642)/(W642-AA642))</f>
        <v>26896.227298708342</v>
      </c>
      <c r="W642">
        <f t="shared" si="420"/>
        <v>1.0012844450145606</v>
      </c>
      <c r="X642">
        <v>313.14999999999998</v>
      </c>
      <c r="Y642">
        <f t="shared" si="421"/>
        <v>1.9073334166666699E-2</v>
      </c>
      <c r="Z642">
        <v>2E-3</v>
      </c>
      <c r="AA642">
        <f t="shared" si="422"/>
        <v>7.2765497523200454E-2</v>
      </c>
      <c r="AC642">
        <f t="shared" si="423"/>
        <v>2.6197218147943987E-5</v>
      </c>
      <c r="AD642">
        <f t="shared" si="424"/>
        <v>2.0389995082313015E-9</v>
      </c>
      <c r="AE642">
        <v>0</v>
      </c>
      <c r="AF642">
        <f t="shared" si="425"/>
        <v>5.4813735484204297E-10</v>
      </c>
      <c r="AG642">
        <f t="shared" si="426"/>
        <v>2.5871368630733444E-9</v>
      </c>
      <c r="AH642">
        <f t="shared" si="427"/>
        <v>1.097002469958351E-3</v>
      </c>
      <c r="AJ642">
        <f t="shared" si="428"/>
        <v>3.6237397083038275E-2</v>
      </c>
      <c r="AK642">
        <f t="shared" si="429"/>
        <v>2.8204534700832853E-6</v>
      </c>
      <c r="AL642">
        <v>0</v>
      </c>
      <c r="AM642">
        <f t="shared" si="430"/>
        <v>1.5716600027677392E-5</v>
      </c>
      <c r="AN642">
        <f t="shared" si="431"/>
        <v>1.8537053497760677E-5</v>
      </c>
      <c r="AO642">
        <f t="shared" si="432"/>
        <v>2.2739189884214046E-2</v>
      </c>
      <c r="AQ642" t="e">
        <f t="shared" si="433"/>
        <v>#VALUE!</v>
      </c>
      <c r="AR642" t="e">
        <f t="shared" si="434"/>
        <v>#VALUE!</v>
      </c>
      <c r="AS642">
        <v>0</v>
      </c>
      <c r="AT642" t="e">
        <f t="shared" si="435"/>
        <v>#VALUE!</v>
      </c>
      <c r="AU642" t="e">
        <f t="shared" si="436"/>
        <v>#VALUE!</v>
      </c>
      <c r="AV642">
        <f t="shared" si="437"/>
        <v>1.5759424160826513E-2</v>
      </c>
      <c r="AX642">
        <f t="shared" si="438"/>
        <v>78.81297419298906</v>
      </c>
      <c r="AY642">
        <f t="shared" si="439"/>
        <v>15.215219993965077</v>
      </c>
      <c r="AZ642" t="e">
        <f t="shared" si="440"/>
        <v>#VALUE!</v>
      </c>
    </row>
    <row r="643" spans="1:52">
      <c r="A643" s="74">
        <v>44817.451388888891</v>
      </c>
      <c r="B643" s="31">
        <v>50</v>
      </c>
      <c r="C643" s="31">
        <v>8</v>
      </c>
      <c r="D643" s="31" t="s">
        <v>234</v>
      </c>
      <c r="E643" s="85">
        <v>2</v>
      </c>
      <c r="F643" s="2">
        <v>44818.834861111114</v>
      </c>
      <c r="G643">
        <v>373</v>
      </c>
      <c r="I643" s="35">
        <v>20.100000000000001</v>
      </c>
      <c r="J643" s="35">
        <v>30.071999999999999</v>
      </c>
      <c r="K643" s="64">
        <v>18.554876139200001</v>
      </c>
      <c r="L643" s="65">
        <v>35599.659731872001</v>
      </c>
      <c r="M643" s="35" t="s">
        <v>40</v>
      </c>
      <c r="N643" s="36">
        <f>1000000*(AG643-AE643)/Y643</f>
        <v>9.6195141738152343E-2</v>
      </c>
      <c r="O643" s="36">
        <f>1000000*(AN643-AL643)/Y643</f>
        <v>956.00553563006883</v>
      </c>
      <c r="P643" s="36" t="e">
        <f>1000000*(AU643-AS643)/Y643</f>
        <v>#VALUE!</v>
      </c>
      <c r="Q643">
        <f>(N643*16)</f>
        <v>1.5391222678104375</v>
      </c>
      <c r="R643">
        <f>(O643*44)</f>
        <v>42064.243567723031</v>
      </c>
      <c r="S643">
        <f>1000000*(((AG643-AE643)*0.082057*X643)/(W643-AA643))/Y643</f>
        <v>2.6621371106807814</v>
      </c>
      <c r="T643">
        <f>1000000*(((AN643-AL643)*0.082057*X643)/(W643-AA643))/Y643</f>
        <v>26456.822750412088</v>
      </c>
      <c r="U643">
        <f>O643*((1*0.082057*X643)/(W643-AA643))</f>
        <v>26456.822750412088</v>
      </c>
      <c r="W643">
        <f t="shared" si="420"/>
        <v>1.0012844450145606</v>
      </c>
      <c r="X643">
        <v>313.14999999999998</v>
      </c>
      <c r="Y643">
        <f t="shared" si="421"/>
        <v>1.9073334166666699E-2</v>
      </c>
      <c r="Z643">
        <v>2E-3</v>
      </c>
      <c r="AA643">
        <f t="shared" si="422"/>
        <v>7.2765497523200454E-2</v>
      </c>
      <c r="AC643">
        <f t="shared" si="423"/>
        <v>1.8578708857352784E-5</v>
      </c>
      <c r="AD643">
        <f t="shared" si="424"/>
        <v>1.4460305674359513E-9</v>
      </c>
      <c r="AE643">
        <v>0</v>
      </c>
      <c r="AF643">
        <f t="shared" si="425"/>
        <v>3.8873151614569534E-10</v>
      </c>
      <c r="AG643">
        <f t="shared" si="426"/>
        <v>1.8347620835816467E-9</v>
      </c>
      <c r="AH643">
        <f t="shared" si="427"/>
        <v>1.097002469958351E-3</v>
      </c>
      <c r="AJ643">
        <f t="shared" si="428"/>
        <v>3.5645385537334658E-2</v>
      </c>
      <c r="AK643">
        <f t="shared" si="429"/>
        <v>2.7743756291560545E-6</v>
      </c>
      <c r="AL643">
        <v>0</v>
      </c>
      <c r="AM643">
        <f t="shared" si="430"/>
        <v>1.5459837417099439E-5</v>
      </c>
      <c r="AN643">
        <f t="shared" si="431"/>
        <v>1.8234213046255491E-5</v>
      </c>
      <c r="AO643">
        <f t="shared" si="432"/>
        <v>2.2739189884214046E-2</v>
      </c>
      <c r="AQ643" t="e">
        <f t="shared" si="433"/>
        <v>#VALUE!</v>
      </c>
      <c r="AR643" t="e">
        <f t="shared" si="434"/>
        <v>#VALUE!</v>
      </c>
      <c r="AS643">
        <v>0</v>
      </c>
      <c r="AT643" t="e">
        <f t="shared" si="435"/>
        <v>#VALUE!</v>
      </c>
      <c r="AU643" t="e">
        <f t="shared" si="436"/>
        <v>#VALUE!</v>
      </c>
      <c r="AV643">
        <f t="shared" si="437"/>
        <v>1.5759424160826513E-2</v>
      </c>
      <c r="AX643">
        <f t="shared" si="438"/>
        <v>78.812974192989046</v>
      </c>
      <c r="AY643">
        <f t="shared" si="439"/>
        <v>15.215219993965068</v>
      </c>
      <c r="AZ643" t="e">
        <f t="shared" si="440"/>
        <v>#VALUE!</v>
      </c>
    </row>
    <row r="644" spans="1:52">
      <c r="A644" s="74">
        <v>44824.418055555558</v>
      </c>
      <c r="B644" s="31">
        <v>50</v>
      </c>
      <c r="C644" s="31">
        <v>0.1</v>
      </c>
      <c r="D644" s="31" t="s">
        <v>235</v>
      </c>
      <c r="E644" s="85">
        <v>1</v>
      </c>
      <c r="F644" s="2">
        <v>44824.508402777778</v>
      </c>
      <c r="G644">
        <v>354</v>
      </c>
      <c r="I644" s="35">
        <v>21.3</v>
      </c>
      <c r="J644" s="35">
        <v>29.98</v>
      </c>
      <c r="K644" s="64">
        <v>86.536999295801536</v>
      </c>
      <c r="L644" s="65" t="e">
        <v>#VALUE!</v>
      </c>
      <c r="M644" s="35"/>
      <c r="N644" s="36">
        <f>1000000*(AG644-AE644)/Y644</f>
        <v>0.44534509761987895</v>
      </c>
      <c r="O644" s="36" t="e">
        <f>1000000*(AN644-AL644)/Y644</f>
        <v>#VALUE!</v>
      </c>
      <c r="P644" s="36">
        <f>1000000*(AU644-AS644)/Y644</f>
        <v>0</v>
      </c>
      <c r="Q644">
        <f>(N644*16)</f>
        <v>7.1255215619180632</v>
      </c>
      <c r="R644" t="e">
        <f>(O644*44)</f>
        <v>#VALUE!</v>
      </c>
      <c r="S644">
        <f>1000000*(((AG644-AE644)*0.082057*X644)/(W644-AA644))/Y644</f>
        <v>12.422985684473456</v>
      </c>
      <c r="T644" t="e">
        <f>1000000*(((AN644-AL644)*0.082057*X644)/(W644-AA644))/Y644</f>
        <v>#VALUE!</v>
      </c>
      <c r="U644" t="e">
        <f>O644*((1*0.082057*X644)/(W644-AA644))</f>
        <v>#VALUE!</v>
      </c>
      <c r="W644">
        <f t="shared" si="420"/>
        <v>0.99393328443470852</v>
      </c>
      <c r="X644">
        <v>313.14999999999998</v>
      </c>
      <c r="Y644">
        <f t="shared" si="421"/>
        <v>1.9073334166666699E-2</v>
      </c>
      <c r="Z644">
        <v>2E-3</v>
      </c>
      <c r="AA644">
        <f t="shared" si="422"/>
        <v>7.2765497523200454E-2</v>
      </c>
      <c r="AC644">
        <f t="shared" si="423"/>
        <v>8.6012003935200069E-5</v>
      </c>
      <c r="AD644">
        <f t="shared" si="424"/>
        <v>6.6945441586753263E-9</v>
      </c>
      <c r="AE644">
        <v>0</v>
      </c>
      <c r="AF644">
        <f t="shared" si="425"/>
        <v>1.7996717077154281E-9</v>
      </c>
      <c r="AG644">
        <f t="shared" si="426"/>
        <v>8.4942158663907542E-9</v>
      </c>
      <c r="AH644">
        <f t="shared" si="427"/>
        <v>1.097002469958351E-3</v>
      </c>
      <c r="AJ644" t="e">
        <f t="shared" si="428"/>
        <v>#VALUE!</v>
      </c>
      <c r="AK644" t="e">
        <f t="shared" si="429"/>
        <v>#VALUE!</v>
      </c>
      <c r="AL644">
        <v>0</v>
      </c>
      <c r="AM644" t="e">
        <f t="shared" si="430"/>
        <v>#VALUE!</v>
      </c>
      <c r="AN644" t="e">
        <f t="shared" si="431"/>
        <v>#VALUE!</v>
      </c>
      <c r="AO644">
        <f t="shared" si="432"/>
        <v>2.2739189884214046E-2</v>
      </c>
      <c r="AQ644">
        <f t="shared" si="433"/>
        <v>0</v>
      </c>
      <c r="AR644">
        <f t="shared" si="434"/>
        <v>0</v>
      </c>
      <c r="AS644">
        <v>0</v>
      </c>
      <c r="AT644">
        <f t="shared" si="435"/>
        <v>0</v>
      </c>
      <c r="AU644">
        <f t="shared" si="436"/>
        <v>0</v>
      </c>
      <c r="AV644">
        <f t="shared" si="437"/>
        <v>1.5759424160826513E-2</v>
      </c>
      <c r="AX644">
        <f t="shared" si="438"/>
        <v>78.812974192989046</v>
      </c>
      <c r="AY644" t="e">
        <f t="shared" si="439"/>
        <v>#VALUE!</v>
      </c>
      <c r="AZ644" t="e">
        <f t="shared" si="440"/>
        <v>#DIV/0!</v>
      </c>
    </row>
    <row r="645" spans="1:52">
      <c r="A645" s="74">
        <v>44824.515972222223</v>
      </c>
      <c r="B645" s="31">
        <v>50</v>
      </c>
      <c r="C645" s="31">
        <v>0.1</v>
      </c>
      <c r="D645" s="31" t="s">
        <v>234</v>
      </c>
      <c r="E645" s="85">
        <v>1</v>
      </c>
      <c r="F645" s="2">
        <v>44824.529641203706</v>
      </c>
      <c r="G645">
        <v>257</v>
      </c>
      <c r="I645" s="35">
        <v>21.3</v>
      </c>
      <c r="J645" s="35">
        <v>29.98</v>
      </c>
      <c r="K645" s="64">
        <v>40.023520044144256</v>
      </c>
      <c r="L645" s="65">
        <v>716.4967818319999</v>
      </c>
      <c r="M645" s="35"/>
      <c r="N645" s="36">
        <f>1000000*(AG645-AE645)/Y645</f>
        <v>0.20597292009425361</v>
      </c>
      <c r="O645" s="36">
        <f>1000000*(AN645-AL645)/Y645</f>
        <v>19.099788979819177</v>
      </c>
      <c r="P645" s="36">
        <f>1000000*(AU645-AS645)/Y645</f>
        <v>0</v>
      </c>
      <c r="Q645">
        <f>(N645*16)</f>
        <v>3.2955667215080577</v>
      </c>
      <c r="R645">
        <f>(O645*44)</f>
        <v>840.39071511204384</v>
      </c>
      <c r="S645">
        <f>1000000*(((AG645-AE645)*0.082057*X645)/(W645-AA645))/Y645</f>
        <v>5.7456535423774913</v>
      </c>
      <c r="T645">
        <f>1000000*(((AN645-AL645)*0.082057*X645)/(W645-AA645))/Y645</f>
        <v>532.79222414452852</v>
      </c>
      <c r="U645">
        <f>O645*((1*0.082057*X645)/(W645-AA645))</f>
        <v>532.79222414452863</v>
      </c>
      <c r="W645">
        <f t="shared" si="420"/>
        <v>0.99393328443470852</v>
      </c>
      <c r="X645">
        <v>313.14999999999998</v>
      </c>
      <c r="Y645">
        <f t="shared" si="421"/>
        <v>1.9073334166666699E-2</v>
      </c>
      <c r="Z645">
        <v>2E-3</v>
      </c>
      <c r="AA645">
        <f t="shared" si="422"/>
        <v>7.2765497523200454E-2</v>
      </c>
      <c r="AC645">
        <f t="shared" si="423"/>
        <v>3.9780708732114692E-5</v>
      </c>
      <c r="AD645">
        <f t="shared" si="424"/>
        <v>3.0962388862742816E-9</v>
      </c>
      <c r="AE645">
        <v>0</v>
      </c>
      <c r="AF645">
        <f t="shared" si="425"/>
        <v>8.3235144796755579E-10</v>
      </c>
      <c r="AG645">
        <f t="shared" si="426"/>
        <v>3.9285903342418372E-9</v>
      </c>
      <c r="AH645">
        <f t="shared" si="427"/>
        <v>1.097002469958351E-3</v>
      </c>
      <c r="AJ645">
        <f t="shared" si="428"/>
        <v>7.1214999965317851E-4</v>
      </c>
      <c r="AK645">
        <f t="shared" si="429"/>
        <v>5.5428537903506911E-8</v>
      </c>
      <c r="AL645">
        <v>0</v>
      </c>
      <c r="AM645">
        <f t="shared" si="430"/>
        <v>3.088681198214023E-7</v>
      </c>
      <c r="AN645">
        <f t="shared" si="431"/>
        <v>3.6429665772490922E-7</v>
      </c>
      <c r="AO645">
        <f t="shared" si="432"/>
        <v>2.2739189884214046E-2</v>
      </c>
      <c r="AQ645">
        <f t="shared" si="433"/>
        <v>0</v>
      </c>
      <c r="AR645">
        <f t="shared" si="434"/>
        <v>0</v>
      </c>
      <c r="AS645">
        <v>0</v>
      </c>
      <c r="AT645">
        <f t="shared" si="435"/>
        <v>0</v>
      </c>
      <c r="AU645">
        <f t="shared" si="436"/>
        <v>0</v>
      </c>
      <c r="AV645">
        <f t="shared" si="437"/>
        <v>1.5759424160826513E-2</v>
      </c>
      <c r="AX645">
        <f t="shared" si="438"/>
        <v>78.812974192989046</v>
      </c>
      <c r="AY645">
        <f t="shared" si="439"/>
        <v>15.215219993965079</v>
      </c>
      <c r="AZ645" t="e">
        <f t="shared" si="440"/>
        <v>#DIV/0!</v>
      </c>
    </row>
    <row r="646" spans="1:52">
      <c r="A646" s="74">
        <v>44824.425000000003</v>
      </c>
      <c r="B646" s="31">
        <v>50</v>
      </c>
      <c r="C646" s="31">
        <v>6</v>
      </c>
      <c r="D646" s="31" t="s">
        <v>235</v>
      </c>
      <c r="E646" s="85">
        <v>1</v>
      </c>
      <c r="F646" s="2">
        <v>44824.550844907404</v>
      </c>
      <c r="G646">
        <v>412</v>
      </c>
      <c r="I646" s="35">
        <v>21.3</v>
      </c>
      <c r="J646" s="35">
        <v>29.98</v>
      </c>
      <c r="K646" s="64">
        <v>61157.539539551915</v>
      </c>
      <c r="L646" s="65">
        <v>22131.040035469116</v>
      </c>
      <c r="M646" s="35"/>
      <c r="N646" s="36">
        <f>1000000*(AG646-AE646)/Y646</f>
        <v>314.73486067311285</v>
      </c>
      <c r="O646" s="36">
        <f>1000000*(AN646-AL646)/Y646</f>
        <v>589.9512814287865</v>
      </c>
      <c r="P646" s="36">
        <f>1000000*(AU646-AS646)/Y646</f>
        <v>0</v>
      </c>
      <c r="Q646">
        <f>(N646*16)</f>
        <v>5035.7577707698056</v>
      </c>
      <c r="R646">
        <f>(O646*44)</f>
        <v>25957.856382866605</v>
      </c>
      <c r="S646">
        <f>1000000*(((AG646-AE646)*0.082057*X646)/(W646-AA646))/Y646</f>
        <v>8779.5884347740921</v>
      </c>
      <c r="T646">
        <f>1000000*(((AN646-AL646)*0.082057*X646)/(W646-AA646))/Y646</f>
        <v>16456.802517633554</v>
      </c>
      <c r="U646">
        <f>O646*((1*0.082057*X646)/(W646-AA646))</f>
        <v>16456.802517633558</v>
      </c>
      <c r="W646">
        <f t="shared" si="420"/>
        <v>0.99393328443470852</v>
      </c>
      <c r="X646">
        <v>313.14999999999998</v>
      </c>
      <c r="Y646">
        <f t="shared" si="421"/>
        <v>1.9073334166666699E-2</v>
      </c>
      <c r="Z646">
        <v>2E-3</v>
      </c>
      <c r="AA646">
        <f t="shared" si="422"/>
        <v>7.2765497523200454E-2</v>
      </c>
      <c r="AC646">
        <f t="shared" si="423"/>
        <v>6.0786514142492386E-2</v>
      </c>
      <c r="AD646">
        <f t="shared" si="424"/>
        <v>4.7311768655621308E-6</v>
      </c>
      <c r="AE646">
        <v>0</v>
      </c>
      <c r="AF646">
        <f t="shared" si="425"/>
        <v>1.2718663059554355E-6</v>
      </c>
      <c r="AG646">
        <f t="shared" si="426"/>
        <v>6.0030431715175659E-6</v>
      </c>
      <c r="AH646">
        <f t="shared" si="427"/>
        <v>1.097002469958351E-3</v>
      </c>
      <c r="AJ646">
        <f t="shared" si="428"/>
        <v>2.1996777310409846E-2</v>
      </c>
      <c r="AK646">
        <f t="shared" si="429"/>
        <v>1.7120679709314539E-6</v>
      </c>
      <c r="AL646">
        <v>0</v>
      </c>
      <c r="AM646">
        <f t="shared" si="430"/>
        <v>9.5402699618130209E-6</v>
      </c>
      <c r="AN646">
        <f t="shared" si="431"/>
        <v>1.1252337932744474E-5</v>
      </c>
      <c r="AO646">
        <f t="shared" si="432"/>
        <v>2.2739189884214046E-2</v>
      </c>
      <c r="AQ646">
        <f t="shared" si="433"/>
        <v>0</v>
      </c>
      <c r="AR646">
        <f t="shared" si="434"/>
        <v>0</v>
      </c>
      <c r="AS646">
        <v>0</v>
      </c>
      <c r="AT646">
        <f t="shared" si="435"/>
        <v>0</v>
      </c>
      <c r="AU646">
        <f t="shared" si="436"/>
        <v>0</v>
      </c>
      <c r="AV646">
        <f t="shared" si="437"/>
        <v>1.5759424160826513E-2</v>
      </c>
      <c r="AX646">
        <f t="shared" si="438"/>
        <v>78.81297419298906</v>
      </c>
      <c r="AY646">
        <f t="shared" si="439"/>
        <v>15.215219993965071</v>
      </c>
      <c r="AZ646" t="e">
        <f t="shared" si="440"/>
        <v>#DIV/0!</v>
      </c>
    </row>
    <row r="647" spans="1:52">
      <c r="A647" s="74">
        <v>44824.543749999997</v>
      </c>
      <c r="B647" s="31">
        <v>50</v>
      </c>
      <c r="C647" s="31">
        <v>6.2</v>
      </c>
      <c r="D647" s="31" t="s">
        <v>234</v>
      </c>
      <c r="E647" s="85">
        <v>1</v>
      </c>
      <c r="F647" s="2">
        <v>44824.572071759256</v>
      </c>
      <c r="G647">
        <v>400</v>
      </c>
      <c r="I647" s="35">
        <v>21.3</v>
      </c>
      <c r="J647" s="35">
        <v>29.98</v>
      </c>
      <c r="K647" s="64">
        <v>2650.7129817831801</v>
      </c>
      <c r="L647" s="65">
        <v>38911.636259912004</v>
      </c>
      <c r="M647" s="35"/>
      <c r="N647" s="36">
        <f>1000000*(AG647-AE647)/Y647</f>
        <v>13.641356197242025</v>
      </c>
      <c r="O647" s="36">
        <f>1000000*(AN647-AL647)/Y647</f>
        <v>1037.2747795510152</v>
      </c>
      <c r="P647" s="36">
        <f>1000000*(AU647-AS647)/Y647</f>
        <v>0</v>
      </c>
      <c r="Q647">
        <f>(N647*16)</f>
        <v>218.26169915587241</v>
      </c>
      <c r="R647">
        <f>(O647*44)</f>
        <v>45640.090300244665</v>
      </c>
      <c r="S647">
        <f>1000000*(((AG647-AE647)*0.082057*X647)/(W647-AA647))/Y647</f>
        <v>380.52820983287825</v>
      </c>
      <c r="T647">
        <f>1000000*(((AN647-AL647)*0.082057*X647)/(W647-AA647))/Y647</f>
        <v>28934.976058109463</v>
      </c>
      <c r="U647">
        <f>O647*((1*0.082057*X647)/(W647-AA647))</f>
        <v>28934.976058109467</v>
      </c>
      <c r="W647">
        <f t="shared" si="420"/>
        <v>0.99393328443470852</v>
      </c>
      <c r="X647">
        <v>313.14999999999998</v>
      </c>
      <c r="Y647">
        <f t="shared" si="421"/>
        <v>1.9073334166666699E-2</v>
      </c>
      <c r="Z647">
        <v>2E-3</v>
      </c>
      <c r="AA647">
        <f t="shared" si="422"/>
        <v>7.2765497523200454E-2</v>
      </c>
      <c r="AC647">
        <f t="shared" si="423"/>
        <v>2.6346318600774759E-3</v>
      </c>
      <c r="AD647">
        <f t="shared" si="424"/>
        <v>2.0506043949899692E-7</v>
      </c>
      <c r="AE647">
        <v>0</v>
      </c>
      <c r="AF647">
        <f t="shared" si="425"/>
        <v>5.5125705737529939E-8</v>
      </c>
      <c r="AG647">
        <f t="shared" si="426"/>
        <v>2.6018614523652685E-7</v>
      </c>
      <c r="AH647">
        <f t="shared" si="427"/>
        <v>1.097002469958351E-3</v>
      </c>
      <c r="AJ647">
        <f t="shared" si="428"/>
        <v>3.8675570430543031E-2</v>
      </c>
      <c r="AK647">
        <f t="shared" si="429"/>
        <v>3.0102230184555435E-6</v>
      </c>
      <c r="AL647">
        <v>0</v>
      </c>
      <c r="AM647">
        <f t="shared" si="430"/>
        <v>1.6774065474576501E-5</v>
      </c>
      <c r="AN647">
        <f t="shared" si="431"/>
        <v>1.9784288493032044E-5</v>
      </c>
      <c r="AO647">
        <f t="shared" si="432"/>
        <v>2.2739189884214046E-2</v>
      </c>
      <c r="AQ647">
        <f t="shared" si="433"/>
        <v>0</v>
      </c>
      <c r="AR647">
        <f t="shared" si="434"/>
        <v>0</v>
      </c>
      <c r="AS647">
        <v>0</v>
      </c>
      <c r="AT647">
        <f t="shared" si="435"/>
        <v>0</v>
      </c>
      <c r="AU647">
        <f t="shared" si="436"/>
        <v>0</v>
      </c>
      <c r="AV647">
        <f t="shared" si="437"/>
        <v>1.5759424160826513E-2</v>
      </c>
      <c r="AX647">
        <f t="shared" si="438"/>
        <v>78.812974192989046</v>
      </c>
      <c r="AY647">
        <f t="shared" si="439"/>
        <v>15.215219993965079</v>
      </c>
      <c r="AZ647" t="e">
        <f t="shared" si="440"/>
        <v>#DIV/0!</v>
      </c>
    </row>
    <row r="648" spans="1:52">
      <c r="A648" s="74">
        <v>44824.529861111114</v>
      </c>
      <c r="B648" s="31">
        <v>50</v>
      </c>
      <c r="C648" s="31">
        <v>3.8</v>
      </c>
      <c r="D648" s="31" t="s">
        <v>234</v>
      </c>
      <c r="E648" s="85">
        <v>1</v>
      </c>
      <c r="F648" s="2">
        <v>44824.593298611115</v>
      </c>
      <c r="G648">
        <v>314</v>
      </c>
      <c r="I648" s="35">
        <v>21.3</v>
      </c>
      <c r="J648" s="35">
        <v>29.98</v>
      </c>
      <c r="K648" s="64">
        <v>24.310194650425998</v>
      </c>
      <c r="L648" s="65">
        <v>8142.9103176819999</v>
      </c>
      <c r="M648" s="35"/>
      <c r="N648" s="36">
        <f>1000000*(AG648-AE648)/Y648</f>
        <v>0.12510748116820233</v>
      </c>
      <c r="O648" s="36">
        <f>1000000*(AN648-AL648)/Y648</f>
        <v>217.0670862633209</v>
      </c>
      <c r="P648" s="36">
        <f>1000000*(AU648-AS648)/Y648</f>
        <v>0</v>
      </c>
      <c r="Q648">
        <f>(N648*16)</f>
        <v>2.0017196986912373</v>
      </c>
      <c r="R648">
        <f>(O648*44)</f>
        <v>9550.9517955861193</v>
      </c>
      <c r="S648">
        <f>1000000*(((AG648-AE648)*0.082057*X648)/(W648-AA648))/Y648</f>
        <v>3.4898968370360124</v>
      </c>
      <c r="T648">
        <f>1000000*(((AN648-AL648)*0.082057*X648)/(W648-AA648))/Y648</f>
        <v>6055.1274048631867</v>
      </c>
      <c r="U648">
        <f>O648*((1*0.082057*X648)/(W648-AA648))</f>
        <v>6055.1274048631867</v>
      </c>
      <c r="W648">
        <f t="shared" si="420"/>
        <v>0.99393328443470852</v>
      </c>
      <c r="X648">
        <v>313.14999999999998</v>
      </c>
      <c r="Y648">
        <f t="shared" si="421"/>
        <v>1.9073334166666699E-2</v>
      </c>
      <c r="Z648">
        <v>2E-3</v>
      </c>
      <c r="AA648">
        <f t="shared" si="422"/>
        <v>7.2765497523200454E-2</v>
      </c>
      <c r="AC648">
        <f t="shared" si="423"/>
        <v>2.4162711614144994E-5</v>
      </c>
      <c r="AD648">
        <f t="shared" si="424"/>
        <v>1.880648426888144E-9</v>
      </c>
      <c r="AE648">
        <v>0</v>
      </c>
      <c r="AF648">
        <f t="shared" si="425"/>
        <v>5.0556836818294012E-10</v>
      </c>
      <c r="AG648">
        <f t="shared" si="426"/>
        <v>2.3862167950710841E-9</v>
      </c>
      <c r="AH648">
        <f t="shared" si="427"/>
        <v>1.097002469958351E-3</v>
      </c>
      <c r="AJ648">
        <f t="shared" si="428"/>
        <v>8.0935095969109465E-3</v>
      </c>
      <c r="AK648">
        <f t="shared" si="429"/>
        <v>6.2993948421435352E-7</v>
      </c>
      <c r="AL648">
        <v>0</v>
      </c>
      <c r="AM648">
        <f t="shared" si="430"/>
        <v>3.5102535886706327E-6</v>
      </c>
      <c r="AN648">
        <f t="shared" si="431"/>
        <v>4.140193072884986E-6</v>
      </c>
      <c r="AO648">
        <f t="shared" si="432"/>
        <v>2.2739189884214046E-2</v>
      </c>
      <c r="AQ648">
        <f t="shared" si="433"/>
        <v>0</v>
      </c>
      <c r="AR648">
        <f t="shared" si="434"/>
        <v>0</v>
      </c>
      <c r="AS648">
        <v>0</v>
      </c>
      <c r="AT648">
        <f t="shared" si="435"/>
        <v>0</v>
      </c>
      <c r="AU648">
        <f t="shared" si="436"/>
        <v>0</v>
      </c>
      <c r="AV648">
        <f t="shared" si="437"/>
        <v>1.5759424160826513E-2</v>
      </c>
      <c r="AX648">
        <f t="shared" si="438"/>
        <v>78.81297419298906</v>
      </c>
      <c r="AY648">
        <f t="shared" si="439"/>
        <v>15.215219993965071</v>
      </c>
      <c r="AZ648" t="e">
        <f t="shared" si="440"/>
        <v>#DIV/0!</v>
      </c>
    </row>
    <row r="649" spans="1:52">
      <c r="A649" s="74">
        <v>44824.425000000003</v>
      </c>
      <c r="B649" s="31">
        <v>50</v>
      </c>
      <c r="C649" s="31">
        <v>6</v>
      </c>
      <c r="D649" s="31" t="s">
        <v>235</v>
      </c>
      <c r="E649" s="85">
        <v>2</v>
      </c>
      <c r="F649" s="2">
        <v>44824.614525462966</v>
      </c>
      <c r="G649">
        <v>408</v>
      </c>
      <c r="I649" s="35">
        <v>21.3</v>
      </c>
      <c r="J649" s="35">
        <v>29.98</v>
      </c>
      <c r="K649" s="64">
        <v>69243.983670403017</v>
      </c>
      <c r="L649" s="65">
        <v>21962.87359004192</v>
      </c>
      <c r="M649" s="35"/>
      <c r="N649" s="36">
        <f>1000000*(AG649-AE649)/Y649</f>
        <v>356.35010363458571</v>
      </c>
      <c r="O649" s="36">
        <f>1000000*(AN649-AL649)/Y649</f>
        <v>585.4684369798091</v>
      </c>
      <c r="P649" s="36">
        <f>1000000*(AU649-AS649)/Y649</f>
        <v>0</v>
      </c>
      <c r="Q649">
        <f>(N649*16)</f>
        <v>5701.6016581533713</v>
      </c>
      <c r="R649">
        <f>(O649*44)</f>
        <v>25760.6112271116</v>
      </c>
      <c r="S649">
        <f>1000000*(((AG649-AE649)*0.082057*X649)/(W649-AA649))/Y649</f>
        <v>9940.4535039738221</v>
      </c>
      <c r="T649">
        <f>1000000*(((AN649-AL649)*0.082057*X649)/(W649-AA649))/Y649</f>
        <v>16331.752724309226</v>
      </c>
      <c r="U649">
        <f>O649*((1*0.082057*X649)/(W649-AA649))</f>
        <v>16331.75272430923</v>
      </c>
      <c r="W649">
        <f t="shared" si="420"/>
        <v>0.99393328443470852</v>
      </c>
      <c r="X649">
        <v>313.14999999999998</v>
      </c>
      <c r="Y649">
        <f t="shared" si="421"/>
        <v>1.9073334166666699E-2</v>
      </c>
      <c r="Z649">
        <v>2E-3</v>
      </c>
      <c r="AA649">
        <f t="shared" si="422"/>
        <v>7.2765497523200454E-2</v>
      </c>
      <c r="AC649">
        <f t="shared" si="423"/>
        <v>6.8823900116866996E-2</v>
      </c>
      <c r="AD649">
        <f t="shared" si="424"/>
        <v>5.3567480982275805E-6</v>
      </c>
      <c r="AE649">
        <v>0</v>
      </c>
      <c r="AF649">
        <f t="shared" si="425"/>
        <v>1.4400365087211821E-6</v>
      </c>
      <c r="AG649">
        <f t="shared" si="426"/>
        <v>6.7967846069487626E-6</v>
      </c>
      <c r="AH649">
        <f t="shared" si="427"/>
        <v>1.097002469958351E-3</v>
      </c>
      <c r="AJ649">
        <f t="shared" si="428"/>
        <v>2.1829631082974681E-2</v>
      </c>
      <c r="AK649">
        <f t="shared" si="429"/>
        <v>1.6990585333026817E-6</v>
      </c>
      <c r="AL649">
        <v>0</v>
      </c>
      <c r="AM649">
        <f t="shared" si="430"/>
        <v>9.4677766092492593E-6</v>
      </c>
      <c r="AN649">
        <f t="shared" si="431"/>
        <v>1.116683514255194E-5</v>
      </c>
      <c r="AO649">
        <f t="shared" si="432"/>
        <v>2.2739189884214046E-2</v>
      </c>
      <c r="AQ649">
        <f t="shared" si="433"/>
        <v>0</v>
      </c>
      <c r="AR649">
        <f t="shared" si="434"/>
        <v>0</v>
      </c>
      <c r="AS649">
        <v>0</v>
      </c>
      <c r="AT649">
        <f t="shared" si="435"/>
        <v>0</v>
      </c>
      <c r="AU649">
        <f t="shared" si="436"/>
        <v>0</v>
      </c>
      <c r="AV649">
        <f t="shared" si="437"/>
        <v>1.5759424160826513E-2</v>
      </c>
      <c r="AX649">
        <f t="shared" si="438"/>
        <v>78.81297419298906</v>
      </c>
      <c r="AY649">
        <f t="shared" si="439"/>
        <v>15.215219993965073</v>
      </c>
      <c r="AZ649" t="e">
        <f t="shared" si="440"/>
        <v>#DIV/0!</v>
      </c>
    </row>
    <row r="650" spans="1:52">
      <c r="A650" s="74">
        <v>44824.550694444442</v>
      </c>
      <c r="B650" s="31">
        <v>50</v>
      </c>
      <c r="C650" s="31">
        <v>8</v>
      </c>
      <c r="D650" s="31" t="s">
        <v>234</v>
      </c>
      <c r="E650" s="85">
        <v>1</v>
      </c>
      <c r="F650" s="2">
        <v>44824.635740740741</v>
      </c>
      <c r="G650">
        <v>282</v>
      </c>
      <c r="I650" s="35">
        <v>21.3</v>
      </c>
      <c r="J650" s="35">
        <v>29.98</v>
      </c>
      <c r="K650" s="64">
        <v>6756.4189300480002</v>
      </c>
      <c r="L650" s="65">
        <v>39382.701964878084</v>
      </c>
      <c r="M650" s="35"/>
      <c r="N650" s="36">
        <f>1000000*(AG650-AE650)/Y650</f>
        <v>34.770538295161437</v>
      </c>
      <c r="O650" s="36">
        <f>1000000*(AN650-AL650)/Y650</f>
        <v>1049.8320663227394</v>
      </c>
      <c r="P650" s="36">
        <f>1000000*(AU650-AS650)/Y650</f>
        <v>0</v>
      </c>
      <c r="Q650">
        <f>(N650*16)</f>
        <v>556.32861272258299</v>
      </c>
      <c r="R650">
        <f>(O650*44)</f>
        <v>46192.610918200531</v>
      </c>
      <c r="S650">
        <f>1000000*(((AG650-AE650)*0.082057*X650)/(W650-AA650))/Y650</f>
        <v>969.93073863567656</v>
      </c>
      <c r="T650">
        <f>1000000*(((AN650-AL650)*0.082057*X650)/(W650-AA650))/Y650</f>
        <v>29285.26394638911</v>
      </c>
      <c r="U650">
        <f>O650*((1*0.082057*X650)/(W650-AA650))</f>
        <v>29285.263946389106</v>
      </c>
      <c r="W650">
        <f t="shared" si="420"/>
        <v>0.99393328443470852</v>
      </c>
      <c r="X650">
        <v>313.14999999999998</v>
      </c>
      <c r="Y650">
        <f t="shared" si="421"/>
        <v>1.9073334166666699E-2</v>
      </c>
      <c r="Z650">
        <v>2E-3</v>
      </c>
      <c r="AA650">
        <f t="shared" si="422"/>
        <v>7.2765497523200454E-2</v>
      </c>
      <c r="AC650">
        <f t="shared" si="423"/>
        <v>6.7154296581594481E-3</v>
      </c>
      <c r="AD650">
        <f t="shared" si="424"/>
        <v>5.2267983925704138E-7</v>
      </c>
      <c r="AE650">
        <v>0</v>
      </c>
      <c r="AF650" s="8">
        <f t="shared" si="425"/>
        <v>1.4051025680145417E-7</v>
      </c>
      <c r="AG650">
        <f t="shared" si="426"/>
        <v>6.6319009605849559E-7</v>
      </c>
      <c r="AH650">
        <f t="shared" si="427"/>
        <v>1.097002469958351E-3</v>
      </c>
      <c r="AJ650">
        <f t="shared" si="428"/>
        <v>3.9143778313864522E-2</v>
      </c>
      <c r="AK650">
        <f t="shared" si="429"/>
        <v>3.0466648894378436E-6</v>
      </c>
      <c r="AL650">
        <v>0</v>
      </c>
      <c r="AM650">
        <f t="shared" si="430"/>
        <v>1.6977132930417962E-5</v>
      </c>
      <c r="AN650">
        <f t="shared" si="431"/>
        <v>2.0023797819855805E-5</v>
      </c>
      <c r="AO650">
        <f t="shared" si="432"/>
        <v>2.2739189884214046E-2</v>
      </c>
      <c r="AQ650">
        <f t="shared" si="433"/>
        <v>0</v>
      </c>
      <c r="AR650">
        <f t="shared" si="434"/>
        <v>0</v>
      </c>
      <c r="AS650">
        <v>0</v>
      </c>
      <c r="AT650">
        <f t="shared" si="435"/>
        <v>0</v>
      </c>
      <c r="AU650">
        <f t="shared" si="436"/>
        <v>0</v>
      </c>
      <c r="AV650">
        <f t="shared" si="437"/>
        <v>1.5759424160826513E-2</v>
      </c>
      <c r="AX650">
        <f t="shared" si="438"/>
        <v>78.812974192989046</v>
      </c>
      <c r="AY650">
        <f t="shared" si="439"/>
        <v>15.215219993965075</v>
      </c>
      <c r="AZ650" t="e">
        <f t="shared" si="440"/>
        <v>#DIV/0!</v>
      </c>
    </row>
    <row r="651" spans="1:52">
      <c r="A651" s="74">
        <v>44824.543749999997</v>
      </c>
      <c r="B651" s="31">
        <v>50</v>
      </c>
      <c r="C651" s="31">
        <v>6.2</v>
      </c>
      <c r="D651" s="31" t="s">
        <v>234</v>
      </c>
      <c r="E651" s="85">
        <v>2</v>
      </c>
      <c r="F651" s="2">
        <v>44824.656944444447</v>
      </c>
      <c r="G651">
        <v>205</v>
      </c>
      <c r="I651" s="35">
        <v>21.3</v>
      </c>
      <c r="J651" s="35">
        <v>29.98</v>
      </c>
      <c r="K651" s="64">
        <v>2754.5784534392801</v>
      </c>
      <c r="L651" s="65">
        <v>38695.485718968324</v>
      </c>
      <c r="M651" s="35"/>
      <c r="N651" s="36">
        <f>1000000*(AG651-AE651)/Y651</f>
        <v>14.175878759734724</v>
      </c>
      <c r="O651" s="36">
        <f>1000000*(AN651-AL651)/Y651</f>
        <v>1031.5128140759687</v>
      </c>
      <c r="P651" s="36">
        <f>1000000*(AU651-AS651)/Y651</f>
        <v>0</v>
      </c>
      <c r="Q651">
        <f>(N651*16)</f>
        <v>226.81406015575558</v>
      </c>
      <c r="R651">
        <f>(O651*44)</f>
        <v>45386.56381934262</v>
      </c>
      <c r="S651">
        <f>1000000*(((AG651-AE651)*0.082057*X651)/(W651-AA651))/Y651</f>
        <v>395.43881775775253</v>
      </c>
      <c r="T651">
        <f>1000000*(((AN651-AL651)*0.082057*X651)/(W651-AA651))/Y651</f>
        <v>28774.244941962705</v>
      </c>
      <c r="U651">
        <f>O651*((1*0.082057*X651)/(W651-AA651))</f>
        <v>28774.244941962705</v>
      </c>
      <c r="W651">
        <f t="shared" si="420"/>
        <v>0.99393328443470852</v>
      </c>
      <c r="X651">
        <v>313.14999999999998</v>
      </c>
      <c r="Y651">
        <f t="shared" si="421"/>
        <v>1.9073334166666699E-2</v>
      </c>
      <c r="Z651">
        <v>2E-3</v>
      </c>
      <c r="AA651">
        <f t="shared" si="422"/>
        <v>7.2765497523200454E-2</v>
      </c>
      <c r="AC651">
        <f t="shared" si="423"/>
        <v>2.7378672094599834E-3</v>
      </c>
      <c r="AD651">
        <f t="shared" si="424"/>
        <v>2.1309552266829669E-7</v>
      </c>
      <c r="AE651">
        <v>0</v>
      </c>
      <c r="AF651">
        <f t="shared" si="425"/>
        <v>5.7285750022276358E-8</v>
      </c>
      <c r="AG651">
        <f t="shared" si="426"/>
        <v>2.7038127269057307E-7</v>
      </c>
      <c r="AH651">
        <f t="shared" si="427"/>
        <v>1.097002469958351E-3</v>
      </c>
      <c r="AJ651">
        <f t="shared" si="428"/>
        <v>3.8460731213450547E-2</v>
      </c>
      <c r="AK651">
        <f t="shared" si="429"/>
        <v>2.9935015079681886E-6</v>
      </c>
      <c r="AL651">
        <v>0</v>
      </c>
      <c r="AM651">
        <f t="shared" si="430"/>
        <v>1.6680887092101497E-5</v>
      </c>
      <c r="AN651">
        <f t="shared" si="431"/>
        <v>1.9674388600069686E-5</v>
      </c>
      <c r="AO651">
        <f t="shared" si="432"/>
        <v>2.2739189884214046E-2</v>
      </c>
      <c r="AQ651">
        <f t="shared" si="433"/>
        <v>0</v>
      </c>
      <c r="AR651">
        <f t="shared" si="434"/>
        <v>0</v>
      </c>
      <c r="AS651">
        <v>0</v>
      </c>
      <c r="AT651">
        <f t="shared" si="435"/>
        <v>0</v>
      </c>
      <c r="AU651">
        <f t="shared" si="436"/>
        <v>0</v>
      </c>
      <c r="AV651">
        <f t="shared" si="437"/>
        <v>1.5759424160826513E-2</v>
      </c>
      <c r="AX651">
        <f t="shared" si="438"/>
        <v>78.81297419298906</v>
      </c>
      <c r="AY651">
        <f t="shared" si="439"/>
        <v>15.215219993965082</v>
      </c>
      <c r="AZ651" t="e">
        <f t="shared" si="440"/>
        <v>#DIV/0!</v>
      </c>
    </row>
    <row r="652" spans="1:52">
      <c r="A652" s="74">
        <v>44824.421527777777</v>
      </c>
      <c r="B652" s="31">
        <v>50</v>
      </c>
      <c r="C652" s="31">
        <v>3</v>
      </c>
      <c r="D652" s="31" t="s">
        <v>235</v>
      </c>
      <c r="E652" s="85">
        <v>1</v>
      </c>
      <c r="F652" s="2">
        <v>44824.678171296298</v>
      </c>
      <c r="G652">
        <v>302</v>
      </c>
      <c r="I652" s="35">
        <v>21.3</v>
      </c>
      <c r="J652" s="35">
        <v>29.98</v>
      </c>
      <c r="K652" s="64">
        <v>80.684123493207437</v>
      </c>
      <c r="L652" s="65">
        <v>933.29088579199993</v>
      </c>
      <c r="M652" s="35"/>
      <c r="N652" s="36">
        <f>1000000*(AG652-AE652)/Y652</f>
        <v>0.41522446058746282</v>
      </c>
      <c r="O652" s="36">
        <f>1000000*(AN652-AL652)/Y652</f>
        <v>24.878910034791165</v>
      </c>
      <c r="P652" s="36">
        <f>1000000*(AU652-AS652)/Y652</f>
        <v>0</v>
      </c>
      <c r="Q652">
        <f>(N652*16)</f>
        <v>6.6435913693994051</v>
      </c>
      <c r="R652">
        <f>(O652*44)</f>
        <v>1094.6720415308112</v>
      </c>
      <c r="S652">
        <f>1000000*(((AG652-AE652)*0.082057*X652)/(W652-AA652))/Y652</f>
        <v>11.582764820561955</v>
      </c>
      <c r="T652">
        <f>1000000*(((AN652-AL652)*0.082057*X652)/(W652-AA652))/Y652</f>
        <v>694.00189843634109</v>
      </c>
      <c r="U652">
        <f>O652*((1*0.082057*X652)/(W652-AA652))</f>
        <v>694.00189843634109</v>
      </c>
      <c r="W652">
        <f t="shared" si="420"/>
        <v>0.99393328443470852</v>
      </c>
      <c r="X652">
        <v>313.14999999999998</v>
      </c>
      <c r="Y652">
        <f t="shared" si="421"/>
        <v>1.9073334166666699E-2</v>
      </c>
      <c r="Z652">
        <v>2E-3</v>
      </c>
      <c r="AA652">
        <f t="shared" si="422"/>
        <v>7.2765497523200454E-2</v>
      </c>
      <c r="AC652">
        <f t="shared" si="423"/>
        <v>8.0194635865339303E-5</v>
      </c>
      <c r="AD652">
        <f t="shared" si="424"/>
        <v>6.2417628531695165E-9</v>
      </c>
      <c r="AE652">
        <v>0</v>
      </c>
      <c r="AF652">
        <f t="shared" si="425"/>
        <v>1.6779520377890891E-9</v>
      </c>
      <c r="AG652">
        <f t="shared" si="426"/>
        <v>7.9197148909586058E-9</v>
      </c>
      <c r="AH652">
        <f t="shared" si="427"/>
        <v>1.097002469958351E-3</v>
      </c>
      <c r="AJ652">
        <f t="shared" si="428"/>
        <v>9.2762887544822086E-4</v>
      </c>
      <c r="AK652">
        <f t="shared" si="429"/>
        <v>7.2199834737358213E-8</v>
      </c>
      <c r="AL652">
        <v>0</v>
      </c>
      <c r="AM652">
        <f t="shared" si="430"/>
        <v>4.0232393005865108E-7</v>
      </c>
      <c r="AN652">
        <f t="shared" si="431"/>
        <v>4.7452376479600931E-7</v>
      </c>
      <c r="AO652">
        <f t="shared" si="432"/>
        <v>2.2739189884214046E-2</v>
      </c>
      <c r="AQ652">
        <f t="shared" si="433"/>
        <v>0</v>
      </c>
      <c r="AR652">
        <f t="shared" si="434"/>
        <v>0</v>
      </c>
      <c r="AS652">
        <v>0</v>
      </c>
      <c r="AT652">
        <f t="shared" si="435"/>
        <v>0</v>
      </c>
      <c r="AU652">
        <f t="shared" si="436"/>
        <v>0</v>
      </c>
      <c r="AV652">
        <f t="shared" si="437"/>
        <v>1.5759424160826513E-2</v>
      </c>
      <c r="AX652">
        <f t="shared" si="438"/>
        <v>78.812974192989046</v>
      </c>
      <c r="AY652">
        <f t="shared" si="439"/>
        <v>15.215219993965077</v>
      </c>
      <c r="AZ652" t="e">
        <f t="shared" si="440"/>
        <v>#DIV/0!</v>
      </c>
    </row>
    <row r="653" spans="1:52">
      <c r="A653" s="74">
        <v>44824.536805555559</v>
      </c>
      <c r="B653" s="31">
        <v>50</v>
      </c>
      <c r="C653" s="31">
        <v>5</v>
      </c>
      <c r="D653" s="31" t="s">
        <v>234</v>
      </c>
      <c r="E653" s="85">
        <v>1</v>
      </c>
      <c r="F653" s="2">
        <v>44824.699374999997</v>
      </c>
      <c r="G653">
        <v>183</v>
      </c>
      <c r="I653" s="35">
        <v>21.3</v>
      </c>
      <c r="J653" s="35">
        <v>29.98</v>
      </c>
      <c r="K653" s="64">
        <v>13577.633416375018</v>
      </c>
      <c r="L653" s="65">
        <v>34624.242862790481</v>
      </c>
      <c r="M653" s="35"/>
      <c r="N653" s="36">
        <f>1000000*(AG653-AE653)/Y653</f>
        <v>69.874533765533855</v>
      </c>
      <c r="O653" s="36">
        <f>1000000*(AN653-AL653)/Y653</f>
        <v>922.98493033618411</v>
      </c>
      <c r="P653" s="36">
        <f>1000000*(AU653-AS653)/Y653</f>
        <v>0</v>
      </c>
      <c r="Q653">
        <f>(N653*16)</f>
        <v>1117.9925402485417</v>
      </c>
      <c r="R653">
        <f>(O653*44)</f>
        <v>40611.336934792103</v>
      </c>
      <c r="S653">
        <f>1000000*(((AG653-AE653)*0.082057*X653)/(W653-AA653))/Y653</f>
        <v>1949.1633282093571</v>
      </c>
      <c r="T653">
        <f>1000000*(((AN653-AL653)*0.082057*X653)/(W653-AA653))/Y653</f>
        <v>25746.839109337317</v>
      </c>
      <c r="U653">
        <f>O653*((1*0.082057*X653)/(W653-AA653))</f>
        <v>25746.839109337317</v>
      </c>
      <c r="W653">
        <f t="shared" si="420"/>
        <v>0.99393328443470852</v>
      </c>
      <c r="X653">
        <v>313.14999999999998</v>
      </c>
      <c r="Y653">
        <f t="shared" si="421"/>
        <v>1.9073334166666699E-2</v>
      </c>
      <c r="Z653">
        <v>2E-3</v>
      </c>
      <c r="AA653">
        <f t="shared" si="422"/>
        <v>7.2765497523200454E-2</v>
      </c>
      <c r="AC653">
        <f t="shared" si="423"/>
        <v>1.3495261776388073E-2</v>
      </c>
      <c r="AD653">
        <f t="shared" si="424"/>
        <v>1.0503722941157985E-6</v>
      </c>
      <c r="AE653">
        <v>0</v>
      </c>
      <c r="AF653">
        <f t="shared" si="425"/>
        <v>2.8236803813426429E-7</v>
      </c>
      <c r="AG653">
        <f t="shared" si="426"/>
        <v>1.3327403322500629E-6</v>
      </c>
      <c r="AH653">
        <f t="shared" si="427"/>
        <v>1.097002469958351E-3</v>
      </c>
      <c r="AJ653">
        <f t="shared" si="428"/>
        <v>3.4414187429678361E-2</v>
      </c>
      <c r="AK653">
        <f t="shared" si="429"/>
        <v>2.6785481896978112E-6</v>
      </c>
      <c r="AL653">
        <v>0</v>
      </c>
      <c r="AM653">
        <f t="shared" si="430"/>
        <v>1.4925851817401812E-5</v>
      </c>
      <c r="AN653">
        <f t="shared" si="431"/>
        <v>1.7604400007099624E-5</v>
      </c>
      <c r="AO653">
        <f t="shared" si="432"/>
        <v>2.2739189884214046E-2</v>
      </c>
      <c r="AQ653">
        <f t="shared" si="433"/>
        <v>0</v>
      </c>
      <c r="AR653">
        <f t="shared" si="434"/>
        <v>0</v>
      </c>
      <c r="AS653">
        <v>0</v>
      </c>
      <c r="AT653">
        <f t="shared" si="435"/>
        <v>0</v>
      </c>
      <c r="AU653">
        <f t="shared" si="436"/>
        <v>0</v>
      </c>
      <c r="AV653">
        <f t="shared" si="437"/>
        <v>1.5759424160826513E-2</v>
      </c>
      <c r="AX653">
        <f t="shared" si="438"/>
        <v>78.812974192989046</v>
      </c>
      <c r="AY653">
        <f t="shared" si="439"/>
        <v>15.21521999396508</v>
      </c>
      <c r="AZ653" t="e">
        <f t="shared" si="440"/>
        <v>#DIV/0!</v>
      </c>
    </row>
    <row r="654" spans="1:52">
      <c r="A654" s="74">
        <v>44824.557638888888</v>
      </c>
      <c r="B654" s="31">
        <v>50</v>
      </c>
      <c r="C654" s="31">
        <v>9</v>
      </c>
      <c r="D654" s="31" t="s">
        <v>234</v>
      </c>
      <c r="E654" s="85">
        <v>1</v>
      </c>
      <c r="F654" s="2">
        <v>44824.720601851855</v>
      </c>
      <c r="G654">
        <v>376</v>
      </c>
      <c r="I654" s="35">
        <v>21.3</v>
      </c>
      <c r="J654" s="35">
        <v>29.98</v>
      </c>
      <c r="K654" s="64">
        <v>2466.8962030540802</v>
      </c>
      <c r="L654" s="65">
        <v>42670.404450998081</v>
      </c>
      <c r="M654" s="35"/>
      <c r="N654" s="36">
        <f>1000000*(AG654-AE654)/Y654</f>
        <v>12.695380465087718</v>
      </c>
      <c r="O654" s="36">
        <f>1000000*(AN654-AL654)/Y654</f>
        <v>1137.4729675878655</v>
      </c>
      <c r="P654" s="36">
        <f>1000000*(AU654-AS654)/Y654</f>
        <v>0</v>
      </c>
      <c r="Q654">
        <f>(N654*16)</f>
        <v>203.12608744140348</v>
      </c>
      <c r="R654">
        <f>(O654*44)</f>
        <v>50048.810573866082</v>
      </c>
      <c r="S654">
        <f>1000000*(((AG654-AE654)*0.082057*X654)/(W654-AA654))/Y654</f>
        <v>354.14003796072944</v>
      </c>
      <c r="T654">
        <f>1000000*(((AN654-AL654)*0.082057*X654)/(W654-AA654))/Y654</f>
        <v>31730.023454487058</v>
      </c>
      <c r="U654">
        <f>O654*((1*0.082057*X654)/(W654-AA654))</f>
        <v>31730.023454487069</v>
      </c>
      <c r="W654">
        <f t="shared" si="420"/>
        <v>0.99393328443470852</v>
      </c>
      <c r="X654">
        <v>313.14999999999998</v>
      </c>
      <c r="Y654">
        <f t="shared" si="421"/>
        <v>1.9073334166666699E-2</v>
      </c>
      <c r="Z654">
        <v>2E-3</v>
      </c>
      <c r="AA654">
        <f t="shared" si="422"/>
        <v>7.2765497523200454E-2</v>
      </c>
      <c r="AC654">
        <f t="shared" si="423"/>
        <v>2.4519302454610536E-3</v>
      </c>
      <c r="AD654">
        <f t="shared" si="424"/>
        <v>1.9084028450955631E-7</v>
      </c>
      <c r="AE654">
        <v>0</v>
      </c>
      <c r="AF654">
        <f t="shared" si="425"/>
        <v>5.1302949474034233E-8</v>
      </c>
      <c r="AG654" s="8">
        <f t="shared" si="426"/>
        <v>2.4214323398359054E-7</v>
      </c>
      <c r="AH654" s="9">
        <f t="shared" si="427"/>
        <v>1.097002469958351E-3</v>
      </c>
      <c r="AJ654">
        <f t="shared" si="428"/>
        <v>4.2411535244137925E-2</v>
      </c>
      <c r="AK654">
        <f t="shared" si="429"/>
        <v>3.3010031453633044E-6</v>
      </c>
      <c r="AL654">
        <v>0</v>
      </c>
      <c r="AM654" s="8">
        <f t="shared" si="430"/>
        <v>1.8394398870990091E-5</v>
      </c>
      <c r="AN654" s="8">
        <f t="shared" si="431"/>
        <v>2.1695402016353395E-5</v>
      </c>
      <c r="AO654" s="9">
        <f t="shared" si="432"/>
        <v>2.2739189884214046E-2</v>
      </c>
      <c r="AP654" s="9"/>
      <c r="AQ654">
        <f t="shared" si="433"/>
        <v>0</v>
      </c>
      <c r="AR654">
        <f t="shared" si="434"/>
        <v>0</v>
      </c>
      <c r="AS654">
        <v>0</v>
      </c>
      <c r="AT654" s="8">
        <f t="shared" si="435"/>
        <v>0</v>
      </c>
      <c r="AU654" s="8">
        <f t="shared" si="436"/>
        <v>0</v>
      </c>
      <c r="AV654" s="9">
        <f t="shared" si="437"/>
        <v>1.5759424160826513E-2</v>
      </c>
      <c r="AX654">
        <f t="shared" si="438"/>
        <v>78.812974192989046</v>
      </c>
      <c r="AY654">
        <f t="shared" si="439"/>
        <v>15.215219993965077</v>
      </c>
      <c r="AZ654" t="e">
        <f t="shared" si="440"/>
        <v>#DIV/0!</v>
      </c>
    </row>
    <row r="655" spans="1:52">
      <c r="A655" s="74">
        <v>44824.529861111114</v>
      </c>
      <c r="B655" s="31">
        <v>50</v>
      </c>
      <c r="C655" s="31">
        <v>3.8</v>
      </c>
      <c r="D655" s="31" t="s">
        <v>234</v>
      </c>
      <c r="E655" s="85">
        <v>2</v>
      </c>
      <c r="F655" s="2">
        <v>44824.741828703707</v>
      </c>
      <c r="G655">
        <v>416</v>
      </c>
      <c r="I655" s="35">
        <v>21.3</v>
      </c>
      <c r="J655" s="35">
        <v>29.98</v>
      </c>
      <c r="K655" s="64">
        <v>85.471424543677827</v>
      </c>
      <c r="L655" s="65">
        <v>9158.1816999648781</v>
      </c>
      <c r="M655" s="35"/>
      <c r="N655" s="36">
        <f>1000000*(AG655-AE655)/Y655</f>
        <v>0.4398613334973942</v>
      </c>
      <c r="O655" s="36">
        <f>1000000*(AN655-AL655)/Y655</f>
        <v>244.13136575564536</v>
      </c>
      <c r="P655" s="36">
        <f>1000000*(AU655-AS655)/Y655</f>
        <v>0</v>
      </c>
      <c r="Q655">
        <f>(N655*16)</f>
        <v>7.0377813359583072</v>
      </c>
      <c r="R655">
        <f>(O655*44)</f>
        <v>10741.780093248395</v>
      </c>
      <c r="S655">
        <f>1000000*(((AG655-AE655)*0.082057*X655)/(W655-AA655))/Y655</f>
        <v>12.270015047646543</v>
      </c>
      <c r="T655">
        <f>1000000*(((AN655-AL655)*0.082057*X655)/(W655-AA655))/Y655</f>
        <v>6810.0905974314637</v>
      </c>
      <c r="U655">
        <f>O655*((1*0.082057*X655)/(W655-AA655))</f>
        <v>6810.0905974314655</v>
      </c>
      <c r="W655">
        <f t="shared" si="420"/>
        <v>0.99393328443470852</v>
      </c>
      <c r="X655">
        <v>313.14999999999998</v>
      </c>
      <c r="Y655">
        <f t="shared" si="421"/>
        <v>1.9073334166666699E-2</v>
      </c>
      <c r="Z655">
        <v>2E-3</v>
      </c>
      <c r="AA655">
        <f t="shared" si="422"/>
        <v>7.2765497523200454E-2</v>
      </c>
      <c r="AC655">
        <f t="shared" si="423"/>
        <v>8.4952893722011052E-5</v>
      </c>
      <c r="AD655">
        <f t="shared" si="424"/>
        <v>6.6121107799990256E-9</v>
      </c>
      <c r="AE655">
        <v>0</v>
      </c>
      <c r="AF655">
        <f t="shared" si="425"/>
        <v>1.7775114207923992E-9</v>
      </c>
      <c r="AG655">
        <f t="shared" si="426"/>
        <v>8.3896222007914246E-9</v>
      </c>
      <c r="AH655">
        <f t="shared" si="427"/>
        <v>1.097002469958351E-3</v>
      </c>
      <c r="AJ655">
        <f t="shared" si="428"/>
        <v>9.1026216164959324E-3</v>
      </c>
      <c r="AK655">
        <f t="shared" si="429"/>
        <v>7.0848136984756398E-7</v>
      </c>
      <c r="AL655">
        <v>0</v>
      </c>
      <c r="AM655">
        <f t="shared" si="430"/>
        <v>3.9479177497745911E-6</v>
      </c>
      <c r="AN655">
        <f t="shared" si="431"/>
        <v>4.6563991196221549E-6</v>
      </c>
      <c r="AO655">
        <f t="shared" si="432"/>
        <v>2.2739189884214046E-2</v>
      </c>
      <c r="AQ655">
        <f t="shared" si="433"/>
        <v>0</v>
      </c>
      <c r="AR655">
        <f t="shared" si="434"/>
        <v>0</v>
      </c>
      <c r="AS655">
        <v>0</v>
      </c>
      <c r="AT655">
        <f t="shared" si="435"/>
        <v>0</v>
      </c>
      <c r="AU655">
        <f t="shared" si="436"/>
        <v>0</v>
      </c>
      <c r="AV655">
        <f t="shared" si="437"/>
        <v>1.5759424160826513E-2</v>
      </c>
      <c r="AX655">
        <f t="shared" si="438"/>
        <v>78.812974192989046</v>
      </c>
      <c r="AY655">
        <f t="shared" si="439"/>
        <v>15.215219993965073</v>
      </c>
      <c r="AZ655" t="e">
        <f t="shared" si="440"/>
        <v>#DIV/0!</v>
      </c>
    </row>
    <row r="656" spans="1:52">
      <c r="A656" s="74">
        <v>44824.522916666669</v>
      </c>
      <c r="B656" s="31">
        <v>50</v>
      </c>
      <c r="C656" s="31">
        <v>1.6</v>
      </c>
      <c r="D656" s="31" t="s">
        <v>234</v>
      </c>
      <c r="E656" s="85">
        <v>1</v>
      </c>
      <c r="F656" s="2">
        <v>44824.763055555559</v>
      </c>
      <c r="G656">
        <v>390</v>
      </c>
      <c r="I656" s="35">
        <v>21.3</v>
      </c>
      <c r="J656" s="35">
        <v>29.98</v>
      </c>
      <c r="K656" s="64">
        <v>47.986493066886496</v>
      </c>
      <c r="L656" s="65">
        <v>955.38007798792</v>
      </c>
      <c r="M656" s="35"/>
      <c r="N656" s="36">
        <f>1000000*(AG656-AE656)/Y656</f>
        <v>0.24695274406568246</v>
      </c>
      <c r="O656" s="36">
        <f>1000000*(AN656-AL656)/Y656</f>
        <v>25.467745770519098</v>
      </c>
      <c r="P656" s="36">
        <f>1000000*(AU656-AS656)/Y656</f>
        <v>0</v>
      </c>
      <c r="Q656">
        <f>(N656*16)</f>
        <v>3.9512439050509194</v>
      </c>
      <c r="R656">
        <f>(O656*44)</f>
        <v>1120.5808139028404</v>
      </c>
      <c r="S656">
        <f>1000000*(((AG656-AE656)*0.082057*X656)/(W656-AA656))/Y656</f>
        <v>6.8887934787327225</v>
      </c>
      <c r="T656">
        <f>1000000*(((AN656-AL656)*0.082057*X656)/(W656-AA656))/Y656</f>
        <v>710.42758259577079</v>
      </c>
      <c r="U656">
        <f>O656*((1*0.082057*X656)/(W656-AA656))</f>
        <v>710.42758259577079</v>
      </c>
      <c r="W656">
        <f t="shared" si="420"/>
        <v>0.99393328443470852</v>
      </c>
      <c r="X656">
        <v>313.14999999999998</v>
      </c>
      <c r="Y656">
        <f t="shared" si="421"/>
        <v>1.9073334166666699E-2</v>
      </c>
      <c r="Z656">
        <v>2E-3</v>
      </c>
      <c r="AA656">
        <f t="shared" si="422"/>
        <v>7.2765497523200454E-2</v>
      </c>
      <c r="AC656">
        <f t="shared" si="423"/>
        <v>4.7695372662473868E-5</v>
      </c>
      <c r="AD656">
        <f t="shared" si="424"/>
        <v>3.7122583342432227E-9</v>
      </c>
      <c r="AE656">
        <v>0</v>
      </c>
      <c r="AF656">
        <f t="shared" si="425"/>
        <v>9.979538766968554E-10</v>
      </c>
      <c r="AG656">
        <f t="shared" si="426"/>
        <v>4.7102122109400777E-9</v>
      </c>
      <c r="AH656">
        <f t="shared" si="427"/>
        <v>1.097002469958351E-3</v>
      </c>
      <c r="AJ656">
        <f t="shared" si="428"/>
        <v>9.4958405879802131E-4</v>
      </c>
      <c r="AK656">
        <f t="shared" si="429"/>
        <v>7.390866533916334E-8</v>
      </c>
      <c r="AL656">
        <v>0</v>
      </c>
      <c r="AM656">
        <f t="shared" si="430"/>
        <v>4.118461602136599E-7</v>
      </c>
      <c r="AN656">
        <f t="shared" si="431"/>
        <v>4.8575482555282325E-7</v>
      </c>
      <c r="AO656">
        <f t="shared" si="432"/>
        <v>2.2739189884214046E-2</v>
      </c>
      <c r="AQ656">
        <f t="shared" si="433"/>
        <v>0</v>
      </c>
      <c r="AR656">
        <f t="shared" si="434"/>
        <v>0</v>
      </c>
      <c r="AS656">
        <v>0</v>
      </c>
      <c r="AT656">
        <f t="shared" si="435"/>
        <v>0</v>
      </c>
      <c r="AU656">
        <f t="shared" si="436"/>
        <v>0</v>
      </c>
      <c r="AV656">
        <f t="shared" si="437"/>
        <v>1.5759424160826513E-2</v>
      </c>
      <c r="AX656">
        <f t="shared" si="438"/>
        <v>78.812974192989046</v>
      </c>
      <c r="AY656">
        <f t="shared" si="439"/>
        <v>15.215219993965079</v>
      </c>
      <c r="AZ656" t="e">
        <f t="shared" si="440"/>
        <v>#DIV/0!</v>
      </c>
    </row>
    <row r="657" spans="1:52">
      <c r="A657" s="74">
        <v>44824.536805555559</v>
      </c>
      <c r="B657" s="31">
        <v>50</v>
      </c>
      <c r="C657" s="31">
        <v>5</v>
      </c>
      <c r="D657" s="31" t="s">
        <v>234</v>
      </c>
      <c r="E657" s="85">
        <v>2</v>
      </c>
      <c r="F657" s="2">
        <v>44824.784305555557</v>
      </c>
      <c r="G657">
        <v>301</v>
      </c>
      <c r="I657" s="35">
        <v>21.3</v>
      </c>
      <c r="J657" s="35">
        <v>29.98</v>
      </c>
      <c r="K657" s="64">
        <v>9667.950817863979</v>
      </c>
      <c r="L657" s="65">
        <v>33752.420714090316</v>
      </c>
      <c r="M657" s="35"/>
      <c r="N657" s="36">
        <f>1000000*(AG657-AE657)/Y657</f>
        <v>49.754146039296685</v>
      </c>
      <c r="O657" s="36">
        <f>1000000*(AN657-AL657)/Y657</f>
        <v>899.74460394486448</v>
      </c>
      <c r="P657" s="36">
        <f>1000000*(AU657-AS657)/Y657</f>
        <v>0</v>
      </c>
      <c r="Q657">
        <f>(N657*16)</f>
        <v>796.06633662874697</v>
      </c>
      <c r="R657">
        <f>(O657*44)</f>
        <v>39588.762573574037</v>
      </c>
      <c r="S657">
        <f>1000000*(((AG657-AE657)*0.082057*X657)/(W657-AA657))/Y657</f>
        <v>1387.9013091033389</v>
      </c>
      <c r="T657">
        <f>1000000*(((AN657-AL657)*0.082057*X657)/(W657-AA657))/Y657</f>
        <v>25098.545811387321</v>
      </c>
      <c r="U657">
        <f>O657*((1*0.082057*X657)/(W657-AA657))</f>
        <v>25098.545811387321</v>
      </c>
      <c r="W657">
        <f t="shared" si="420"/>
        <v>0.99393328443470852</v>
      </c>
      <c r="X657">
        <v>313.14999999999998</v>
      </c>
      <c r="Y657">
        <f t="shared" si="421"/>
        <v>1.9073334166666699E-2</v>
      </c>
      <c r="Z657">
        <v>2E-3</v>
      </c>
      <c r="AA657">
        <f t="shared" si="422"/>
        <v>7.2765497523200454E-2</v>
      </c>
      <c r="AC657">
        <f t="shared" si="423"/>
        <v>9.6092981101527711E-3</v>
      </c>
      <c r="AD657">
        <f t="shared" si="424"/>
        <v>7.4791735559094855E-7</v>
      </c>
      <c r="AE657">
        <v>0</v>
      </c>
      <c r="AF657">
        <f t="shared" si="425"/>
        <v>2.0106009799369348E-7</v>
      </c>
      <c r="AG657">
        <f t="shared" si="426"/>
        <v>9.4897745358464204E-7</v>
      </c>
      <c r="AH657">
        <f t="shared" si="427"/>
        <v>1.097002469958351E-3</v>
      </c>
      <c r="AJ657">
        <f t="shared" si="428"/>
        <v>3.3547654377977874E-2</v>
      </c>
      <c r="AK657">
        <f t="shared" si="429"/>
        <v>2.6111036062193117E-6</v>
      </c>
      <c r="AL657">
        <v>0</v>
      </c>
      <c r="AM657">
        <f t="shared" si="430"/>
        <v>1.4550025889476269E-5</v>
      </c>
      <c r="AN657">
        <f t="shared" si="431"/>
        <v>1.716112949569558E-5</v>
      </c>
      <c r="AO657">
        <f t="shared" si="432"/>
        <v>2.2739189884214046E-2</v>
      </c>
      <c r="AQ657">
        <f t="shared" si="433"/>
        <v>0</v>
      </c>
      <c r="AR657">
        <f t="shared" si="434"/>
        <v>0</v>
      </c>
      <c r="AS657">
        <v>0</v>
      </c>
      <c r="AT657">
        <f t="shared" si="435"/>
        <v>0</v>
      </c>
      <c r="AU657">
        <f t="shared" si="436"/>
        <v>0</v>
      </c>
      <c r="AV657">
        <f t="shared" si="437"/>
        <v>1.5759424160826513E-2</v>
      </c>
      <c r="AX657">
        <f t="shared" si="438"/>
        <v>78.812974192989046</v>
      </c>
      <c r="AY657">
        <f t="shared" si="439"/>
        <v>15.215219993965073</v>
      </c>
      <c r="AZ657" t="e">
        <f t="shared" si="440"/>
        <v>#DIV/0!</v>
      </c>
    </row>
    <row r="658" spans="1:52">
      <c r="A658" s="74">
        <v>44824.421527777777</v>
      </c>
      <c r="B658" s="31">
        <v>50</v>
      </c>
      <c r="C658" s="31">
        <v>3</v>
      </c>
      <c r="D658" s="31" t="s">
        <v>235</v>
      </c>
      <c r="E658" s="85">
        <v>2</v>
      </c>
      <c r="F658" s="2">
        <v>44824.805532407408</v>
      </c>
      <c r="G658">
        <v>372</v>
      </c>
      <c r="I658" s="35">
        <v>21.3</v>
      </c>
      <c r="J658" s="35">
        <v>29.98</v>
      </c>
      <c r="K658" s="64">
        <v>86.10608956593434</v>
      </c>
      <c r="L658" s="65">
        <v>975.81722134047982</v>
      </c>
      <c r="M658" s="35"/>
      <c r="N658" s="36">
        <f>1000000*(AG658-AE658)/Y658</f>
        <v>0.44312750818097218</v>
      </c>
      <c r="O658" s="36">
        <f>1000000*(AN658-AL658)/Y658</f>
        <v>26.012542530647092</v>
      </c>
      <c r="P658" s="36">
        <f>1000000*(AU658-AS658)/Y658</f>
        <v>0</v>
      </c>
      <c r="Q658">
        <f>(N658*16)</f>
        <v>7.090040130895555</v>
      </c>
      <c r="R658">
        <f>(O658*44)</f>
        <v>1144.5518713484721</v>
      </c>
      <c r="S658">
        <f>1000000*(((AG658-AE658)*0.082057*X658)/(W658-AA658))/Y658</f>
        <v>12.361125607870362</v>
      </c>
      <c r="T658">
        <f>1000000*(((AN658-AL658)*0.082057*X658)/(W658-AA658))/Y658</f>
        <v>725.62479120587739</v>
      </c>
      <c r="U658">
        <f>O658*((1*0.082057*X658)/(W658-AA658))</f>
        <v>725.62479120587739</v>
      </c>
      <c r="W658">
        <f t="shared" si="420"/>
        <v>0.99393328443470852</v>
      </c>
      <c r="X658">
        <v>313.14999999999998</v>
      </c>
      <c r="Y658">
        <f t="shared" si="421"/>
        <v>1.9073334166666699E-2</v>
      </c>
      <c r="Z658">
        <v>2E-3</v>
      </c>
      <c r="AA658">
        <f t="shared" si="422"/>
        <v>7.2765497523200454E-2</v>
      </c>
      <c r="AC658">
        <f t="shared" si="423"/>
        <v>8.5583708412098307E-5</v>
      </c>
      <c r="AD658">
        <f t="shared" si="424"/>
        <v>6.6612087733664598E-9</v>
      </c>
      <c r="AE658">
        <v>0</v>
      </c>
      <c r="AF658">
        <f t="shared" si="425"/>
        <v>1.7907102686115547E-9</v>
      </c>
      <c r="AG658">
        <f t="shared" si="426"/>
        <v>8.451919041978014E-9</v>
      </c>
      <c r="AH658">
        <f t="shared" si="427"/>
        <v>1.097002469958351E-3</v>
      </c>
      <c r="AJ658">
        <f t="shared" si="428"/>
        <v>9.6989721581489401E-4</v>
      </c>
      <c r="AK658">
        <f t="shared" si="429"/>
        <v>7.5489692642677968E-8</v>
      </c>
      <c r="AL658">
        <v>0</v>
      </c>
      <c r="AM658">
        <f t="shared" si="430"/>
        <v>4.2065622356898381E-7</v>
      </c>
      <c r="AN658">
        <f t="shared" si="431"/>
        <v>4.961459162116618E-7</v>
      </c>
      <c r="AO658">
        <f t="shared" si="432"/>
        <v>2.2739189884214046E-2</v>
      </c>
      <c r="AQ658">
        <f t="shared" si="433"/>
        <v>0</v>
      </c>
      <c r="AR658">
        <f t="shared" si="434"/>
        <v>0</v>
      </c>
      <c r="AS658">
        <v>0</v>
      </c>
      <c r="AT658">
        <f t="shared" si="435"/>
        <v>0</v>
      </c>
      <c r="AU658">
        <f t="shared" si="436"/>
        <v>0</v>
      </c>
      <c r="AV658">
        <f t="shared" si="437"/>
        <v>1.5759424160826513E-2</v>
      </c>
      <c r="AX658">
        <f t="shared" si="438"/>
        <v>78.812974192989046</v>
      </c>
      <c r="AY658">
        <f t="shared" si="439"/>
        <v>15.215219993965077</v>
      </c>
      <c r="AZ658" t="e">
        <f t="shared" si="440"/>
        <v>#DIV/0!</v>
      </c>
    </row>
    <row r="659" spans="1:52">
      <c r="A659" s="74">
        <v>44824.522916666669</v>
      </c>
      <c r="B659" s="31">
        <v>50</v>
      </c>
      <c r="C659" s="31">
        <v>1.6</v>
      </c>
      <c r="D659" s="31" t="s">
        <v>234</v>
      </c>
      <c r="E659" s="85">
        <v>2</v>
      </c>
      <c r="F659" s="2">
        <v>44824.826770833337</v>
      </c>
      <c r="G659">
        <v>128</v>
      </c>
      <c r="I659" s="35">
        <v>21.3</v>
      </c>
      <c r="J659" s="35">
        <v>29.98</v>
      </c>
      <c r="K659" s="64">
        <v>183.95084297440474</v>
      </c>
      <c r="L659" s="65">
        <v>1070.7711231900801</v>
      </c>
      <c r="M659" s="35"/>
      <c r="N659" s="36">
        <f>1000000*(AG659-AE659)/Y659</f>
        <v>0.94666566657424966</v>
      </c>
      <c r="O659" s="36">
        <f>1000000*(AN659-AL659)/Y659</f>
        <v>28.543746485953992</v>
      </c>
      <c r="P659" s="36">
        <f>1000000*(AU659-AS659)/Y659</f>
        <v>0</v>
      </c>
      <c r="Q659">
        <f>(N659*16)</f>
        <v>15.146650665187995</v>
      </c>
      <c r="R659">
        <f>(O659*44)</f>
        <v>1255.9248453819757</v>
      </c>
      <c r="S659">
        <f>1000000*(((AG659-AE659)*0.082057*X659)/(W659-AA659))/Y659</f>
        <v>26.407417723215719</v>
      </c>
      <c r="T659">
        <f>1000000*(((AN659-AL659)*0.082057*X659)/(W659-AA659))/Y659</f>
        <v>796.23320402846525</v>
      </c>
      <c r="U659">
        <f>O659*((1*0.082057*X659)/(W659-AA659))</f>
        <v>796.23320402846548</v>
      </c>
      <c r="W659">
        <f t="shared" si="420"/>
        <v>0.99393328443470852</v>
      </c>
      <c r="X659">
        <v>313.14999999999998</v>
      </c>
      <c r="Y659">
        <f t="shared" si="421"/>
        <v>1.9073334166666699E-2</v>
      </c>
      <c r="Z659">
        <v>2E-3</v>
      </c>
      <c r="AA659">
        <f t="shared" si="422"/>
        <v>7.2765497523200454E-2</v>
      </c>
      <c r="AC659">
        <f t="shared" si="423"/>
        <v>1.8283486553208344E-4</v>
      </c>
      <c r="AD659">
        <f t="shared" si="424"/>
        <v>1.4230526264358812E-8</v>
      </c>
      <c r="AE659">
        <v>0</v>
      </c>
      <c r="AF659">
        <f t="shared" si="425"/>
        <v>3.825544338322129E-9</v>
      </c>
      <c r="AG659">
        <f t="shared" si="426"/>
        <v>1.8056070602680941E-8</v>
      </c>
      <c r="AH659">
        <f t="shared" si="427"/>
        <v>1.097002469958351E-3</v>
      </c>
      <c r="AJ659">
        <f t="shared" si="428"/>
        <v>1.064275059350158E-3</v>
      </c>
      <c r="AK659">
        <f t="shared" si="429"/>
        <v>8.283537245759515E-8</v>
      </c>
      <c r="AL659">
        <v>0</v>
      </c>
      <c r="AM659">
        <f t="shared" si="430"/>
        <v>4.615890426376236E-7</v>
      </c>
      <c r="AN659">
        <f t="shared" si="431"/>
        <v>5.4442441509521876E-7</v>
      </c>
      <c r="AO659">
        <f t="shared" si="432"/>
        <v>2.2739189884214046E-2</v>
      </c>
      <c r="AQ659">
        <f t="shared" si="433"/>
        <v>0</v>
      </c>
      <c r="AR659">
        <f t="shared" si="434"/>
        <v>0</v>
      </c>
      <c r="AS659">
        <v>0</v>
      </c>
      <c r="AT659">
        <f t="shared" si="435"/>
        <v>0</v>
      </c>
      <c r="AU659">
        <f t="shared" si="436"/>
        <v>0</v>
      </c>
      <c r="AV659">
        <f t="shared" si="437"/>
        <v>1.5759424160826513E-2</v>
      </c>
      <c r="AX659">
        <f t="shared" si="438"/>
        <v>78.812974192989046</v>
      </c>
      <c r="AY659">
        <f t="shared" si="439"/>
        <v>15.215219993965079</v>
      </c>
      <c r="AZ659" t="e">
        <f t="shared" si="440"/>
        <v>#DIV/0!</v>
      </c>
    </row>
    <row r="660" spans="1:52">
      <c r="A660" s="74">
        <v>44824.430555555555</v>
      </c>
      <c r="B660" s="31">
        <v>50</v>
      </c>
      <c r="C660" s="31">
        <v>7</v>
      </c>
      <c r="D660" s="31" t="s">
        <v>235</v>
      </c>
      <c r="E660" s="85">
        <v>1</v>
      </c>
      <c r="F660" s="2">
        <v>44824.847997685189</v>
      </c>
      <c r="G660">
        <v>300</v>
      </c>
      <c r="I660" s="35">
        <v>21.3</v>
      </c>
      <c r="J660" s="35">
        <v>29.98</v>
      </c>
      <c r="K660" s="64">
        <v>135973.5008748718</v>
      </c>
      <c r="L660" s="65">
        <v>23828.806062725118</v>
      </c>
      <c r="M660" s="35"/>
      <c r="N660" s="36">
        <f>1000000*(AG660-AE660)/Y660</f>
        <v>699.76001610416836</v>
      </c>
      <c r="O660" s="36">
        <f>1000000*(AN660-AL660)/Y660</f>
        <v>635.20894856691882</v>
      </c>
      <c r="P660" s="36">
        <f>1000000*(AU660-AS660)/Y660</f>
        <v>0</v>
      </c>
      <c r="Q660">
        <f>(N660*16)</f>
        <v>11196.160257666694</v>
      </c>
      <c r="R660">
        <f>(O660*44)</f>
        <v>27949.193736944428</v>
      </c>
      <c r="S660">
        <f>1000000*(((AG660-AE660)*0.082057*X660)/(W660-AA660))/Y660</f>
        <v>19519.937929234686</v>
      </c>
      <c r="T660">
        <f>1000000*(((AN660-AL660)*0.082057*X660)/(W660-AA660))/Y660</f>
        <v>17719.273697791406</v>
      </c>
      <c r="U660">
        <f>O660*((1*0.082057*X660)/(W660-AA660))</f>
        <v>17719.27369779141</v>
      </c>
      <c r="W660">
        <f t="shared" si="420"/>
        <v>0.99393328443470852</v>
      </c>
      <c r="X660">
        <v>313.14999999999998</v>
      </c>
      <c r="Y660">
        <f t="shared" si="421"/>
        <v>1.9073334166666699E-2</v>
      </c>
      <c r="Z660">
        <v>2E-3</v>
      </c>
      <c r="AA660">
        <f t="shared" si="422"/>
        <v>7.2765497523200454E-2</v>
      </c>
      <c r="AC660">
        <f t="shared" si="423"/>
        <v>0.13514858832064702</v>
      </c>
      <c r="AD660">
        <f t="shared" si="424"/>
        <v>1.0518975853380104E-5</v>
      </c>
      <c r="AE660">
        <v>0</v>
      </c>
      <c r="AF660">
        <f t="shared" si="425"/>
        <v>2.8277807702467693E-6</v>
      </c>
      <c r="AG660">
        <f t="shared" si="426"/>
        <v>1.3346756623626874E-5</v>
      </c>
      <c r="AH660">
        <f t="shared" si="427"/>
        <v>1.097002469958351E-3</v>
      </c>
      <c r="AJ660">
        <f t="shared" si="428"/>
        <v>2.3684243474082073E-2</v>
      </c>
      <c r="AK660">
        <f t="shared" si="429"/>
        <v>1.8434079727001023E-6</v>
      </c>
      <c r="AL660">
        <v>0</v>
      </c>
      <c r="AM660">
        <f t="shared" si="430"/>
        <v>1.027214456897374E-5</v>
      </c>
      <c r="AN660">
        <f t="shared" si="431"/>
        <v>1.2115552541673843E-5</v>
      </c>
      <c r="AO660">
        <f t="shared" si="432"/>
        <v>2.2739189884214046E-2</v>
      </c>
      <c r="AQ660">
        <f t="shared" si="433"/>
        <v>0</v>
      </c>
      <c r="AR660">
        <f t="shared" si="434"/>
        <v>0</v>
      </c>
      <c r="AS660">
        <v>0</v>
      </c>
      <c r="AT660">
        <f t="shared" si="435"/>
        <v>0</v>
      </c>
      <c r="AU660">
        <f t="shared" si="436"/>
        <v>0</v>
      </c>
      <c r="AV660">
        <f t="shared" si="437"/>
        <v>1.5759424160826513E-2</v>
      </c>
      <c r="AX660">
        <f t="shared" si="438"/>
        <v>78.812974192989046</v>
      </c>
      <c r="AY660">
        <f t="shared" si="439"/>
        <v>15.215219993965079</v>
      </c>
      <c r="AZ660" t="e">
        <f t="shared" si="440"/>
        <v>#DIV/0!</v>
      </c>
    </row>
    <row r="661" spans="1:52">
      <c r="A661" s="74">
        <v>44824.418055555558</v>
      </c>
      <c r="B661" s="31">
        <v>50</v>
      </c>
      <c r="C661" s="31">
        <v>0.1</v>
      </c>
      <c r="D661" s="31" t="s">
        <v>235</v>
      </c>
      <c r="E661" s="85">
        <v>2</v>
      </c>
      <c r="F661" s="2">
        <v>44824.86923611111</v>
      </c>
      <c r="G661">
        <v>367</v>
      </c>
      <c r="I661" s="35">
        <v>21.3</v>
      </c>
      <c r="J661" s="35">
        <v>29.98</v>
      </c>
      <c r="K661" s="64">
        <v>144.39790538101849</v>
      </c>
      <c r="L661" s="65">
        <v>-26.191088750000006</v>
      </c>
      <c r="M661" s="35"/>
      <c r="N661" s="36">
        <f>1000000*(AG661-AE661)/Y661</f>
        <v>0.74311450352237574</v>
      </c>
      <c r="O661" s="36">
        <f>1000000*(AN661-AL661)/Y661</f>
        <v>-0.69818076083698388</v>
      </c>
      <c r="P661" s="36">
        <f>1000000*(AU661-AS661)/Y661</f>
        <v>0</v>
      </c>
      <c r="Q661">
        <f>(N661*16)</f>
        <v>11.889832056358012</v>
      </c>
      <c r="R661">
        <f>(O661*44)</f>
        <v>-30.719953476827293</v>
      </c>
      <c r="S661">
        <f>1000000*(((AG661-AE661)*0.082057*X661)/(W661-AA661))/Y661</f>
        <v>20.729319551335276</v>
      </c>
      <c r="T661">
        <f>1000000*(((AN661-AL661)*0.082057*X661)/(W661-AA661))/Y661</f>
        <v>-19.475884305020077</v>
      </c>
      <c r="U661">
        <f>O661*((1*0.082057*X661)/(W661-AA661))</f>
        <v>-19.475884305020081</v>
      </c>
      <c r="W661">
        <f t="shared" si="420"/>
        <v>0.99393328443470852</v>
      </c>
      <c r="X661">
        <v>313.14999999999998</v>
      </c>
      <c r="Y661">
        <f t="shared" si="421"/>
        <v>1.9073334166666699E-2</v>
      </c>
      <c r="Z661">
        <v>2E-3</v>
      </c>
      <c r="AA661">
        <f t="shared" si="422"/>
        <v>7.2765497523200454E-2</v>
      </c>
      <c r="AC661">
        <f t="shared" si="423"/>
        <v>1.4352188436084798E-4</v>
      </c>
      <c r="AD661">
        <f t="shared" si="424"/>
        <v>1.1170691864287346E-8</v>
      </c>
      <c r="AE661">
        <v>0</v>
      </c>
      <c r="AF661">
        <f t="shared" si="425"/>
        <v>3.002979385491545E-9</v>
      </c>
      <c r="AG661">
        <f t="shared" si="426"/>
        <v>1.4173671249778892E-8</v>
      </c>
      <c r="AH661">
        <f t="shared" si="427"/>
        <v>1.097002469958351E-3</v>
      </c>
      <c r="AJ661">
        <f t="shared" si="428"/>
        <v>-2.6032194864208449E-5</v>
      </c>
      <c r="AK661">
        <f t="shared" si="429"/>
        <v>-2.026155304984863E-9</v>
      </c>
      <c r="AL661">
        <v>0</v>
      </c>
      <c r="AM661">
        <f t="shared" si="430"/>
        <v>-1.1290479655196533E-8</v>
      </c>
      <c r="AN661">
        <f t="shared" si="431"/>
        <v>-1.3316634960181395E-8</v>
      </c>
      <c r="AO661">
        <f t="shared" si="432"/>
        <v>2.2739189884214046E-2</v>
      </c>
      <c r="AQ661">
        <f t="shared" si="433"/>
        <v>0</v>
      </c>
      <c r="AR661">
        <f t="shared" si="434"/>
        <v>0</v>
      </c>
      <c r="AS661">
        <v>0</v>
      </c>
      <c r="AT661">
        <f t="shared" si="435"/>
        <v>0</v>
      </c>
      <c r="AU661">
        <f t="shared" si="436"/>
        <v>0</v>
      </c>
      <c r="AV661">
        <f t="shared" si="437"/>
        <v>1.5759424160826513E-2</v>
      </c>
      <c r="AX661">
        <f t="shared" si="438"/>
        <v>78.81297419298906</v>
      </c>
      <c r="AY661">
        <f t="shared" si="439"/>
        <v>15.215219993965073</v>
      </c>
      <c r="AZ661" t="e">
        <f t="shared" si="440"/>
        <v>#DIV/0!</v>
      </c>
    </row>
    <row r="662" spans="1:52">
      <c r="A662" s="74">
        <v>44824.557638888888</v>
      </c>
      <c r="B662" s="31">
        <v>50</v>
      </c>
      <c r="C662" s="31">
        <v>9</v>
      </c>
      <c r="D662" s="31" t="s">
        <v>234</v>
      </c>
      <c r="E662" s="85">
        <v>2</v>
      </c>
      <c r="F662" s="2">
        <v>44824.890462962961</v>
      </c>
      <c r="G662">
        <v>22</v>
      </c>
      <c r="I662" s="35">
        <v>21.3</v>
      </c>
      <c r="J662" s="35">
        <v>29.98</v>
      </c>
      <c r="K662" s="64">
        <v>3432.8656237692799</v>
      </c>
      <c r="L662" s="65">
        <v>42592.450800922881</v>
      </c>
      <c r="M662" s="35"/>
      <c r="N662" s="36">
        <f>1000000*(AG662-AE662)/Y662</f>
        <v>17.666545971945084</v>
      </c>
      <c r="O662" s="36">
        <f>1000000*(AN662-AL662)/Y662</f>
        <v>1135.3949425298379</v>
      </c>
      <c r="P662" s="36">
        <f>1000000*(AU662-AS662)/Y662</f>
        <v>0</v>
      </c>
      <c r="Q662">
        <f>(N662*16)</f>
        <v>282.66473555112134</v>
      </c>
      <c r="R662">
        <f>(O662*44)</f>
        <v>49957.377471312866</v>
      </c>
      <c r="S662">
        <f>1000000*(((AG662-AE662)*0.082057*X662)/(W662-AA662))/Y662</f>
        <v>492.81163950499803</v>
      </c>
      <c r="T662">
        <f>1000000*(((AN662-AL662)*0.082057*X662)/(W662-AA662))/Y662</f>
        <v>31672.056552671325</v>
      </c>
      <c r="U662">
        <f>O662*((1*0.082057*X662)/(W662-AA662))</f>
        <v>31672.056552671325</v>
      </c>
      <c r="W662">
        <f t="shared" si="420"/>
        <v>0.99393328443470852</v>
      </c>
      <c r="X662">
        <v>313.14999999999998</v>
      </c>
      <c r="Y662">
        <f t="shared" si="421"/>
        <v>1.9073334166666699E-2</v>
      </c>
      <c r="Z662">
        <v>2E-3</v>
      </c>
      <c r="AA662">
        <f t="shared" si="422"/>
        <v>7.2765497523200454E-2</v>
      </c>
      <c r="AC662">
        <f t="shared" si="423"/>
        <v>3.4120394044560047E-3</v>
      </c>
      <c r="AD662">
        <f t="shared" si="424"/>
        <v>2.6556814652847509E-7</v>
      </c>
      <c r="AE662">
        <v>0</v>
      </c>
      <c r="AF662">
        <f t="shared" si="425"/>
        <v>7.1391788365212992E-8</v>
      </c>
      <c r="AG662">
        <f t="shared" si="426"/>
        <v>3.369599348936881E-7</v>
      </c>
      <c r="AH662">
        <f t="shared" si="427"/>
        <v>1.097002469958351E-3</v>
      </c>
      <c r="AJ662">
        <f t="shared" si="428"/>
        <v>4.233405451668501E-2</v>
      </c>
      <c r="AK662">
        <f t="shared" si="429"/>
        <v>3.2949726132555925E-6</v>
      </c>
      <c r="AL662">
        <v>0</v>
      </c>
      <c r="AM662">
        <f t="shared" si="430"/>
        <v>1.836079453675934E-5</v>
      </c>
      <c r="AN662">
        <f t="shared" si="431"/>
        <v>2.1655767150014932E-5</v>
      </c>
      <c r="AO662">
        <f t="shared" si="432"/>
        <v>2.2739189884214046E-2</v>
      </c>
      <c r="AQ662">
        <f t="shared" si="433"/>
        <v>0</v>
      </c>
      <c r="AR662">
        <f t="shared" si="434"/>
        <v>0</v>
      </c>
      <c r="AS662">
        <v>0</v>
      </c>
      <c r="AT662">
        <f t="shared" si="435"/>
        <v>0</v>
      </c>
      <c r="AU662">
        <f t="shared" si="436"/>
        <v>0</v>
      </c>
      <c r="AV662">
        <f t="shared" si="437"/>
        <v>1.5759424160826513E-2</v>
      </c>
      <c r="AX662">
        <f t="shared" si="438"/>
        <v>78.812974192989046</v>
      </c>
      <c r="AY662">
        <f t="shared" si="439"/>
        <v>15.215219993965075</v>
      </c>
      <c r="AZ662" t="e">
        <f t="shared" si="440"/>
        <v>#DIV/0!</v>
      </c>
    </row>
    <row r="663" spans="1:52">
      <c r="A663" s="74">
        <v>44824.515972222223</v>
      </c>
      <c r="B663" s="31">
        <v>50</v>
      </c>
      <c r="C663" s="31">
        <v>0.1</v>
      </c>
      <c r="D663" s="31" t="s">
        <v>234</v>
      </c>
      <c r="E663" s="85">
        <v>2</v>
      </c>
      <c r="F663" s="2">
        <v>44824.91170138889</v>
      </c>
      <c r="G663">
        <v>362</v>
      </c>
      <c r="I663" s="35">
        <v>21.3</v>
      </c>
      <c r="J663" s="35">
        <v>29.98</v>
      </c>
      <c r="K663" s="64">
        <v>63.386617918962486</v>
      </c>
      <c r="L663" s="65">
        <v>1019.5799265411199</v>
      </c>
      <c r="M663" s="35"/>
      <c r="N663" s="36">
        <f>1000000*(AG663-AE663)/Y663</f>
        <v>0.32620635999200742</v>
      </c>
      <c r="O663" s="36">
        <f>1000000*(AN663-AL663)/Y663</f>
        <v>27.179133164007744</v>
      </c>
      <c r="P663" s="36">
        <f>1000000*(AU663-AS663)/Y663</f>
        <v>0</v>
      </c>
      <c r="Q663">
        <f>(N663*16)</f>
        <v>5.2193017598721188</v>
      </c>
      <c r="R663">
        <f>(O663*44)</f>
        <v>1195.8818592163407</v>
      </c>
      <c r="S663">
        <f>1000000*(((AG663-AE663)*0.082057*X663)/(W663-AA663))/Y663</f>
        <v>9.0995880768038599</v>
      </c>
      <c r="T663">
        <f>1000000*(((AN663-AL663)*0.082057*X663)/(W663-AA663))/Y663</f>
        <v>758.16705745139063</v>
      </c>
      <c r="U663">
        <f>O663*((1*0.082057*X663)/(W663-AA663))</f>
        <v>758.16705745139063</v>
      </c>
      <c r="W663">
        <f t="shared" si="420"/>
        <v>0.99393328443470852</v>
      </c>
      <c r="X663">
        <v>313.14999999999998</v>
      </c>
      <c r="Y663">
        <f t="shared" si="421"/>
        <v>1.9073334166666699E-2</v>
      </c>
      <c r="Z663">
        <v>2E-3</v>
      </c>
      <c r="AA663">
        <f t="shared" si="422"/>
        <v>7.2765497523200454E-2</v>
      </c>
      <c r="AC663">
        <f t="shared" si="423"/>
        <v>6.3002069337402333E-5</v>
      </c>
      <c r="AD663">
        <f t="shared" si="424"/>
        <v>4.903619448105394E-9</v>
      </c>
      <c r="AE663">
        <v>0</v>
      </c>
      <c r="AF663">
        <f t="shared" si="425"/>
        <v>1.3182234633141377E-9</v>
      </c>
      <c r="AG663">
        <f t="shared" si="426"/>
        <v>6.2218429114195317E-9</v>
      </c>
      <c r="AH663">
        <f t="shared" si="427"/>
        <v>1.097002469958351E-3</v>
      </c>
      <c r="AJ663">
        <f t="shared" si="428"/>
        <v>1.0133944251307142E-3</v>
      </c>
      <c r="AK663">
        <f t="shared" si="429"/>
        <v>7.8875196702823847E-8</v>
      </c>
      <c r="AL663">
        <v>0</v>
      </c>
      <c r="AM663">
        <f t="shared" si="430"/>
        <v>4.3952149249462904E-7</v>
      </c>
      <c r="AN663">
        <f t="shared" si="431"/>
        <v>5.1839668919745285E-7</v>
      </c>
      <c r="AO663">
        <f t="shared" si="432"/>
        <v>2.2739189884214046E-2</v>
      </c>
      <c r="AQ663">
        <f t="shared" si="433"/>
        <v>0</v>
      </c>
      <c r="AR663">
        <f t="shared" si="434"/>
        <v>0</v>
      </c>
      <c r="AS663">
        <v>0</v>
      </c>
      <c r="AT663">
        <f t="shared" si="435"/>
        <v>0</v>
      </c>
      <c r="AU663">
        <f t="shared" si="436"/>
        <v>0</v>
      </c>
      <c r="AV663">
        <f t="shared" si="437"/>
        <v>1.5759424160826513E-2</v>
      </c>
      <c r="AX663">
        <f t="shared" si="438"/>
        <v>78.812974192989046</v>
      </c>
      <c r="AY663">
        <f t="shared" si="439"/>
        <v>15.215219993965071</v>
      </c>
      <c r="AZ663" t="e">
        <f t="shared" si="440"/>
        <v>#DIV/0!</v>
      </c>
    </row>
    <row r="664" spans="1:52">
      <c r="A664" s="74">
        <v>44824.430555555555</v>
      </c>
      <c r="B664" s="31">
        <v>50</v>
      </c>
      <c r="C664" s="31">
        <v>7</v>
      </c>
      <c r="D664" s="31" t="s">
        <v>235</v>
      </c>
      <c r="E664" s="85">
        <v>2</v>
      </c>
      <c r="F664" s="2">
        <v>44824.932939814818</v>
      </c>
      <c r="G664">
        <v>377</v>
      </c>
      <c r="I664" s="35">
        <v>21.3</v>
      </c>
      <c r="J664" s="35">
        <v>29.98</v>
      </c>
      <c r="K664" s="64">
        <v>138683.57250703676</v>
      </c>
      <c r="L664" s="65">
        <v>19418.134358643918</v>
      </c>
      <c r="M664" s="35"/>
      <c r="N664" s="36">
        <f>1000000*(AG664-AE664)/Y664</f>
        <v>713.70684954425428</v>
      </c>
      <c r="O664" s="36">
        <f>1000000*(AN664-AL664)/Y664</f>
        <v>517.63284642196413</v>
      </c>
      <c r="P664" s="36">
        <f>1000000*(AU664-AS664)/Y664</f>
        <v>0</v>
      </c>
      <c r="Q664">
        <f>(N664*16)</f>
        <v>11419.309592708069</v>
      </c>
      <c r="R664">
        <f>(O664*44)</f>
        <v>22775.845242566422</v>
      </c>
      <c r="S664">
        <f>1000000*(((AG664-AE664)*0.082057*X664)/(W664-AA664))/Y664</f>
        <v>19908.987484502966</v>
      </c>
      <c r="T664">
        <f>1000000*(((AN664-AL664)*0.082057*X664)/(W664-AA664))/Y664</f>
        <v>14439.466102312534</v>
      </c>
      <c r="U664">
        <f>O664*((1*0.082057*X664)/(W664-AA664))</f>
        <v>14439.466102312532</v>
      </c>
      <c r="W664">
        <f t="shared" si="420"/>
        <v>0.99393328443470852</v>
      </c>
      <c r="X664">
        <v>313.14999999999998</v>
      </c>
      <c r="Y664">
        <f t="shared" si="421"/>
        <v>1.9073334166666699E-2</v>
      </c>
      <c r="Z664">
        <v>2E-3</v>
      </c>
      <c r="AA664">
        <f t="shared" si="422"/>
        <v>7.2765497523200454E-2</v>
      </c>
      <c r="AC664">
        <f t="shared" si="423"/>
        <v>0.13784221871905808</v>
      </c>
      <c r="AD664">
        <f t="shared" si="424"/>
        <v>1.0728628306808565E-5</v>
      </c>
      <c r="AE664">
        <v>0</v>
      </c>
      <c r="AF664">
        <f t="shared" si="425"/>
        <v>2.884140931587909E-6</v>
      </c>
      <c r="AG664">
        <f t="shared" si="426"/>
        <v>1.3612769238396474E-5</v>
      </c>
      <c r="AH664">
        <f t="shared" si="427"/>
        <v>1.097002469958351E-3</v>
      </c>
      <c r="AJ664">
        <f t="shared" si="428"/>
        <v>1.9300330060681409E-2</v>
      </c>
      <c r="AK664">
        <f t="shared" si="429"/>
        <v>1.5021962744360981E-6</v>
      </c>
      <c r="AL664">
        <v>0</v>
      </c>
      <c r="AM664">
        <f t="shared" si="430"/>
        <v>8.3707879810128875E-6</v>
      </c>
      <c r="AN664">
        <f t="shared" si="431"/>
        <v>9.8729842554489854E-6</v>
      </c>
      <c r="AO664">
        <f t="shared" si="432"/>
        <v>2.2739189884214046E-2</v>
      </c>
      <c r="AQ664">
        <f t="shared" si="433"/>
        <v>0</v>
      </c>
      <c r="AR664">
        <f t="shared" si="434"/>
        <v>0</v>
      </c>
      <c r="AS664">
        <v>0</v>
      </c>
      <c r="AT664">
        <f t="shared" si="435"/>
        <v>0</v>
      </c>
      <c r="AU664">
        <f t="shared" si="436"/>
        <v>0</v>
      </c>
      <c r="AV664">
        <f t="shared" si="437"/>
        <v>1.5759424160826513E-2</v>
      </c>
      <c r="AX664">
        <f t="shared" si="438"/>
        <v>78.812974192989046</v>
      </c>
      <c r="AY664">
        <f t="shared" si="439"/>
        <v>15.215219993965075</v>
      </c>
      <c r="AZ664" t="e">
        <f t="shared" si="440"/>
        <v>#DIV/0!</v>
      </c>
    </row>
    <row r="665" spans="1:52">
      <c r="A665" s="74">
        <v>44824.550694444442</v>
      </c>
      <c r="B665" s="31">
        <v>50</v>
      </c>
      <c r="C665" s="31">
        <v>8</v>
      </c>
      <c r="D665" s="31" t="s">
        <v>234</v>
      </c>
      <c r="E665" s="85">
        <v>2</v>
      </c>
      <c r="F665" s="2">
        <v>44824.95417824074</v>
      </c>
      <c r="G665">
        <v>405</v>
      </c>
      <c r="I665" s="35">
        <v>21.3</v>
      </c>
      <c r="J665" s="35">
        <v>29.98</v>
      </c>
      <c r="K665" s="64">
        <v>635.46893549116248</v>
      </c>
      <c r="L665" s="65">
        <v>38567.695672227921</v>
      </c>
      <c r="M665" s="35"/>
      <c r="N665" s="36">
        <f>1000000*(AG665-AE665)/Y665</f>
        <v>3.270311859824826</v>
      </c>
      <c r="O665" s="36">
        <f>1000000*(AN665-AL665)/Y665</f>
        <v>1028.1062908530421</v>
      </c>
      <c r="P665" s="36">
        <f>1000000*(AU665-AS665)/Y665</f>
        <v>0</v>
      </c>
      <c r="Q665">
        <f>(N665*16)</f>
        <v>52.324989757197216</v>
      </c>
      <c r="R665">
        <f>(O665*44)</f>
        <v>45236.676797533852</v>
      </c>
      <c r="S665">
        <f>1000000*(((AG665-AE665)*0.082057*X665)/(W665-AA665))/Y665</f>
        <v>91.225967537301784</v>
      </c>
      <c r="T665">
        <f>1000000*(((AN665-AL665)*0.082057*X665)/(W665-AA665))/Y665</f>
        <v>28679.219332702789</v>
      </c>
      <c r="U665">
        <f>O665*((1*0.082057*X665)/(W665-AA665))</f>
        <v>28679.219332702793</v>
      </c>
      <c r="W665">
        <f t="shared" si="420"/>
        <v>0.99393328443470852</v>
      </c>
      <c r="X665">
        <v>313.14999999999998</v>
      </c>
      <c r="Y665">
        <f t="shared" si="421"/>
        <v>1.9073334166666699E-2</v>
      </c>
      <c r="Z665">
        <v>2E-3</v>
      </c>
      <c r="AA665">
        <f t="shared" si="422"/>
        <v>7.2765497523200454E-2</v>
      </c>
      <c r="AC665">
        <f t="shared" si="423"/>
        <v>6.3161372620895901E-4</v>
      </c>
      <c r="AD665">
        <f t="shared" si="424"/>
        <v>4.9160184484446151E-8</v>
      </c>
      <c r="AE665">
        <v>0</v>
      </c>
      <c r="AF665">
        <f t="shared" si="425"/>
        <v>1.3215566447206019E-8</v>
      </c>
      <c r="AG665">
        <f t="shared" si="426"/>
        <v>6.2375750931652169E-8</v>
      </c>
      <c r="AH665">
        <f t="shared" si="427"/>
        <v>1.097002469958351E-3</v>
      </c>
      <c r="AJ665">
        <f t="shared" si="428"/>
        <v>3.8333716432575791E-2</v>
      </c>
      <c r="AK665">
        <f t="shared" si="429"/>
        <v>2.9836156080883171E-6</v>
      </c>
      <c r="AL665">
        <v>0</v>
      </c>
      <c r="AM665">
        <f t="shared" si="430"/>
        <v>1.662579923620398E-5</v>
      </c>
      <c r="AN665">
        <f t="shared" si="431"/>
        <v>1.9609414844292298E-5</v>
      </c>
      <c r="AO665">
        <f t="shared" si="432"/>
        <v>2.2739189884214046E-2</v>
      </c>
      <c r="AQ665">
        <f t="shared" si="433"/>
        <v>0</v>
      </c>
      <c r="AR665">
        <f t="shared" si="434"/>
        <v>0</v>
      </c>
      <c r="AS665">
        <v>0</v>
      </c>
      <c r="AT665">
        <f t="shared" si="435"/>
        <v>0</v>
      </c>
      <c r="AU665">
        <f t="shared" si="436"/>
        <v>0</v>
      </c>
      <c r="AV665">
        <f t="shared" si="437"/>
        <v>1.5759424160826513E-2</v>
      </c>
      <c r="AX665">
        <f t="shared" si="438"/>
        <v>78.812974192989046</v>
      </c>
      <c r="AY665">
        <f t="shared" si="439"/>
        <v>15.215219993965079</v>
      </c>
      <c r="AZ665" t="e">
        <f t="shared" si="440"/>
        <v>#DIV/0!</v>
      </c>
    </row>
    <row r="666" spans="1:52">
      <c r="A666" s="71">
        <v>44830.473611111112</v>
      </c>
      <c r="B666" s="31">
        <v>50</v>
      </c>
      <c r="C666" s="31">
        <v>0.1</v>
      </c>
      <c r="D666" s="31" t="s">
        <v>234</v>
      </c>
      <c r="E666" s="85">
        <v>1</v>
      </c>
      <c r="F666" s="2">
        <v>44831.561435185184</v>
      </c>
      <c r="G666" t="s">
        <v>510</v>
      </c>
      <c r="I666" s="35">
        <v>19.899999999999999</v>
      </c>
      <c r="J666" s="35">
        <v>29.966999999999999</v>
      </c>
      <c r="K666" s="64">
        <v>13.0425208688</v>
      </c>
      <c r="L666" s="65">
        <v>2457.7227798560803</v>
      </c>
      <c r="M666" s="3" t="s">
        <v>40</v>
      </c>
      <c r="N666" s="4">
        <f>1000000*(AG666-AE666)/Y666</f>
        <v>6.740998653644685E-2</v>
      </c>
      <c r="O666" s="4">
        <f>1000000*(AN666-AL666)/Y666</f>
        <v>65.798361006580507</v>
      </c>
      <c r="P666" s="4" t="e">
        <f>1000000*(AU666-AS666)/Y666</f>
        <v>#VALUE!</v>
      </c>
      <c r="Q666">
        <f>(N666*16)</f>
        <v>1.0785597845831496</v>
      </c>
      <c r="R666">
        <f>(O666*44)</f>
        <v>2895.1278842895422</v>
      </c>
      <c r="S666">
        <f>1000000*(((AG666-AE666)*0.082057*X666)/(W666-AA666))/Y666</f>
        <v>1.8717096874138692</v>
      </c>
      <c r="T666">
        <f>1000000*(((AN666-AL666)*0.082057*X666)/(W666-AA666))/Y666</f>
        <v>1826.9611972906227</v>
      </c>
      <c r="U666">
        <f>O666*((1*0.082057*X666)/(W666-AA666))</f>
        <v>1826.961197290623</v>
      </c>
      <c r="W666">
        <f t="shared" si="420"/>
        <v>0.99821729533772385</v>
      </c>
      <c r="X666">
        <v>313.14999999999998</v>
      </c>
      <c r="Y666">
        <f t="shared" si="421"/>
        <v>1.9073334166666699E-2</v>
      </c>
      <c r="Z666">
        <v>2E-3</v>
      </c>
      <c r="AA666">
        <f t="shared" si="422"/>
        <v>7.2765497523200454E-2</v>
      </c>
      <c r="AC666">
        <f t="shared" si="423"/>
        <v>1.3019269906039357E-5</v>
      </c>
      <c r="AD666">
        <f t="shared" si="424"/>
        <v>1.0133245746181732E-9</v>
      </c>
      <c r="AE666">
        <v>0</v>
      </c>
      <c r="AF666">
        <f t="shared" si="425"/>
        <v>2.7240862476198081E-10</v>
      </c>
      <c r="AG666" s="8">
        <f t="shared" si="426"/>
        <v>1.2857331993801539E-9</v>
      </c>
      <c r="AH666" s="9">
        <f t="shared" si="427"/>
        <v>1.097002469958351E-3</v>
      </c>
      <c r="AJ666">
        <f t="shared" si="428"/>
        <v>2.4533413859978486E-3</v>
      </c>
      <c r="AK666">
        <f t="shared" si="429"/>
        <v>1.9095011734922353E-7</v>
      </c>
      <c r="AL666">
        <v>0</v>
      </c>
      <c r="AM666" s="8">
        <f t="shared" si="430"/>
        <v>1.0640440097482583E-6</v>
      </c>
      <c r="AN666" s="8">
        <f t="shared" si="431"/>
        <v>1.2549941270974819E-6</v>
      </c>
      <c r="AO666" s="9">
        <f t="shared" si="432"/>
        <v>2.2739189884214046E-2</v>
      </c>
      <c r="AP666" s="9"/>
      <c r="AQ666" t="e">
        <f t="shared" si="433"/>
        <v>#VALUE!</v>
      </c>
      <c r="AR666" t="e">
        <f t="shared" si="434"/>
        <v>#VALUE!</v>
      </c>
      <c r="AS666">
        <v>0</v>
      </c>
      <c r="AT666" s="8" t="e">
        <f t="shared" si="435"/>
        <v>#VALUE!</v>
      </c>
      <c r="AU666" s="8" t="e">
        <f t="shared" si="436"/>
        <v>#VALUE!</v>
      </c>
      <c r="AV666" s="9">
        <f t="shared" si="437"/>
        <v>1.5759424160826513E-2</v>
      </c>
      <c r="AX666">
        <f t="shared" si="438"/>
        <v>78.812974192989046</v>
      </c>
      <c r="AY666">
        <f t="shared" si="439"/>
        <v>15.21521999396508</v>
      </c>
      <c r="AZ666" t="e">
        <f t="shared" si="440"/>
        <v>#VALUE!</v>
      </c>
    </row>
    <row r="667" spans="1:52">
      <c r="A667" s="74">
        <v>44830.56527777778</v>
      </c>
      <c r="B667" s="31">
        <v>50</v>
      </c>
      <c r="C667" s="31">
        <v>100</v>
      </c>
      <c r="D667" s="31" t="s">
        <v>234</v>
      </c>
      <c r="E667" s="85">
        <v>1</v>
      </c>
      <c r="F667" s="2">
        <v>44831.582662037035</v>
      </c>
      <c r="G667">
        <v>369</v>
      </c>
      <c r="I667" s="35">
        <v>19.899999999999999</v>
      </c>
      <c r="J667" s="35">
        <v>29.966999999999999</v>
      </c>
      <c r="K667" s="64">
        <v>157.64421344989182</v>
      </c>
      <c r="L667" s="65">
        <v>1225.5641081100798</v>
      </c>
      <c r="M667" s="3" t="s">
        <v>40</v>
      </c>
      <c r="N667" s="4">
        <f>1000000*(AG667-AE667)/Y667</f>
        <v>0.81478070176043349</v>
      </c>
      <c r="O667" s="4">
        <f>1000000*(AN667-AL667)/Y667</f>
        <v>32.810905397091624</v>
      </c>
      <c r="P667" s="4" t="e">
        <f>1000000*(AU667-AS667)/Y667</f>
        <v>#VALUE!</v>
      </c>
      <c r="Q667">
        <f>(N667*16)</f>
        <v>13.036491228166936</v>
      </c>
      <c r="R667">
        <f>(O667*44)</f>
        <v>1443.6798374720315</v>
      </c>
      <c r="S667">
        <f>1000000*(((AG667-AE667)*0.082057*X667)/(W667-AA667))/Y667</f>
        <v>22.62324932787708</v>
      </c>
      <c r="T667">
        <f>1000000*(((AN667-AL667)*0.082057*X667)/(W667-AA667))/Y667</f>
        <v>911.02954680687014</v>
      </c>
      <c r="U667">
        <f>O667*((1*0.082057*X667)/(W667-AA667))</f>
        <v>911.02954680687026</v>
      </c>
      <c r="W667">
        <f t="shared" si="420"/>
        <v>0.99821729533772385</v>
      </c>
      <c r="X667">
        <v>313.14999999999998</v>
      </c>
      <c r="Y667">
        <f t="shared" si="421"/>
        <v>1.9073334166666699E-2</v>
      </c>
      <c r="Z667">
        <v>2E-3</v>
      </c>
      <c r="AA667">
        <f t="shared" si="422"/>
        <v>7.2765497523200454E-2</v>
      </c>
      <c r="AC667">
        <f t="shared" si="423"/>
        <v>1.5736318037559385E-4</v>
      </c>
      <c r="AD667">
        <f t="shared" si="424"/>
        <v>1.2247996928052891E-8</v>
      </c>
      <c r="AE667">
        <v>0</v>
      </c>
      <c r="AF667">
        <f t="shared" si="425"/>
        <v>3.2925876691750535E-9</v>
      </c>
      <c r="AG667">
        <f t="shared" si="426"/>
        <v>1.5540584597227946E-8</v>
      </c>
      <c r="AH667">
        <f t="shared" si="427"/>
        <v>1.097002469958351E-3</v>
      </c>
      <c r="AJ667">
        <f t="shared" si="428"/>
        <v>1.2233792892606338E-3</v>
      </c>
      <c r="AK667">
        <f t="shared" si="429"/>
        <v>9.5218879924415282E-8</v>
      </c>
      <c r="AL667">
        <v>0</v>
      </c>
      <c r="AM667">
        <f t="shared" si="430"/>
        <v>5.3059448302520119E-7</v>
      </c>
      <c r="AN667">
        <f t="shared" si="431"/>
        <v>6.2581336294961646E-7</v>
      </c>
      <c r="AO667">
        <f t="shared" si="432"/>
        <v>2.2739189884214046E-2</v>
      </c>
      <c r="AQ667" t="e">
        <f t="shared" si="433"/>
        <v>#VALUE!</v>
      </c>
      <c r="AR667" t="e">
        <f t="shared" si="434"/>
        <v>#VALUE!</v>
      </c>
      <c r="AS667">
        <v>0</v>
      </c>
      <c r="AT667" t="e">
        <f t="shared" si="435"/>
        <v>#VALUE!</v>
      </c>
      <c r="AU667" t="e">
        <f t="shared" si="436"/>
        <v>#VALUE!</v>
      </c>
      <c r="AV667">
        <f t="shared" si="437"/>
        <v>1.5759424160826513E-2</v>
      </c>
      <c r="AX667">
        <f t="shared" si="438"/>
        <v>78.81297419298906</v>
      </c>
      <c r="AY667">
        <f t="shared" si="439"/>
        <v>15.215219993965075</v>
      </c>
      <c r="AZ667" t="e">
        <f t="shared" si="440"/>
        <v>#VALUE!</v>
      </c>
    </row>
    <row r="668" spans="1:52">
      <c r="A668" s="74">
        <v>44830.490972222222</v>
      </c>
      <c r="B668" s="31">
        <v>50</v>
      </c>
      <c r="C668" s="31">
        <v>6.2</v>
      </c>
      <c r="D668" s="31" t="s">
        <v>234</v>
      </c>
      <c r="E668" s="85">
        <v>1</v>
      </c>
      <c r="F668" s="2">
        <v>44831.603865740741</v>
      </c>
      <c r="G668">
        <v>279</v>
      </c>
      <c r="I668" s="35">
        <v>19.899999999999999</v>
      </c>
      <c r="J668" s="35">
        <v>29.966999999999999</v>
      </c>
      <c r="K668" s="64">
        <v>9803.2785789631198</v>
      </c>
      <c r="L668" s="65">
        <v>41415.70194501512</v>
      </c>
      <c r="M668" s="3" t="s">
        <v>40</v>
      </c>
      <c r="N668" s="4">
        <f>1000000*(AG668-AE668)/Y668</f>
        <v>50.668032941529297</v>
      </c>
      <c r="O668" s="4">
        <f>1000000*(AN668-AL668)/Y668</f>
        <v>1108.7846563714638</v>
      </c>
      <c r="P668" s="4" t="e">
        <f>1000000*(AU668-AS668)/Y668</f>
        <v>#VALUE!</v>
      </c>
      <c r="Q668">
        <f>(N668*16)</f>
        <v>810.68852706446876</v>
      </c>
      <c r="R668">
        <f>(O668*44)</f>
        <v>48786.524880344412</v>
      </c>
      <c r="S668">
        <f>1000000*(((AG668-AE668)*0.082057*X668)/(W668-AA668))/Y668</f>
        <v>1406.8516101481509</v>
      </c>
      <c r="T668">
        <f>1000000*(((AN668-AL668)*0.082057*X668)/(W668-AA668))/Y668</f>
        <v>30786.580582748717</v>
      </c>
      <c r="U668">
        <f>O668*((1*0.082057*X668)/(W668-AA668))</f>
        <v>30786.580582748717</v>
      </c>
      <c r="W668">
        <f t="shared" si="420"/>
        <v>0.99821729533772385</v>
      </c>
      <c r="X668">
        <v>313.14999999999998</v>
      </c>
      <c r="Y668">
        <f t="shared" si="421"/>
        <v>1.9073334166666699E-2</v>
      </c>
      <c r="Z668">
        <v>2E-3</v>
      </c>
      <c r="AA668">
        <f t="shared" si="422"/>
        <v>7.2765497523200454E-2</v>
      </c>
      <c r="AC668">
        <f t="shared" si="423"/>
        <v>9.7858022285348088E-3</v>
      </c>
      <c r="AD668">
        <f t="shared" si="424"/>
        <v>7.6165514288383405E-7</v>
      </c>
      <c r="AE668">
        <v>0</v>
      </c>
      <c r="AF668">
        <f t="shared" si="425"/>
        <v>2.0475318097763042E-7</v>
      </c>
      <c r="AG668">
        <f t="shared" si="426"/>
        <v>9.6640832386146447E-7</v>
      </c>
      <c r="AH668">
        <f t="shared" si="427"/>
        <v>1.097002469958351E-3</v>
      </c>
      <c r="AJ668">
        <f t="shared" si="428"/>
        <v>4.1341869980066302E-2</v>
      </c>
      <c r="AK668">
        <f t="shared" si="429"/>
        <v>3.2177482388653284E-6</v>
      </c>
      <c r="AL668">
        <v>0</v>
      </c>
      <c r="AM668">
        <f t="shared" si="430"/>
        <v>1.7930472030980309E-5</v>
      </c>
      <c r="AN668">
        <f t="shared" si="431"/>
        <v>2.1148220269845639E-5</v>
      </c>
      <c r="AO668">
        <f t="shared" si="432"/>
        <v>2.2739189884214046E-2</v>
      </c>
      <c r="AQ668" t="e">
        <f t="shared" si="433"/>
        <v>#VALUE!</v>
      </c>
      <c r="AR668" t="e">
        <f t="shared" si="434"/>
        <v>#VALUE!</v>
      </c>
      <c r="AS668">
        <v>0</v>
      </c>
      <c r="AT668" t="e">
        <f t="shared" si="435"/>
        <v>#VALUE!</v>
      </c>
      <c r="AU668" t="e">
        <f t="shared" si="436"/>
        <v>#VALUE!</v>
      </c>
      <c r="AV668">
        <f t="shared" si="437"/>
        <v>1.5759424160826513E-2</v>
      </c>
      <c r="AX668">
        <f t="shared" si="438"/>
        <v>78.812974192989046</v>
      </c>
      <c r="AY668">
        <f t="shared" si="439"/>
        <v>15.215219993965084</v>
      </c>
      <c r="AZ668" t="e">
        <f t="shared" si="440"/>
        <v>#VALUE!</v>
      </c>
    </row>
    <row r="669" spans="1:52">
      <c r="A669" s="74">
        <v>44830.476388888892</v>
      </c>
      <c r="B669" s="31">
        <v>50</v>
      </c>
      <c r="C669" s="31">
        <v>1.6</v>
      </c>
      <c r="D669" s="31" t="s">
        <v>234</v>
      </c>
      <c r="E669" s="85">
        <v>1</v>
      </c>
      <c r="F669" s="2">
        <v>44831.625104166669</v>
      </c>
      <c r="G669">
        <v>203</v>
      </c>
      <c r="I669" s="35">
        <v>19.899999999999999</v>
      </c>
      <c r="J669" s="35">
        <v>29.966999999999999</v>
      </c>
      <c r="K669" s="64">
        <v>20.026962231700001</v>
      </c>
      <c r="L669" s="65">
        <v>2614.93669487648</v>
      </c>
      <c r="M669" s="3" t="s">
        <v>40</v>
      </c>
      <c r="N669" s="4">
        <f>1000000*(AG669-AE669)/Y669</f>
        <v>0.10350892039853314</v>
      </c>
      <c r="O669" s="4">
        <f>1000000*(AN669-AL669)/Y669</f>
        <v>70.007305164381691</v>
      </c>
      <c r="P669" s="4" t="e">
        <f>1000000*(AU669-AS669)/Y669</f>
        <v>#VALUE!</v>
      </c>
      <c r="Q669">
        <f>(N669*16)</f>
        <v>1.6561427263765303</v>
      </c>
      <c r="R669">
        <f>(O669*44)</f>
        <v>3080.3214272327946</v>
      </c>
      <c r="S669">
        <f>1000000*(((AG669-AE669)*0.082057*X669)/(W669-AA669))/Y669</f>
        <v>2.8740348277467174</v>
      </c>
      <c r="T669">
        <f>1000000*(((AN669-AL669)*0.082057*X669)/(W669-AA669))/Y669</f>
        <v>1943.8269906056994</v>
      </c>
      <c r="U669">
        <f>O669*((1*0.082057*X669)/(W669-AA669))</f>
        <v>1943.8269906056996</v>
      </c>
      <c r="W669">
        <f t="shared" si="420"/>
        <v>0.99821729533772385</v>
      </c>
      <c r="X669">
        <v>313.14999999999998</v>
      </c>
      <c r="Y669">
        <f t="shared" si="421"/>
        <v>1.9073334166666699E-2</v>
      </c>
      <c r="Z669">
        <v>2E-3</v>
      </c>
      <c r="AA669">
        <f t="shared" si="422"/>
        <v>7.2765497523200454E-2</v>
      </c>
      <c r="AC669">
        <f t="shared" si="423"/>
        <v>1.9991260072758321E-5</v>
      </c>
      <c r="AD669">
        <f t="shared" si="424"/>
        <v>1.555973203989881E-9</v>
      </c>
      <c r="AE669">
        <v>0</v>
      </c>
      <c r="AF669">
        <f t="shared" si="425"/>
        <v>4.1828702400224502E-10</v>
      </c>
      <c r="AG669">
        <f t="shared" si="426"/>
        <v>1.9742602279921259E-9</v>
      </c>
      <c r="AH669">
        <f t="shared" si="427"/>
        <v>1.097002469958351E-3</v>
      </c>
      <c r="AJ669">
        <f t="shared" si="428"/>
        <v>2.610275035038967E-3</v>
      </c>
      <c r="AK669">
        <f t="shared" si="429"/>
        <v>2.0316468270546525E-7</v>
      </c>
      <c r="AL669">
        <v>0</v>
      </c>
      <c r="AM669">
        <f t="shared" si="430"/>
        <v>1.1321080428025981E-6</v>
      </c>
      <c r="AN669">
        <f t="shared" si="431"/>
        <v>1.3352727255080633E-6</v>
      </c>
      <c r="AO669">
        <f t="shared" si="432"/>
        <v>2.2739189884214046E-2</v>
      </c>
      <c r="AQ669" t="e">
        <f t="shared" si="433"/>
        <v>#VALUE!</v>
      </c>
      <c r="AR669" t="e">
        <f t="shared" si="434"/>
        <v>#VALUE!</v>
      </c>
      <c r="AS669">
        <v>0</v>
      </c>
      <c r="AT669" t="e">
        <f t="shared" si="435"/>
        <v>#VALUE!</v>
      </c>
      <c r="AU669" t="e">
        <f t="shared" si="436"/>
        <v>#VALUE!</v>
      </c>
      <c r="AV669">
        <f t="shared" si="437"/>
        <v>1.5759424160826513E-2</v>
      </c>
      <c r="AX669">
        <f t="shared" si="438"/>
        <v>78.812974192989046</v>
      </c>
      <c r="AY669">
        <f t="shared" si="439"/>
        <v>15.215219993965071</v>
      </c>
      <c r="AZ669" t="e">
        <f t="shared" si="440"/>
        <v>#VALUE!</v>
      </c>
    </row>
    <row r="670" spans="1:52">
      <c r="A670" s="74">
        <v>44830.497916666667</v>
      </c>
      <c r="B670" s="31">
        <v>50</v>
      </c>
      <c r="C670" s="31">
        <v>8</v>
      </c>
      <c r="D670" s="31" t="s">
        <v>234</v>
      </c>
      <c r="E670" s="85">
        <v>1</v>
      </c>
      <c r="F670" s="2">
        <v>44831.646331018521</v>
      </c>
      <c r="G670">
        <v>366</v>
      </c>
      <c r="I670" s="35">
        <v>19.899999999999999</v>
      </c>
      <c r="J670" s="35">
        <v>29.966999999999999</v>
      </c>
      <c r="K670" s="64">
        <v>7282.6817660198203</v>
      </c>
      <c r="L670" s="65">
        <v>42634.170719769681</v>
      </c>
      <c r="M670" s="3" t="s">
        <v>40</v>
      </c>
      <c r="N670" s="4">
        <f>1000000*(AG670-AE670)/Y670</f>
        <v>37.64038292405597</v>
      </c>
      <c r="O670" s="4">
        <f>1000000*(AN670-AL670)/Y670</f>
        <v>1141.4056049071003</v>
      </c>
      <c r="P670" s="4" t="e">
        <f>1000000*(AU670-AS670)/Y670</f>
        <v>#VALUE!</v>
      </c>
      <c r="Q670">
        <f>(N670*16)</f>
        <v>602.24612678489552</v>
      </c>
      <c r="R670">
        <f>(O670*44)</f>
        <v>50221.846615912415</v>
      </c>
      <c r="S670">
        <f>1000000*(((AG670-AE670)*0.082057*X670)/(W670-AA670))/Y670</f>
        <v>1045.1251064830226</v>
      </c>
      <c r="T670">
        <f>1000000*(((AN670-AL670)*0.082057*X670)/(W670-AA670))/Y670</f>
        <v>31692.335776065182</v>
      </c>
      <c r="U670">
        <f>O670*((1*0.082057*X670)/(W670-AA670))</f>
        <v>31692.335776065185</v>
      </c>
      <c r="W670">
        <f t="shared" si="420"/>
        <v>0.99821729533772385</v>
      </c>
      <c r="X670">
        <v>313.14999999999998</v>
      </c>
      <c r="Y670">
        <f t="shared" si="421"/>
        <v>1.9073334166666699E-2</v>
      </c>
      <c r="Z670">
        <v>2E-3</v>
      </c>
      <c r="AA670">
        <f t="shared" si="422"/>
        <v>7.2765497523200454E-2</v>
      </c>
      <c r="AC670">
        <f t="shared" si="423"/>
        <v>7.2696988952816637E-3</v>
      </c>
      <c r="AD670">
        <f t="shared" si="424"/>
        <v>5.6582009542995233E-7</v>
      </c>
      <c r="AE670">
        <v>0</v>
      </c>
      <c r="AF670">
        <f t="shared" si="425"/>
        <v>1.5210750624186209E-7</v>
      </c>
      <c r="AG670">
        <f t="shared" si="426"/>
        <v>7.1792760167181444E-7</v>
      </c>
      <c r="AH670">
        <f t="shared" si="427"/>
        <v>1.097002469958351E-3</v>
      </c>
      <c r="AJ670">
        <f t="shared" si="428"/>
        <v>4.255816658485527E-2</v>
      </c>
      <c r="AK670">
        <f t="shared" si="429"/>
        <v>3.3124158545267549E-6</v>
      </c>
      <c r="AL670">
        <v>0</v>
      </c>
      <c r="AM670">
        <f t="shared" si="430"/>
        <v>1.8457994667572712E-5</v>
      </c>
      <c r="AN670">
        <f t="shared" si="431"/>
        <v>2.1770410522099469E-5</v>
      </c>
      <c r="AO670">
        <f t="shared" si="432"/>
        <v>2.2739189884214046E-2</v>
      </c>
      <c r="AQ670" t="e">
        <f t="shared" si="433"/>
        <v>#VALUE!</v>
      </c>
      <c r="AR670" t="e">
        <f t="shared" si="434"/>
        <v>#VALUE!</v>
      </c>
      <c r="AS670">
        <v>0</v>
      </c>
      <c r="AT670" t="e">
        <f t="shared" si="435"/>
        <v>#VALUE!</v>
      </c>
      <c r="AU670" t="e">
        <f t="shared" si="436"/>
        <v>#VALUE!</v>
      </c>
      <c r="AV670">
        <f t="shared" si="437"/>
        <v>1.5759424160826513E-2</v>
      </c>
      <c r="AX670">
        <f t="shared" si="438"/>
        <v>78.812974192989046</v>
      </c>
      <c r="AY670">
        <f t="shared" si="439"/>
        <v>15.215219993965082</v>
      </c>
      <c r="AZ670" t="e">
        <f t="shared" si="440"/>
        <v>#VALUE!</v>
      </c>
    </row>
    <row r="671" spans="1:52">
      <c r="A671" s="74">
        <v>44830.476388888892</v>
      </c>
      <c r="B671" s="31">
        <v>50</v>
      </c>
      <c r="C671" s="31">
        <v>1.6</v>
      </c>
      <c r="D671" s="31" t="s">
        <v>234</v>
      </c>
      <c r="E671" s="85">
        <v>2</v>
      </c>
      <c r="F671" s="2">
        <v>44831.667557870373</v>
      </c>
      <c r="G671">
        <v>204</v>
      </c>
      <c r="I671" s="35">
        <v>19.899999999999999</v>
      </c>
      <c r="J671" s="35">
        <v>29.966999999999999</v>
      </c>
      <c r="K671" s="64">
        <v>10.203073121300001</v>
      </c>
      <c r="L671" s="65">
        <v>2196.3893722215203</v>
      </c>
      <c r="M671" s="3" t="s">
        <v>40</v>
      </c>
      <c r="N671" s="4">
        <f>1000000*(AG671-AE671)/Y671</f>
        <v>5.2734362371811713E-2</v>
      </c>
      <c r="O671" s="4">
        <f>1000000*(AN671-AL671)/Y671</f>
        <v>58.801921033954457</v>
      </c>
      <c r="P671" s="4" t="e">
        <f>1000000*(AU671-AS671)/Y671</f>
        <v>#VALUE!</v>
      </c>
      <c r="Q671">
        <f>(N671*16)</f>
        <v>0.84374979794898741</v>
      </c>
      <c r="R671">
        <f>(O671*44)</f>
        <v>2587.2845254939962</v>
      </c>
      <c r="S671">
        <f>1000000*(((AG671-AE671)*0.082057*X671)/(W671-AA671))/Y671</f>
        <v>1.4642254357601305</v>
      </c>
      <c r="T671">
        <f>1000000*(((AN671-AL671)*0.082057*X671)/(W671-AA671))/Y671</f>
        <v>1632.6976297242136</v>
      </c>
      <c r="U671">
        <f>O671*((1*0.082057*X671)/(W671-AA671))</f>
        <v>1632.6976297242136</v>
      </c>
      <c r="W671">
        <f t="shared" si="420"/>
        <v>0.99821729533772385</v>
      </c>
      <c r="X671">
        <v>313.14999999999998</v>
      </c>
      <c r="Y671">
        <f t="shared" si="421"/>
        <v>1.9073334166666699E-2</v>
      </c>
      <c r="Z671">
        <v>2E-3</v>
      </c>
      <c r="AA671">
        <f t="shared" si="422"/>
        <v>7.2765497523200454E-2</v>
      </c>
      <c r="AC671">
        <f t="shared" si="423"/>
        <v>1.0184884055277115E-5</v>
      </c>
      <c r="AD671">
        <f t="shared" si="424"/>
        <v>7.9271674812284194E-10</v>
      </c>
      <c r="AE671">
        <v>0</v>
      </c>
      <c r="AF671" s="8">
        <f t="shared" si="425"/>
        <v>2.1310336746081726E-10</v>
      </c>
      <c r="AG671">
        <f t="shared" si="426"/>
        <v>1.0058201155836592E-9</v>
      </c>
      <c r="AH671">
        <f t="shared" si="427"/>
        <v>1.097002469958351E-3</v>
      </c>
      <c r="AJ671">
        <f t="shared" si="428"/>
        <v>2.1924738586474868E-3</v>
      </c>
      <c r="AK671">
        <f t="shared" si="429"/>
        <v>1.7064610045028996E-7</v>
      </c>
      <c r="AL671">
        <v>0</v>
      </c>
      <c r="AM671">
        <f t="shared" si="430"/>
        <v>9.509025890722708E-7</v>
      </c>
      <c r="AN671">
        <f t="shared" si="431"/>
        <v>1.1215486895225608E-6</v>
      </c>
      <c r="AO671">
        <f t="shared" si="432"/>
        <v>2.2739189884214046E-2</v>
      </c>
      <c r="AQ671" t="e">
        <f t="shared" si="433"/>
        <v>#VALUE!</v>
      </c>
      <c r="AR671" t="e">
        <f t="shared" si="434"/>
        <v>#VALUE!</v>
      </c>
      <c r="AS671">
        <v>0</v>
      </c>
      <c r="AT671" t="e">
        <f t="shared" si="435"/>
        <v>#VALUE!</v>
      </c>
      <c r="AU671" t="e">
        <f t="shared" si="436"/>
        <v>#VALUE!</v>
      </c>
      <c r="AV671">
        <f t="shared" si="437"/>
        <v>1.5759424160826513E-2</v>
      </c>
      <c r="AX671">
        <f t="shared" si="438"/>
        <v>78.812974192989046</v>
      </c>
      <c r="AY671">
        <f t="shared" si="439"/>
        <v>15.215219993965077</v>
      </c>
      <c r="AZ671" t="e">
        <f t="shared" si="440"/>
        <v>#VALUE!</v>
      </c>
    </row>
    <row r="672" spans="1:52">
      <c r="A672" s="74">
        <v>44830.604166666664</v>
      </c>
      <c r="B672" s="31">
        <v>50</v>
      </c>
      <c r="C672" s="31">
        <v>200</v>
      </c>
      <c r="D672" s="31" t="s">
        <v>234</v>
      </c>
      <c r="E672" s="85">
        <v>1</v>
      </c>
      <c r="F672" s="2">
        <v>44831.688750000001</v>
      </c>
      <c r="G672">
        <v>243</v>
      </c>
      <c r="I672" s="35">
        <v>19.899999999999999</v>
      </c>
      <c r="J672" s="35">
        <v>29.966999999999999</v>
      </c>
      <c r="K672" s="64">
        <v>229.05970017276553</v>
      </c>
      <c r="L672" s="65">
        <v>6808.5092294719998</v>
      </c>
      <c r="M672" s="3" t="s">
        <v>40</v>
      </c>
      <c r="N672" s="4">
        <f>1000000*(AG672-AE672)/Y672</f>
        <v>1.1838900976287532</v>
      </c>
      <c r="O672" s="4">
        <f>1000000*(AN672-AL672)/Y672</f>
        <v>182.27798182497509</v>
      </c>
      <c r="P672" s="4" t="e">
        <f>1000000*(AU672-AS672)/Y672</f>
        <v>#VALUE!</v>
      </c>
      <c r="Q672">
        <f>(N672*16)</f>
        <v>18.942241562060051</v>
      </c>
      <c r="R672">
        <f>(O672*44)</f>
        <v>8020.2312002989038</v>
      </c>
      <c r="S672">
        <f>1000000*(((AG672-AE672)*0.082057*X672)/(W672-AA672))/Y672</f>
        <v>32.871962722719267</v>
      </c>
      <c r="T672">
        <f>1000000*(((AN672-AL672)*0.082057*X672)/(W672-AA672))/Y672</f>
        <v>5061.1412627948293</v>
      </c>
      <c r="U672">
        <f>O672*((1*0.082057*X672)/(W672-AA672))</f>
        <v>5061.1412627948293</v>
      </c>
      <c r="W672">
        <f t="shared" si="420"/>
        <v>0.99821729533772385</v>
      </c>
      <c r="X672">
        <v>313.14999999999998</v>
      </c>
      <c r="Y672">
        <f t="shared" si="421"/>
        <v>1.9073334166666699E-2</v>
      </c>
      <c r="Z672">
        <v>2E-3</v>
      </c>
      <c r="AA672">
        <f t="shared" si="422"/>
        <v>7.2765497523200454E-2</v>
      </c>
      <c r="AC672">
        <f t="shared" si="423"/>
        <v>2.2865135437732798E-4</v>
      </c>
      <c r="AD672">
        <f t="shared" si="424"/>
        <v>1.7796546049237014E-8</v>
      </c>
      <c r="AE672">
        <v>0</v>
      </c>
      <c r="AF672">
        <f t="shared" si="425"/>
        <v>4.784185399443853E-9</v>
      </c>
      <c r="AG672">
        <f t="shared" si="426"/>
        <v>2.2580731448680869E-8</v>
      </c>
      <c r="AH672">
        <f t="shared" si="427"/>
        <v>1.097002469958351E-3</v>
      </c>
      <c r="AJ672">
        <f t="shared" si="428"/>
        <v>6.7963716683254695E-3</v>
      </c>
      <c r="AK672">
        <f t="shared" si="429"/>
        <v>5.289797722496108E-7</v>
      </c>
      <c r="AL672">
        <v>0</v>
      </c>
      <c r="AM672">
        <f t="shared" si="430"/>
        <v>2.9476690863237382E-6</v>
      </c>
      <c r="AN672">
        <f t="shared" si="431"/>
        <v>3.4766488585733489E-6</v>
      </c>
      <c r="AO672">
        <f t="shared" si="432"/>
        <v>2.2739189884214046E-2</v>
      </c>
      <c r="AQ672" t="e">
        <f t="shared" si="433"/>
        <v>#VALUE!</v>
      </c>
      <c r="AR672" t="e">
        <f t="shared" si="434"/>
        <v>#VALUE!</v>
      </c>
      <c r="AS672">
        <v>0</v>
      </c>
      <c r="AT672" t="e">
        <f t="shared" si="435"/>
        <v>#VALUE!</v>
      </c>
      <c r="AU672" t="e">
        <f t="shared" si="436"/>
        <v>#VALUE!</v>
      </c>
      <c r="AV672">
        <f t="shared" si="437"/>
        <v>1.5759424160826513E-2</v>
      </c>
      <c r="AX672">
        <f t="shared" si="438"/>
        <v>78.81297419298906</v>
      </c>
      <c r="AY672">
        <f t="shared" si="439"/>
        <v>15.215219993965075</v>
      </c>
      <c r="AZ672" t="e">
        <f t="shared" si="440"/>
        <v>#VALUE!</v>
      </c>
    </row>
    <row r="673" spans="1:52">
      <c r="A673" s="74">
        <v>44830.56527777778</v>
      </c>
      <c r="B673" s="31">
        <v>50</v>
      </c>
      <c r="C673" s="31">
        <v>100</v>
      </c>
      <c r="D673" s="31" t="s">
        <v>234</v>
      </c>
      <c r="E673" s="85">
        <v>2</v>
      </c>
      <c r="F673" s="2">
        <v>44831.709976851853</v>
      </c>
      <c r="G673">
        <v>326</v>
      </c>
      <c r="I673" s="35">
        <v>19.899999999999999</v>
      </c>
      <c r="J673" s="35">
        <v>29.966999999999999</v>
      </c>
      <c r="K673" s="64">
        <v>179.54641467495435</v>
      </c>
      <c r="L673" s="65">
        <v>1602.3133883651199</v>
      </c>
      <c r="M673" s="3" t="s">
        <v>40</v>
      </c>
      <c r="N673" s="4">
        <f>1000000*(AG673-AE673)/Y673</f>
        <v>0.92798175426799656</v>
      </c>
      <c r="O673" s="4">
        <f>1000000*(AN673-AL673)/Y673</f>
        <v>42.89726882032609</v>
      </c>
      <c r="P673" s="4" t="e">
        <f>1000000*(AU673-AS673)/Y673</f>
        <v>#VALUE!</v>
      </c>
      <c r="Q673">
        <f>(N673*16)</f>
        <v>14.847708068287945</v>
      </c>
      <c r="R673">
        <f>(O673*44)</f>
        <v>1887.479828094348</v>
      </c>
      <c r="S673">
        <f>1000000*(((AG673-AE673)*0.082057*X673)/(W673-AA673))/Y673</f>
        <v>25.766396471057323</v>
      </c>
      <c r="T673">
        <f>1000000*(((AN673-AL673)*0.082057*X673)/(W673-AA673))/Y673</f>
        <v>1191.0881123109236</v>
      </c>
      <c r="U673">
        <f>O673*((1*0.082057*X673)/(W673-AA673))</f>
        <v>1191.0881123109236</v>
      </c>
      <c r="W673">
        <f t="shared" si="420"/>
        <v>0.99821729533772385</v>
      </c>
      <c r="X673">
        <v>313.14999999999998</v>
      </c>
      <c r="Y673">
        <f t="shared" si="421"/>
        <v>1.9073334166666699E-2</v>
      </c>
      <c r="Z673">
        <v>2E-3</v>
      </c>
      <c r="AA673">
        <f t="shared" si="422"/>
        <v>7.2765497523200454E-2</v>
      </c>
      <c r="AC673">
        <f t="shared" si="423"/>
        <v>1.7922633644441835E-4</v>
      </c>
      <c r="AD673">
        <f t="shared" si="424"/>
        <v>1.3949664800609658E-8</v>
      </c>
      <c r="AE673">
        <v>0</v>
      </c>
      <c r="AF673">
        <f t="shared" si="425"/>
        <v>3.75004129911342E-9</v>
      </c>
      <c r="AG673">
        <f t="shared" si="426"/>
        <v>1.769970609972308E-8</v>
      </c>
      <c r="AH673">
        <f t="shared" si="427"/>
        <v>1.097002469958351E-3</v>
      </c>
      <c r="AJ673">
        <f t="shared" si="428"/>
        <v>1.5994569368172539E-3</v>
      </c>
      <c r="AK673">
        <f t="shared" si="429"/>
        <v>1.2449000841196099E-7</v>
      </c>
      <c r="AL673">
        <v>0</v>
      </c>
      <c r="AM673">
        <f t="shared" si="430"/>
        <v>6.9370393463545068E-7</v>
      </c>
      <c r="AN673">
        <f t="shared" si="431"/>
        <v>8.1819394304741162E-7</v>
      </c>
      <c r="AO673">
        <f t="shared" si="432"/>
        <v>2.2739189884214046E-2</v>
      </c>
      <c r="AQ673" t="e">
        <f t="shared" si="433"/>
        <v>#VALUE!</v>
      </c>
      <c r="AR673" t="e">
        <f t="shared" si="434"/>
        <v>#VALUE!</v>
      </c>
      <c r="AS673">
        <v>0</v>
      </c>
      <c r="AT673" t="e">
        <f t="shared" si="435"/>
        <v>#VALUE!</v>
      </c>
      <c r="AU673" t="e">
        <f t="shared" si="436"/>
        <v>#VALUE!</v>
      </c>
      <c r="AV673">
        <f t="shared" si="437"/>
        <v>1.5759424160826513E-2</v>
      </c>
      <c r="AX673">
        <f t="shared" si="438"/>
        <v>78.812974192989046</v>
      </c>
      <c r="AY673">
        <f t="shared" si="439"/>
        <v>15.215219993965068</v>
      </c>
      <c r="AZ673" t="e">
        <f t="shared" si="440"/>
        <v>#VALUE!</v>
      </c>
    </row>
    <row r="674" spans="1:52">
      <c r="A674" s="74">
        <v>44830.486111111109</v>
      </c>
      <c r="B674" s="31">
        <v>50</v>
      </c>
      <c r="C674" s="31">
        <v>5</v>
      </c>
      <c r="D674" s="31" t="s">
        <v>234</v>
      </c>
      <c r="E674" s="85">
        <v>1</v>
      </c>
      <c r="F674" s="2">
        <v>44831.731215277781</v>
      </c>
      <c r="G674">
        <v>291</v>
      </c>
      <c r="I674" s="35">
        <v>19.899999999999999</v>
      </c>
      <c r="J674" s="35">
        <v>29.966999999999999</v>
      </c>
      <c r="K674" s="64">
        <v>9221.1137357299194</v>
      </c>
      <c r="L674" s="65">
        <v>26516.849723847678</v>
      </c>
      <c r="M674" s="3" t="s">
        <v>40</v>
      </c>
      <c r="N674" s="4">
        <f>1000000*(AG674-AE674)/Y674</f>
        <v>47.659126562224927</v>
      </c>
      <c r="O674" s="4">
        <f>1000000*(AN674-AL674)/Y674</f>
        <v>709.91133141108151</v>
      </c>
      <c r="P674" s="4" t="e">
        <f>1000000*(AU674-AS674)/Y674</f>
        <v>#VALUE!</v>
      </c>
      <c r="Q674">
        <f>(N674*16)</f>
        <v>762.54602499559883</v>
      </c>
      <c r="R674">
        <f>(O674*44)</f>
        <v>31236.098582087587</v>
      </c>
      <c r="S674">
        <f>1000000*(((AG674-AE674)*0.082057*X674)/(W674-AA674))/Y674</f>
        <v>1323.3061370212513</v>
      </c>
      <c r="T674">
        <f>1000000*(((AN674-AL674)*0.082057*X674)/(W674-AA674))/Y674</f>
        <v>19711.440166043929</v>
      </c>
      <c r="U674">
        <f>O674*((1*0.082057*X674)/(W674-AA674))</f>
        <v>19711.440166043933</v>
      </c>
      <c r="W674">
        <f t="shared" si="420"/>
        <v>0.99821729533772385</v>
      </c>
      <c r="X674">
        <v>313.14999999999998</v>
      </c>
      <c r="Y674">
        <f t="shared" si="421"/>
        <v>1.9073334166666699E-2</v>
      </c>
      <c r="Z674">
        <v>2E-3</v>
      </c>
      <c r="AA674">
        <f t="shared" si="422"/>
        <v>7.2765497523200454E-2</v>
      </c>
      <c r="AC674">
        <f t="shared" si="423"/>
        <v>9.2046752132818547E-3</v>
      </c>
      <c r="AD674">
        <f t="shared" si="424"/>
        <v>7.164244740536898E-7</v>
      </c>
      <c r="AE674">
        <v>0</v>
      </c>
      <c r="AF674">
        <f t="shared" si="425"/>
        <v>1.9259397295908724E-7</v>
      </c>
      <c r="AG674">
        <f t="shared" si="426"/>
        <v>9.0901844701277707E-7</v>
      </c>
      <c r="AH674">
        <f t="shared" si="427"/>
        <v>1.097002469958351E-3</v>
      </c>
      <c r="AJ674">
        <f t="shared" si="428"/>
        <v>2.64695780122161E-2</v>
      </c>
      <c r="AK674">
        <f t="shared" si="429"/>
        <v>2.0601980044295081E-6</v>
      </c>
      <c r="AL674">
        <v>0</v>
      </c>
      <c r="AM674">
        <f t="shared" si="430"/>
        <v>1.1480178048277318E-5</v>
      </c>
      <c r="AN674">
        <f t="shared" si="431"/>
        <v>1.3540376052706826E-5</v>
      </c>
      <c r="AO674">
        <f t="shared" si="432"/>
        <v>2.2739189884214046E-2</v>
      </c>
      <c r="AQ674" t="e">
        <f t="shared" si="433"/>
        <v>#VALUE!</v>
      </c>
      <c r="AR674" t="e">
        <f t="shared" si="434"/>
        <v>#VALUE!</v>
      </c>
      <c r="AS674">
        <v>0</v>
      </c>
      <c r="AT674" t="e">
        <f t="shared" si="435"/>
        <v>#VALUE!</v>
      </c>
      <c r="AU674" t="e">
        <f t="shared" si="436"/>
        <v>#VALUE!</v>
      </c>
      <c r="AV674">
        <f t="shared" si="437"/>
        <v>1.5759424160826513E-2</v>
      </c>
      <c r="AX674">
        <f t="shared" si="438"/>
        <v>78.812974192989046</v>
      </c>
      <c r="AY674">
        <f t="shared" si="439"/>
        <v>15.215219993965079</v>
      </c>
      <c r="AZ674" t="e">
        <f t="shared" si="440"/>
        <v>#VALUE!</v>
      </c>
    </row>
    <row r="675" spans="1:52">
      <c r="A675" s="74">
        <v>44830.481249999997</v>
      </c>
      <c r="B675" s="31">
        <v>50</v>
      </c>
      <c r="C675" s="31">
        <v>3.8</v>
      </c>
      <c r="D675" s="31" t="s">
        <v>234</v>
      </c>
      <c r="E675" s="85">
        <v>1</v>
      </c>
      <c r="F675" s="2">
        <v>44831.752430555556</v>
      </c>
      <c r="G675">
        <v>252</v>
      </c>
      <c r="I675" s="35">
        <v>19.899999999999999</v>
      </c>
      <c r="J675" s="35">
        <v>29.966999999999999</v>
      </c>
      <c r="K675" s="64">
        <v>3.294315901300001</v>
      </c>
      <c r="L675" s="65">
        <v>6635.2777726579998</v>
      </c>
      <c r="M675" s="3" t="s">
        <v>40</v>
      </c>
      <c r="N675" s="4">
        <f>1000000*(AG675-AE675)/Y675</f>
        <v>1.7026600362562257E-2</v>
      </c>
      <c r="O675" s="4">
        <f>1000000*(AN675-AL675)/Y675</f>
        <v>177.64021469087589</v>
      </c>
      <c r="P675" s="4" t="e">
        <f>1000000*(AU675-AS675)/Y675</f>
        <v>#VALUE!</v>
      </c>
      <c r="Q675">
        <f>(N675*16)</f>
        <v>0.27242560580099612</v>
      </c>
      <c r="R675">
        <f>(O675*44)</f>
        <v>7816.1694463985395</v>
      </c>
      <c r="S675">
        <f>1000000*(((AG675-AE675)*0.082057*X675)/(W675-AA675))/Y675</f>
        <v>0.47276159631187004</v>
      </c>
      <c r="T675">
        <f>1000000*(((AN675-AL675)*0.082057*X675)/(W675-AA675))/Y675</f>
        <v>4932.3687452662916</v>
      </c>
      <c r="U675">
        <f>O675*((1*0.082057*X675)/(W675-AA675))</f>
        <v>4932.3687452662907</v>
      </c>
      <c r="W675">
        <f t="shared" si="420"/>
        <v>0.99821729533772385</v>
      </c>
      <c r="X675">
        <v>313.14999999999998</v>
      </c>
      <c r="Y675">
        <f t="shared" si="421"/>
        <v>1.9073334166666699E-2</v>
      </c>
      <c r="Z675">
        <v>2E-3</v>
      </c>
      <c r="AA675">
        <f t="shared" si="422"/>
        <v>7.2765497523200454E-2</v>
      </c>
      <c r="AC675">
        <f t="shared" si="423"/>
        <v>3.288443108983743E-6</v>
      </c>
      <c r="AD675">
        <f t="shared" si="424"/>
        <v>2.5594831650438797E-10</v>
      </c>
      <c r="AE675">
        <v>0</v>
      </c>
      <c r="AF675">
        <f t="shared" si="425"/>
        <v>6.8805721933050307E-11</v>
      </c>
      <c r="AG675">
        <f t="shared" si="426"/>
        <v>3.2475403843743829E-10</v>
      </c>
      <c r="AH675">
        <f t="shared" si="427"/>
        <v>1.097002469958351E-3</v>
      </c>
      <c r="AJ675">
        <f t="shared" si="428"/>
        <v>6.6234490320371845E-3</v>
      </c>
      <c r="AK675">
        <f t="shared" si="429"/>
        <v>5.1552074128064715E-7</v>
      </c>
      <c r="AL675">
        <v>0</v>
      </c>
      <c r="AM675">
        <f t="shared" si="430"/>
        <v>2.8726704349568437E-6</v>
      </c>
      <c r="AN675">
        <f t="shared" si="431"/>
        <v>3.3881911762374909E-6</v>
      </c>
      <c r="AO675">
        <f t="shared" si="432"/>
        <v>2.2739189884214046E-2</v>
      </c>
      <c r="AQ675" t="e">
        <f t="shared" si="433"/>
        <v>#VALUE!</v>
      </c>
      <c r="AR675" t="e">
        <f t="shared" si="434"/>
        <v>#VALUE!</v>
      </c>
      <c r="AS675">
        <v>0</v>
      </c>
      <c r="AT675" t="e">
        <f t="shared" si="435"/>
        <v>#VALUE!</v>
      </c>
      <c r="AU675" t="e">
        <f t="shared" si="436"/>
        <v>#VALUE!</v>
      </c>
      <c r="AV675">
        <f t="shared" si="437"/>
        <v>1.5759424160826513E-2</v>
      </c>
      <c r="AX675">
        <f t="shared" si="438"/>
        <v>78.812974192989046</v>
      </c>
      <c r="AY675">
        <f t="shared" si="439"/>
        <v>15.215219993965075</v>
      </c>
      <c r="AZ675" t="e">
        <f t="shared" si="440"/>
        <v>#VALUE!</v>
      </c>
    </row>
    <row r="676" spans="1:52">
      <c r="A676" s="74">
        <v>44830.604166666664</v>
      </c>
      <c r="B676" s="31">
        <v>50</v>
      </c>
      <c r="C676" s="31">
        <v>200</v>
      </c>
      <c r="D676" s="31" t="s">
        <v>234</v>
      </c>
      <c r="E676" s="85">
        <v>2</v>
      </c>
      <c r="F676" s="2">
        <v>44831.773645833331</v>
      </c>
      <c r="G676">
        <v>262</v>
      </c>
      <c r="I676" s="35">
        <v>19.899999999999999</v>
      </c>
      <c r="J676" s="35">
        <v>29.966999999999999</v>
      </c>
      <c r="K676" s="64">
        <v>333.83010918703064</v>
      </c>
      <c r="L676" s="65">
        <v>7079.0463847999999</v>
      </c>
      <c r="M676" s="3" t="s">
        <v>40</v>
      </c>
      <c r="N676" s="4">
        <f>1000000*(AG676-AE676)/Y676</f>
        <v>1.7253936867059649</v>
      </c>
      <c r="O676" s="4">
        <f>1000000*(AN676-AL676)/Y676</f>
        <v>189.52082530507155</v>
      </c>
      <c r="P676" s="4" t="e">
        <f>1000000*(AU676-AS676)/Y676</f>
        <v>#VALUE!</v>
      </c>
      <c r="Q676">
        <f>(N676*16)</f>
        <v>27.606298987295439</v>
      </c>
      <c r="R676">
        <f>(O676*44)</f>
        <v>8338.9163134231476</v>
      </c>
      <c r="S676">
        <f>1000000*(((AG676-AE676)*0.082057*X676)/(W676-AA676))/Y676</f>
        <v>47.907383518971798</v>
      </c>
      <c r="T676">
        <f>1000000*(((AN676-AL676)*0.082057*X676)/(W676-AA676))/Y676</f>
        <v>5262.2464847753918</v>
      </c>
      <c r="U676">
        <f>O676*((1*0.082057*X676)/(W676-AA676))</f>
        <v>5262.2464847753927</v>
      </c>
      <c r="W676">
        <f t="shared" si="420"/>
        <v>0.99821729533772385</v>
      </c>
      <c r="X676">
        <v>313.14999999999998</v>
      </c>
      <c r="Y676">
        <f t="shared" si="421"/>
        <v>1.9073334166666699E-2</v>
      </c>
      <c r="Z676">
        <v>2E-3</v>
      </c>
      <c r="AA676">
        <f t="shared" si="422"/>
        <v>7.2765497523200454E-2</v>
      </c>
      <c r="AC676">
        <f t="shared" si="423"/>
        <v>3.3323498869497476E-4</v>
      </c>
      <c r="AD676">
        <f t="shared" si="424"/>
        <v>2.5936569838727046E-8</v>
      </c>
      <c r="AE676">
        <v>0</v>
      </c>
      <c r="AF676">
        <f t="shared" si="425"/>
        <v>6.9724405168728567E-9</v>
      </c>
      <c r="AG676">
        <f t="shared" si="426"/>
        <v>3.29090103555999E-8</v>
      </c>
      <c r="AH676">
        <f t="shared" si="427"/>
        <v>1.097002469958351E-3</v>
      </c>
      <c r="AJ676">
        <f t="shared" si="428"/>
        <v>7.0664265358053487E-3</v>
      </c>
      <c r="AK676">
        <f t="shared" si="429"/>
        <v>5.4999886438669556E-7</v>
      </c>
      <c r="AL676">
        <v>0</v>
      </c>
      <c r="AM676">
        <f t="shared" si="430"/>
        <v>3.0647951681993963E-6</v>
      </c>
      <c r="AN676">
        <f t="shared" si="431"/>
        <v>3.6147940325860918E-6</v>
      </c>
      <c r="AO676">
        <f t="shared" si="432"/>
        <v>2.2739189884214046E-2</v>
      </c>
      <c r="AQ676" t="e">
        <f t="shared" si="433"/>
        <v>#VALUE!</v>
      </c>
      <c r="AR676" t="e">
        <f t="shared" si="434"/>
        <v>#VALUE!</v>
      </c>
      <c r="AS676">
        <v>0</v>
      </c>
      <c r="AT676" t="e">
        <f t="shared" si="435"/>
        <v>#VALUE!</v>
      </c>
      <c r="AU676" t="e">
        <f t="shared" si="436"/>
        <v>#VALUE!</v>
      </c>
      <c r="AV676">
        <f t="shared" si="437"/>
        <v>1.5759424160826513E-2</v>
      </c>
      <c r="AX676">
        <f t="shared" si="438"/>
        <v>78.812974192989046</v>
      </c>
      <c r="AY676">
        <f t="shared" si="439"/>
        <v>15.215219993965075</v>
      </c>
      <c r="AZ676" t="e">
        <f t="shared" si="440"/>
        <v>#VALUE!</v>
      </c>
    </row>
    <row r="677" spans="1:52">
      <c r="A677" s="74">
        <v>44830.497916666667</v>
      </c>
      <c r="B677" s="31">
        <v>50</v>
      </c>
      <c r="C677" s="31">
        <v>8</v>
      </c>
      <c r="D677" s="31" t="s">
        <v>234</v>
      </c>
      <c r="E677" s="85">
        <v>2</v>
      </c>
      <c r="F677" s="2">
        <v>44831.794861111113</v>
      </c>
      <c r="G677">
        <v>41</v>
      </c>
      <c r="I677" s="35">
        <v>19.899999999999999</v>
      </c>
      <c r="J677" s="35">
        <v>29.966999999999999</v>
      </c>
      <c r="K677" s="64">
        <v>4438.4106453631803</v>
      </c>
      <c r="L677" s="65">
        <v>42090.651134402004</v>
      </c>
      <c r="M677" s="35" t="s">
        <v>40</v>
      </c>
      <c r="N677" s="36">
        <f>1000000*(AG677-AE677)/Y677</f>
        <v>22.939829259761972</v>
      </c>
      <c r="O677" s="36">
        <f>1000000*(AN677-AL677)/Y677</f>
        <v>1126.8544528466291</v>
      </c>
      <c r="P677" s="36" t="e">
        <f>1000000*(AU677-AS677)/Y677</f>
        <v>#VALUE!</v>
      </c>
      <c r="Q677">
        <f>(N677*16)</f>
        <v>367.03726815619154</v>
      </c>
      <c r="R677">
        <f>(O677*44)</f>
        <v>49581.595925251677</v>
      </c>
      <c r="S677">
        <f>1000000*(((AG677-AE677)*0.082057*X677)/(W677-AA677))/Y677</f>
        <v>636.94866086201989</v>
      </c>
      <c r="T677">
        <f>1000000*(((AN677-AL677)*0.082057*X677)/(W677-AA677))/Y677</f>
        <v>31288.307624243931</v>
      </c>
      <c r="U677">
        <f>O677*((1*0.082057*X677)/(W677-AA677))</f>
        <v>31288.307624243931</v>
      </c>
      <c r="W677">
        <f t="shared" si="420"/>
        <v>0.99821729533772385</v>
      </c>
      <c r="X677">
        <v>313.14999999999998</v>
      </c>
      <c r="Y677">
        <f t="shared" si="421"/>
        <v>1.9073334166666699E-2</v>
      </c>
      <c r="Z677">
        <v>2E-3</v>
      </c>
      <c r="AA677">
        <f t="shared" si="422"/>
        <v>7.2765497523200454E-2</v>
      </c>
      <c r="AC677">
        <f t="shared" si="423"/>
        <v>4.4304982700125945E-3</v>
      </c>
      <c r="AD677">
        <f t="shared" si="424"/>
        <v>3.4483752216585262E-7</v>
      </c>
      <c r="AE677">
        <v>0</v>
      </c>
      <c r="AF677">
        <f t="shared" si="425"/>
        <v>9.2701507031865767E-8</v>
      </c>
      <c r="AG677">
        <f t="shared" si="426"/>
        <v>4.3753902919771841E-7</v>
      </c>
      <c r="AH677">
        <f t="shared" si="427"/>
        <v>1.097002469958351E-3</v>
      </c>
      <c r="AJ677">
        <f t="shared" si="428"/>
        <v>4.2015615934386463E-2</v>
      </c>
      <c r="AK677">
        <f t="shared" si="429"/>
        <v>3.2701876872744509E-6</v>
      </c>
      <c r="AL677">
        <v>0</v>
      </c>
      <c r="AM677">
        <f t="shared" si="430"/>
        <v>1.8222683849065668E-5</v>
      </c>
      <c r="AN677">
        <f t="shared" si="431"/>
        <v>2.149287153634012E-5</v>
      </c>
      <c r="AO677">
        <f t="shared" si="432"/>
        <v>2.2739189884214046E-2</v>
      </c>
      <c r="AQ677" t="e">
        <f t="shared" si="433"/>
        <v>#VALUE!</v>
      </c>
      <c r="AR677" t="e">
        <f t="shared" si="434"/>
        <v>#VALUE!</v>
      </c>
      <c r="AS677">
        <v>0</v>
      </c>
      <c r="AT677" t="e">
        <f t="shared" si="435"/>
        <v>#VALUE!</v>
      </c>
      <c r="AU677" t="e">
        <f t="shared" si="436"/>
        <v>#VALUE!</v>
      </c>
      <c r="AV677">
        <f t="shared" si="437"/>
        <v>1.5759424160826513E-2</v>
      </c>
      <c r="AX677">
        <f t="shared" si="438"/>
        <v>78.81297419298906</v>
      </c>
      <c r="AY677">
        <f t="shared" si="439"/>
        <v>15.215219993965082</v>
      </c>
      <c r="AZ677" t="e">
        <f t="shared" si="440"/>
        <v>#VALUE!</v>
      </c>
    </row>
    <row r="678" spans="1:52">
      <c r="A678" s="74">
        <v>44830.506249999999</v>
      </c>
      <c r="B678" s="31">
        <v>50</v>
      </c>
      <c r="C678" s="31">
        <v>9</v>
      </c>
      <c r="D678" s="31" t="s">
        <v>234</v>
      </c>
      <c r="E678" s="85">
        <v>1</v>
      </c>
      <c r="F678" s="2">
        <v>44831.816087962965</v>
      </c>
      <c r="G678">
        <v>247</v>
      </c>
      <c r="I678" s="35">
        <v>19.899999999999999</v>
      </c>
      <c r="J678" s="35">
        <v>29.966999999999999</v>
      </c>
      <c r="K678" s="64">
        <v>439.52816901044889</v>
      </c>
      <c r="L678" s="65">
        <v>41986.565648660478</v>
      </c>
      <c r="M678" s="35" t="s">
        <v>40</v>
      </c>
      <c r="N678" s="36">
        <f>1000000*(AG678-AE678)/Y678</f>
        <v>2.2716918188921809</v>
      </c>
      <c r="O678" s="36">
        <f>1000000*(AN678-AL678)/Y678</f>
        <v>1124.0678674666594</v>
      </c>
      <c r="P678" s="36" t="e">
        <f>1000000*(AU678-AS678)/Y678</f>
        <v>#VALUE!</v>
      </c>
      <c r="Q678">
        <f>(N678*16)</f>
        <v>36.347069102274894</v>
      </c>
      <c r="R678">
        <f>(O678*44)</f>
        <v>49458.986168533018</v>
      </c>
      <c r="S678">
        <f>1000000*(((AG678-AE678)*0.082057*X678)/(W678-AA678))/Y678</f>
        <v>63.075929883777803</v>
      </c>
      <c r="T678">
        <f>1000000*(((AN678-AL678)*0.082057*X678)/(W678-AA678))/Y678</f>
        <v>31210.935129180827</v>
      </c>
      <c r="U678">
        <f>O678*((1*0.082057*X678)/(W678-AA678))</f>
        <v>31210.935129180827</v>
      </c>
      <c r="W678">
        <f t="shared" si="420"/>
        <v>0.99821729533772385</v>
      </c>
      <c r="X678">
        <v>313.14999999999998</v>
      </c>
      <c r="Y678">
        <f t="shared" si="421"/>
        <v>1.9073334166666699E-2</v>
      </c>
      <c r="Z678">
        <v>2E-3</v>
      </c>
      <c r="AA678">
        <f t="shared" si="422"/>
        <v>7.2765497523200454E-2</v>
      </c>
      <c r="AC678">
        <f t="shared" si="423"/>
        <v>4.3874462009435225E-4</v>
      </c>
      <c r="AD678">
        <f t="shared" si="424"/>
        <v>3.4148666456087951E-8</v>
      </c>
      <c r="AE678">
        <v>0</v>
      </c>
      <c r="AF678">
        <f t="shared" si="425"/>
        <v>9.1800707293254978E-9</v>
      </c>
      <c r="AG678">
        <f t="shared" si="426"/>
        <v>4.332873718541345E-8</v>
      </c>
      <c r="AH678">
        <f t="shared" si="427"/>
        <v>1.097002469958351E-3</v>
      </c>
      <c r="AJ678">
        <f t="shared" si="428"/>
        <v>4.1911716002325648E-2</v>
      </c>
      <c r="AK678">
        <f t="shared" si="429"/>
        <v>3.2621008778590059E-6</v>
      </c>
      <c r="AL678">
        <v>0</v>
      </c>
      <c r="AM678">
        <f t="shared" si="430"/>
        <v>1.8177621184345002E-5</v>
      </c>
      <c r="AN678">
        <f t="shared" si="431"/>
        <v>2.143972206220401E-5</v>
      </c>
      <c r="AO678">
        <f t="shared" si="432"/>
        <v>2.2739189884214046E-2</v>
      </c>
      <c r="AQ678" t="e">
        <f t="shared" si="433"/>
        <v>#VALUE!</v>
      </c>
      <c r="AR678" t="e">
        <f t="shared" si="434"/>
        <v>#VALUE!</v>
      </c>
      <c r="AS678">
        <v>0</v>
      </c>
      <c r="AT678" t="e">
        <f t="shared" si="435"/>
        <v>#VALUE!</v>
      </c>
      <c r="AU678" t="e">
        <f t="shared" si="436"/>
        <v>#VALUE!</v>
      </c>
      <c r="AV678">
        <f t="shared" si="437"/>
        <v>1.5759424160826513E-2</v>
      </c>
      <c r="AX678">
        <f t="shared" si="438"/>
        <v>78.812974192989046</v>
      </c>
      <c r="AY678">
        <f t="shared" si="439"/>
        <v>15.215219993965084</v>
      </c>
      <c r="AZ678" t="e">
        <f t="shared" si="440"/>
        <v>#VALUE!</v>
      </c>
    </row>
    <row r="679" spans="1:52">
      <c r="A679" s="74">
        <v>44830.481249999997</v>
      </c>
      <c r="B679" s="31">
        <v>50</v>
      </c>
      <c r="C679" s="31">
        <v>3.8</v>
      </c>
      <c r="D679" s="31" t="s">
        <v>234</v>
      </c>
      <c r="E679" s="85">
        <v>2</v>
      </c>
      <c r="F679" s="2">
        <v>44831.837268518517</v>
      </c>
      <c r="G679">
        <v>284</v>
      </c>
      <c r="I679" s="35">
        <v>19.899999999999999</v>
      </c>
      <c r="J679" s="35">
        <v>29.966999999999999</v>
      </c>
      <c r="K679" s="64">
        <v>3.7005459200000006</v>
      </c>
      <c r="L679" s="65">
        <v>6839.8715018247203</v>
      </c>
      <c r="M679" s="35" t="s">
        <v>40</v>
      </c>
      <c r="N679" s="36">
        <f>1000000*(AG679-AE679)/Y679</f>
        <v>1.9126191412999042E-2</v>
      </c>
      <c r="O679" s="36">
        <f>1000000*(AN679-AL679)/Y679</f>
        <v>183.11761521860456</v>
      </c>
      <c r="P679" s="36" t="e">
        <f>1000000*(AU679-AS679)/Y679</f>
        <v>#VALUE!</v>
      </c>
      <c r="Q679">
        <f>(N679*16)</f>
        <v>0.30601906260798467</v>
      </c>
      <c r="R679">
        <f>(O679*44)</f>
        <v>8057.1750696186009</v>
      </c>
      <c r="S679">
        <f>1000000*(((AG679-AE679)*0.082057*X679)/(W679-AA679))/Y679</f>
        <v>0.53105896604335978</v>
      </c>
      <c r="T679">
        <f>1000000*(((AN679-AL679)*0.082057*X679)/(W679-AA679))/Y679</f>
        <v>5084.4545734403182</v>
      </c>
      <c r="U679">
        <f>O679*((1*0.082057*X679)/(W679-AA679))</f>
        <v>5084.4545734403191</v>
      </c>
      <c r="W679">
        <f t="shared" si="420"/>
        <v>0.99821729533772385</v>
      </c>
      <c r="X679">
        <v>313.14999999999998</v>
      </c>
      <c r="Y679">
        <f t="shared" si="421"/>
        <v>1.9073334166666699E-2</v>
      </c>
      <c r="Z679">
        <v>2E-3</v>
      </c>
      <c r="AA679">
        <f t="shared" si="422"/>
        <v>7.2765497523200454E-2</v>
      </c>
      <c r="AC679">
        <f t="shared" si="423"/>
        <v>3.6939489395354494E-6</v>
      </c>
      <c r="AD679">
        <f t="shared" si="424"/>
        <v>2.8750991912992266E-10</v>
      </c>
      <c r="AE679">
        <v>0</v>
      </c>
      <c r="AF679">
        <f t="shared" si="425"/>
        <v>7.7290321025839193E-11</v>
      </c>
      <c r="AG679">
        <f t="shared" si="426"/>
        <v>3.6480024015576184E-10</v>
      </c>
      <c r="AH679">
        <f t="shared" si="427"/>
        <v>1.097002469958351E-3</v>
      </c>
      <c r="AJ679">
        <f t="shared" si="428"/>
        <v>6.827678031009048E-3</v>
      </c>
      <c r="AK679">
        <f t="shared" si="429"/>
        <v>5.3141643013274319E-7</v>
      </c>
      <c r="AL679">
        <v>0</v>
      </c>
      <c r="AM679">
        <f t="shared" si="430"/>
        <v>2.9612470367347931E-6</v>
      </c>
      <c r="AN679">
        <f t="shared" si="431"/>
        <v>3.4926634668675361E-6</v>
      </c>
      <c r="AO679">
        <f t="shared" si="432"/>
        <v>2.2739189884214046E-2</v>
      </c>
      <c r="AQ679" t="e">
        <f t="shared" si="433"/>
        <v>#VALUE!</v>
      </c>
      <c r="AR679" t="e">
        <f t="shared" si="434"/>
        <v>#VALUE!</v>
      </c>
      <c r="AS679">
        <v>0</v>
      </c>
      <c r="AT679" t="e">
        <f t="shared" si="435"/>
        <v>#VALUE!</v>
      </c>
      <c r="AU679" t="e">
        <f t="shared" si="436"/>
        <v>#VALUE!</v>
      </c>
      <c r="AV679">
        <f t="shared" si="437"/>
        <v>1.5759424160826513E-2</v>
      </c>
      <c r="AX679">
        <f t="shared" si="438"/>
        <v>78.81297419298906</v>
      </c>
      <c r="AY679">
        <f t="shared" si="439"/>
        <v>15.215219993965071</v>
      </c>
      <c r="AZ679" t="e">
        <f t="shared" si="440"/>
        <v>#VALUE!</v>
      </c>
    </row>
    <row r="680" spans="1:52">
      <c r="A680" s="74">
        <v>44830.490972222222</v>
      </c>
      <c r="B680" s="31">
        <v>50</v>
      </c>
      <c r="C680" s="31">
        <v>6.2</v>
      </c>
      <c r="D680" s="31" t="s">
        <v>234</v>
      </c>
      <c r="E680" s="85">
        <v>2</v>
      </c>
      <c r="F680" s="2">
        <v>44831.858483796299</v>
      </c>
      <c r="G680">
        <v>96</v>
      </c>
      <c r="I680" s="35">
        <v>19.899999999999999</v>
      </c>
      <c r="J680" s="35">
        <v>29.966999999999999</v>
      </c>
      <c r="K680" s="64">
        <v>4984.9158604594995</v>
      </c>
      <c r="L680" s="65">
        <v>40092.68253125</v>
      </c>
      <c r="M680" s="35" t="s">
        <v>40</v>
      </c>
      <c r="N680" s="36">
        <f>1000000*(AG680-AE680)/Y680</f>
        <v>25.764429623627855</v>
      </c>
      <c r="O680" s="36">
        <f>1000000*(AN680-AL680)/Y680</f>
        <v>1073.3646693334101</v>
      </c>
      <c r="P680" s="36" t="e">
        <f>1000000*(AU680-AS680)/Y680</f>
        <v>#VALUE!</v>
      </c>
      <c r="Q680">
        <f>(N680*16)</f>
        <v>412.23087397804568</v>
      </c>
      <c r="R680">
        <f>(O680*44)</f>
        <v>47228.045450670048</v>
      </c>
      <c r="S680">
        <f>1000000*(((AG680-AE680)*0.082057*X680)/(W680-AA680))/Y680</f>
        <v>715.37668222443415</v>
      </c>
      <c r="T680">
        <f>1000000*(((AN680-AL680)*0.082057*X680)/(W680-AA680))/Y680</f>
        <v>29803.107120232085</v>
      </c>
      <c r="U680">
        <f>O680*((1*0.082057*X680)/(W680-AA680))</f>
        <v>29803.107120232085</v>
      </c>
      <c r="W680">
        <f t="shared" si="420"/>
        <v>0.99821729533772385</v>
      </c>
      <c r="X680">
        <v>313.14999999999998</v>
      </c>
      <c r="Y680">
        <f t="shared" si="421"/>
        <v>1.9073334166666699E-2</v>
      </c>
      <c r="Z680">
        <v>2E-3</v>
      </c>
      <c r="AA680">
        <f t="shared" si="422"/>
        <v>7.2765497523200454E-2</v>
      </c>
      <c r="AC680">
        <f t="shared" si="423"/>
        <v>4.9760292277140038E-3</v>
      </c>
      <c r="AD680">
        <f t="shared" si="424"/>
        <v>3.8729765469581829E-7</v>
      </c>
      <c r="AE680">
        <v>0</v>
      </c>
      <c r="AF680" s="8">
        <f t="shared" si="425"/>
        <v>1.0411592112920248E-7</v>
      </c>
      <c r="AG680">
        <f t="shared" si="426"/>
        <v>4.9141357582502076E-7</v>
      </c>
      <c r="AH680">
        <f t="shared" si="427"/>
        <v>1.097002469958351E-3</v>
      </c>
      <c r="AJ680">
        <f t="shared" si="428"/>
        <v>4.0021209119178384E-2</v>
      </c>
      <c r="AK680">
        <f t="shared" si="429"/>
        <v>3.1149576742075258E-6</v>
      </c>
      <c r="AL680">
        <v>0</v>
      </c>
      <c r="AM680">
        <f t="shared" si="430"/>
        <v>1.7357685346682309E-5</v>
      </c>
      <c r="AN680">
        <f t="shared" si="431"/>
        <v>2.0472643020889834E-5</v>
      </c>
      <c r="AO680">
        <f t="shared" si="432"/>
        <v>2.2739189884214046E-2</v>
      </c>
      <c r="AQ680" t="e">
        <f t="shared" si="433"/>
        <v>#VALUE!</v>
      </c>
      <c r="AR680" t="e">
        <f t="shared" si="434"/>
        <v>#VALUE!</v>
      </c>
      <c r="AS680">
        <v>0</v>
      </c>
      <c r="AT680" t="e">
        <f t="shared" si="435"/>
        <v>#VALUE!</v>
      </c>
      <c r="AU680" t="e">
        <f t="shared" si="436"/>
        <v>#VALUE!</v>
      </c>
      <c r="AV680">
        <f t="shared" si="437"/>
        <v>1.5759424160826513E-2</v>
      </c>
      <c r="AX680">
        <f t="shared" si="438"/>
        <v>78.812974192989046</v>
      </c>
      <c r="AY680">
        <f t="shared" si="439"/>
        <v>15.215219993965073</v>
      </c>
      <c r="AZ680" t="e">
        <f t="shared" si="440"/>
        <v>#VALUE!</v>
      </c>
    </row>
    <row r="681" spans="1:52">
      <c r="A681" s="74">
        <v>44830.506249999999</v>
      </c>
      <c r="B681" s="31">
        <v>50</v>
      </c>
      <c r="C681" s="31">
        <v>9</v>
      </c>
      <c r="D681" s="31" t="s">
        <v>234</v>
      </c>
      <c r="E681" s="85">
        <v>2</v>
      </c>
      <c r="F681" s="2">
        <v>44831.879699074074</v>
      </c>
      <c r="G681">
        <v>241</v>
      </c>
      <c r="I681" s="35">
        <v>19.899999999999999</v>
      </c>
      <c r="J681" s="35">
        <v>29.966999999999999</v>
      </c>
      <c r="K681" s="64">
        <v>8999.2442833246187</v>
      </c>
      <c r="L681" s="65">
        <v>45174.70690598432</v>
      </c>
      <c r="M681" s="35" t="s">
        <v>40</v>
      </c>
      <c r="N681" s="36">
        <f>1000000*(AG681-AE681)/Y681</f>
        <v>46.512399104401339</v>
      </c>
      <c r="O681" s="36">
        <f>1000000*(AN681-AL681)/Y681</f>
        <v>1209.4210533949972</v>
      </c>
      <c r="P681" s="36" t="e">
        <f>1000000*(AU681-AS681)/Y681</f>
        <v>#VALUE!</v>
      </c>
      <c r="Q681">
        <f>(N681*16)</f>
        <v>744.19838567042143</v>
      </c>
      <c r="R681">
        <f>(O681*44)</f>
        <v>53214.526349379878</v>
      </c>
      <c r="S681">
        <f>1000000*(((AG681-AE681)*0.082057*X681)/(W681-AA681))/Y681</f>
        <v>1291.4660343612188</v>
      </c>
      <c r="T681">
        <f>1000000*(((AN681-AL681)*0.082057*X681)/(W681-AA681))/Y681</f>
        <v>33580.856755961315</v>
      </c>
      <c r="U681">
        <f>O681*((1*0.082057*X681)/(W681-AA681))</f>
        <v>33580.856755961315</v>
      </c>
      <c r="W681">
        <f t="shared" si="420"/>
        <v>0.99821729533772385</v>
      </c>
      <c r="X681">
        <v>313.14999999999998</v>
      </c>
      <c r="Y681">
        <f t="shared" si="421"/>
        <v>1.9073334166666699E-2</v>
      </c>
      <c r="Z681">
        <v>2E-3</v>
      </c>
      <c r="AA681">
        <f t="shared" si="422"/>
        <v>7.2765497523200454E-2</v>
      </c>
      <c r="AC681">
        <f t="shared" si="423"/>
        <v>8.9832012885837746E-3</v>
      </c>
      <c r="AD681">
        <f t="shared" si="424"/>
        <v>6.9918656654018223E-7</v>
      </c>
      <c r="AE681">
        <v>0</v>
      </c>
      <c r="AF681">
        <f t="shared" si="425"/>
        <v>1.8795996447143342E-7</v>
      </c>
      <c r="AG681">
        <f t="shared" si="426"/>
        <v>8.8714653101161564E-7</v>
      </c>
      <c r="AH681">
        <f t="shared" si="427"/>
        <v>1.097002469958351E-3</v>
      </c>
      <c r="AJ681">
        <f t="shared" si="428"/>
        <v>4.5094173745366062E-2</v>
      </c>
      <c r="AK681">
        <f t="shared" si="429"/>
        <v>3.5098000700549363E-6</v>
      </c>
      <c r="AL681">
        <v>0</v>
      </c>
      <c r="AM681">
        <f t="shared" si="430"/>
        <v>1.9557891829549892E-5</v>
      </c>
      <c r="AN681">
        <f t="shared" si="431"/>
        <v>2.3067691899604828E-5</v>
      </c>
      <c r="AO681">
        <f t="shared" si="432"/>
        <v>2.2739189884214046E-2</v>
      </c>
      <c r="AQ681" t="e">
        <f t="shared" si="433"/>
        <v>#VALUE!</v>
      </c>
      <c r="AR681" t="e">
        <f t="shared" si="434"/>
        <v>#VALUE!</v>
      </c>
      <c r="AS681">
        <v>0</v>
      </c>
      <c r="AT681" t="e">
        <f t="shared" si="435"/>
        <v>#VALUE!</v>
      </c>
      <c r="AU681" t="e">
        <f t="shared" si="436"/>
        <v>#VALUE!</v>
      </c>
      <c r="AV681">
        <f t="shared" si="437"/>
        <v>1.5759424160826513E-2</v>
      </c>
      <c r="AX681">
        <f t="shared" si="438"/>
        <v>78.812974192989046</v>
      </c>
      <c r="AY681">
        <f t="shared" si="439"/>
        <v>15.215219993965073</v>
      </c>
      <c r="AZ681" t="e">
        <f t="shared" si="440"/>
        <v>#VALUE!</v>
      </c>
    </row>
    <row r="682" spans="1:52">
      <c r="A682" s="71">
        <v>44830.473611111112</v>
      </c>
      <c r="B682" s="31">
        <v>50</v>
      </c>
      <c r="C682" s="31">
        <v>0.1</v>
      </c>
      <c r="D682" s="31" t="s">
        <v>234</v>
      </c>
      <c r="E682" s="85">
        <v>2</v>
      </c>
      <c r="F682" s="2">
        <v>44831.900925925926</v>
      </c>
      <c r="G682">
        <v>368</v>
      </c>
      <c r="I682" s="35">
        <v>19.899999999999999</v>
      </c>
      <c r="J682" s="35">
        <v>29.966999999999999</v>
      </c>
      <c r="K682" s="64">
        <v>14.075588933300001</v>
      </c>
      <c r="L682" s="65">
        <v>2588.3587099220003</v>
      </c>
      <c r="M682" s="35" t="s">
        <v>40</v>
      </c>
      <c r="N682" s="36">
        <f>1000000*(AG682-AE682)/Y682</f>
        <v>7.2749376445783123E-2</v>
      </c>
      <c r="O682" s="36">
        <f>1000000*(AN682-AL682)/Y682</f>
        <v>69.295757115433418</v>
      </c>
      <c r="P682" s="36" t="e">
        <f>1000000*(AU682-AS682)/Y682</f>
        <v>#VALUE!</v>
      </c>
      <c r="Q682">
        <f>(N682*16)</f>
        <v>1.16399002313253</v>
      </c>
      <c r="R682">
        <f>(O682*44)</f>
        <v>3049.0133130790705</v>
      </c>
      <c r="S682">
        <f>1000000*(((AG682-AE682)*0.082057*X682)/(W682-AA682))/Y682</f>
        <v>2.0199635045657414</v>
      </c>
      <c r="T682">
        <f>1000000*(((AN682-AL682)*0.082057*X682)/(W682-AA682))/Y682</f>
        <v>1924.0701052433672</v>
      </c>
      <c r="U682">
        <f>O682*((1*0.082057*X682)/(W682-AA682))</f>
        <v>1924.0701052433676</v>
      </c>
      <c r="W682">
        <f t="shared" si="420"/>
        <v>0.99821729533772385</v>
      </c>
      <c r="X682">
        <v>313.14999999999998</v>
      </c>
      <c r="Y682">
        <f t="shared" si="421"/>
        <v>1.9073334166666699E-2</v>
      </c>
      <c r="Z682">
        <v>2E-3</v>
      </c>
      <c r="AA682">
        <f t="shared" si="422"/>
        <v>7.2765497523200454E-2</v>
      </c>
      <c r="AC682">
        <f t="shared" si="423"/>
        <v>1.4050496315284324E-5</v>
      </c>
      <c r="AD682">
        <f t="shared" si="424"/>
        <v>1.093587682305836E-9</v>
      </c>
      <c r="AE682">
        <v>0</v>
      </c>
      <c r="AF682">
        <f t="shared" si="425"/>
        <v>2.9398548506121667E-10</v>
      </c>
      <c r="AG682">
        <f t="shared" si="426"/>
        <v>1.3875731673670527E-9</v>
      </c>
      <c r="AH682">
        <f t="shared" si="427"/>
        <v>1.097002469958351E-3</v>
      </c>
      <c r="AJ682">
        <f t="shared" si="428"/>
        <v>2.5837444307821793E-3</v>
      </c>
      <c r="AK682">
        <f t="shared" si="429"/>
        <v>2.0109973486531015E-7</v>
      </c>
      <c r="AL682">
        <v>0</v>
      </c>
      <c r="AM682">
        <f t="shared" si="430"/>
        <v>1.1206013969295228E-6</v>
      </c>
      <c r="AN682">
        <f t="shared" si="431"/>
        <v>1.321701131794833E-6</v>
      </c>
      <c r="AO682">
        <f t="shared" si="432"/>
        <v>2.2739189884214046E-2</v>
      </c>
      <c r="AQ682" t="e">
        <f t="shared" si="433"/>
        <v>#VALUE!</v>
      </c>
      <c r="AR682" t="e">
        <f t="shared" si="434"/>
        <v>#VALUE!</v>
      </c>
      <c r="AS682">
        <v>0</v>
      </c>
      <c r="AT682" t="e">
        <f t="shared" si="435"/>
        <v>#VALUE!</v>
      </c>
      <c r="AU682" t="e">
        <f t="shared" si="436"/>
        <v>#VALUE!</v>
      </c>
      <c r="AV682">
        <f t="shared" si="437"/>
        <v>1.5759424160826513E-2</v>
      </c>
      <c r="AX682">
        <f t="shared" si="438"/>
        <v>78.812974192989046</v>
      </c>
      <c r="AY682">
        <f t="shared" si="439"/>
        <v>15.215219993965079</v>
      </c>
      <c r="AZ682" t="e">
        <f t="shared" si="440"/>
        <v>#VALUE!</v>
      </c>
    </row>
    <row r="683" spans="1:52">
      <c r="A683" s="74">
        <v>44830.486111111109</v>
      </c>
      <c r="B683" s="31">
        <v>50</v>
      </c>
      <c r="C683" s="31">
        <v>5</v>
      </c>
      <c r="D683" s="31" t="s">
        <v>234</v>
      </c>
      <c r="E683" s="85">
        <v>2</v>
      </c>
      <c r="F683" s="2">
        <v>44831.922118055554</v>
      </c>
      <c r="G683">
        <v>88</v>
      </c>
      <c r="I683" s="35">
        <v>19.899999999999999</v>
      </c>
      <c r="J683" s="35">
        <v>29.966999999999999</v>
      </c>
      <c r="K683" s="64">
        <v>6858.0440357583802</v>
      </c>
      <c r="L683" s="65">
        <v>26771.432121923917</v>
      </c>
      <c r="M683" s="35" t="s">
        <v>40</v>
      </c>
      <c r="N683" s="36">
        <f>1000000*(AG683-AE683)/Y683</f>
        <v>35.445652015227857</v>
      </c>
      <c r="O683" s="36">
        <f>1000000*(AN683-AL683)/Y683</f>
        <v>716.72703278791539</v>
      </c>
      <c r="P683" s="36" t="e">
        <f>1000000*(AU683-AS683)/Y683</f>
        <v>#VALUE!</v>
      </c>
      <c r="Q683">
        <f>(N683*16)</f>
        <v>567.13043224364571</v>
      </c>
      <c r="R683">
        <f>(O683*44)</f>
        <v>31535.989442668277</v>
      </c>
      <c r="S683">
        <f>1000000*(((AG683-AE683)*0.082057*X683)/(W683-AA683))/Y683</f>
        <v>984.18607779623915</v>
      </c>
      <c r="T683">
        <f>1000000*(((AN683-AL683)*0.082057*X683)/(W683-AA683))/Y683</f>
        <v>19900.685335031503</v>
      </c>
      <c r="U683">
        <f>O683*((1*0.082057*X683)/(W683-AA683))</f>
        <v>19900.685335031507</v>
      </c>
      <c r="W683">
        <f t="shared" si="420"/>
        <v>0.99821729533772385</v>
      </c>
      <c r="X683">
        <v>313.14999999999998</v>
      </c>
      <c r="Y683">
        <f t="shared" si="421"/>
        <v>1.9073334166666699E-2</v>
      </c>
      <c r="Z683">
        <v>2E-3</v>
      </c>
      <c r="AA683">
        <f t="shared" si="422"/>
        <v>7.2765497523200454E-2</v>
      </c>
      <c r="AC683">
        <f t="shared" si="423"/>
        <v>6.8458181686817388E-3</v>
      </c>
      <c r="AD683">
        <f t="shared" si="424"/>
        <v>5.3282832553266636E-7</v>
      </c>
      <c r="AE683">
        <v>0</v>
      </c>
      <c r="AF683">
        <f t="shared" si="425"/>
        <v>1.4323844010915744E-7</v>
      </c>
      <c r="AG683">
        <f t="shared" si="426"/>
        <v>6.7606676564182377E-7</v>
      </c>
      <c r="AH683">
        <f t="shared" si="427"/>
        <v>1.097002469958351E-3</v>
      </c>
      <c r="AJ683">
        <f t="shared" si="428"/>
        <v>2.6723706565064353E-2</v>
      </c>
      <c r="AK683">
        <f t="shared" si="429"/>
        <v>2.0799775089310494E-6</v>
      </c>
      <c r="AL683">
        <v>0</v>
      </c>
      <c r="AM683">
        <f t="shared" si="430"/>
        <v>1.1590396693716339E-5</v>
      </c>
      <c r="AN683">
        <f t="shared" si="431"/>
        <v>1.3670374202647389E-5</v>
      </c>
      <c r="AO683">
        <f t="shared" si="432"/>
        <v>2.2739189884214046E-2</v>
      </c>
      <c r="AQ683" t="e">
        <f t="shared" si="433"/>
        <v>#VALUE!</v>
      </c>
      <c r="AR683" t="e">
        <f t="shared" si="434"/>
        <v>#VALUE!</v>
      </c>
      <c r="AS683">
        <v>0</v>
      </c>
      <c r="AT683" t="e">
        <f t="shared" si="435"/>
        <v>#VALUE!</v>
      </c>
      <c r="AU683" t="e">
        <f t="shared" si="436"/>
        <v>#VALUE!</v>
      </c>
      <c r="AV683">
        <f t="shared" si="437"/>
        <v>1.5759424160826513E-2</v>
      </c>
      <c r="AX683">
        <f t="shared" si="438"/>
        <v>78.81297419298906</v>
      </c>
      <c r="AY683">
        <f t="shared" si="439"/>
        <v>15.21521999396508</v>
      </c>
      <c r="AZ683" t="e">
        <f t="shared" si="440"/>
        <v>#VALUE!</v>
      </c>
    </row>
    <row r="684" spans="1:52">
      <c r="A684" s="74">
        <v>44837.46875</v>
      </c>
      <c r="B684" s="31">
        <v>50</v>
      </c>
      <c r="C684" s="31">
        <v>6.2</v>
      </c>
      <c r="D684" s="31" t="s">
        <v>234</v>
      </c>
      <c r="E684" s="85">
        <v>1</v>
      </c>
      <c r="F684" s="2">
        <v>44838.535381944443</v>
      </c>
      <c r="G684">
        <v>389</v>
      </c>
      <c r="I684" s="35">
        <v>20</v>
      </c>
      <c r="J684" s="35">
        <v>30.088000000000001</v>
      </c>
      <c r="K684" s="64">
        <v>126.99009470675625</v>
      </c>
      <c r="L684" s="65">
        <v>27171.237413763916</v>
      </c>
      <c r="M684" s="35"/>
      <c r="N684" s="36">
        <f>1000000*(AG684-AE684)/Y684</f>
        <v>0.65896248714715233</v>
      </c>
      <c r="O684" s="36">
        <f>1000000*(AN684-AL684)/Y684</f>
        <v>730.33101308419407</v>
      </c>
      <c r="P684" s="36">
        <f>1000000*(AU684-AS684)/Y684</f>
        <v>0</v>
      </c>
      <c r="Q684">
        <f>(N684*16)</f>
        <v>10.543399794354437</v>
      </c>
      <c r="R684">
        <f>(O684*44)</f>
        <v>32134.564575704539</v>
      </c>
      <c r="S684">
        <f>1000000*(((AG684-AE684)*0.082057*X684)/(W684-AA684))/Y684</f>
        <v>18.218440862559198</v>
      </c>
      <c r="T684">
        <f>1000000*(((AN684-AL684)*0.082057*X684)/(W684-AA684))/Y684</f>
        <v>20191.577868978296</v>
      </c>
      <c r="U684">
        <f>O684*((1*0.082057*X684)/(W684-AA684))</f>
        <v>20191.5778689783</v>
      </c>
      <c r="W684">
        <f t="shared" si="420"/>
        <v>1.002197315828347</v>
      </c>
      <c r="X684">
        <v>313.14999999999998</v>
      </c>
      <c r="Y684">
        <f t="shared" si="421"/>
        <v>1.9073334166666699E-2</v>
      </c>
      <c r="Z684">
        <v>2E-3</v>
      </c>
      <c r="AA684">
        <f t="shared" si="422"/>
        <v>7.2765497523200454E-2</v>
      </c>
      <c r="AC684">
        <f t="shared" si="423"/>
        <v>1.2726913205189869E-4</v>
      </c>
      <c r="AD684">
        <f t="shared" si="424"/>
        <v>9.9056967118171738E-9</v>
      </c>
      <c r="AE684">
        <v>0</v>
      </c>
      <c r="AF684">
        <f t="shared" si="425"/>
        <v>2.6629150088382729E-9</v>
      </c>
      <c r="AG684">
        <f t="shared" si="426"/>
        <v>1.2568611720655446E-8</v>
      </c>
      <c r="AH684">
        <f t="shared" si="427"/>
        <v>1.097002469958351E-3</v>
      </c>
      <c r="AJ684">
        <f t="shared" si="428"/>
        <v>2.7230941203808954E-2</v>
      </c>
      <c r="AK684">
        <f t="shared" si="429"/>
        <v>2.1194569365984214E-6</v>
      </c>
      <c r="AL684">
        <v>0</v>
      </c>
      <c r="AM684">
        <f t="shared" si="430"/>
        <v>1.181039052823664E-5</v>
      </c>
      <c r="AN684">
        <f t="shared" si="431"/>
        <v>1.3929847464835061E-5</v>
      </c>
      <c r="AO684">
        <f t="shared" si="432"/>
        <v>2.2739189884214046E-2</v>
      </c>
      <c r="AQ684">
        <f t="shared" si="433"/>
        <v>0</v>
      </c>
      <c r="AR684">
        <f t="shared" si="434"/>
        <v>0</v>
      </c>
      <c r="AS684">
        <v>0</v>
      </c>
      <c r="AT684">
        <f t="shared" si="435"/>
        <v>0</v>
      </c>
      <c r="AU684">
        <f t="shared" si="436"/>
        <v>0</v>
      </c>
      <c r="AV684">
        <f t="shared" si="437"/>
        <v>1.5759424160826513E-2</v>
      </c>
      <c r="AX684">
        <f t="shared" si="438"/>
        <v>78.81297419298906</v>
      </c>
      <c r="AY684">
        <f t="shared" si="439"/>
        <v>15.215219993965075</v>
      </c>
      <c r="AZ684" t="e">
        <f t="shared" si="440"/>
        <v>#DIV/0!</v>
      </c>
    </row>
    <row r="685" spans="1:52">
      <c r="A685" s="74">
        <v>44837.45416666667</v>
      </c>
      <c r="B685" s="31">
        <v>50</v>
      </c>
      <c r="C685" s="31">
        <v>0.1</v>
      </c>
      <c r="D685" s="31" t="s">
        <v>234</v>
      </c>
      <c r="E685" s="85">
        <v>1</v>
      </c>
      <c r="F685" s="2">
        <v>44838.556574074071</v>
      </c>
      <c r="G685">
        <v>394</v>
      </c>
      <c r="I685" s="35">
        <v>20</v>
      </c>
      <c r="J685" s="35">
        <v>30.088000000000001</v>
      </c>
      <c r="K685" s="64">
        <v>7.8422976917000007</v>
      </c>
      <c r="L685" s="65">
        <v>6524.7596167436805</v>
      </c>
      <c r="M685" s="35"/>
      <c r="N685" s="36">
        <f>1000000*(AG685-AE685)/Y685</f>
        <v>4.0694354971577668E-2</v>
      </c>
      <c r="O685" s="36">
        <f>1000000*(AN685-AL685)/Y685</f>
        <v>175.37789054146512</v>
      </c>
      <c r="P685" s="36">
        <f>1000000*(AU685-AS685)/Y685</f>
        <v>0</v>
      </c>
      <c r="Q685">
        <f>(N685*16)</f>
        <v>0.65110967954524268</v>
      </c>
      <c r="R685">
        <f>(O685*44)</f>
        <v>7716.6271838244656</v>
      </c>
      <c r="S685">
        <f>1000000*(((AG685-AE685)*0.082057*X685)/(W685-AA685))/Y685</f>
        <v>1.1250833149840911</v>
      </c>
      <c r="T685">
        <f>1000000*(((AN685-AL685)*0.082057*X685)/(W685-AA685))/Y685</f>
        <v>4848.7004795412049</v>
      </c>
      <c r="U685">
        <f>O685*((1*0.082057*X685)/(W685-AA685))</f>
        <v>4848.7004795412049</v>
      </c>
      <c r="W685">
        <f t="shared" si="420"/>
        <v>1.002197315828347</v>
      </c>
      <c r="X685">
        <v>313.14999999999998</v>
      </c>
      <c r="Y685">
        <f t="shared" si="421"/>
        <v>1.9073334166666699E-2</v>
      </c>
      <c r="Z685">
        <v>2E-3</v>
      </c>
      <c r="AA685">
        <f t="shared" si="422"/>
        <v>7.2765497523200454E-2</v>
      </c>
      <c r="AC685">
        <f t="shared" si="423"/>
        <v>7.8595296965485835E-6</v>
      </c>
      <c r="AD685">
        <f t="shared" si="424"/>
        <v>6.117282031889936E-10</v>
      </c>
      <c r="AE685">
        <v>0</v>
      </c>
      <c r="AF685">
        <f t="shared" si="425"/>
        <v>1.6444882788086162E-10</v>
      </c>
      <c r="AG685">
        <f t="shared" si="426"/>
        <v>7.7617703106985525E-10</v>
      </c>
      <c r="AH685">
        <f t="shared" si="427"/>
        <v>1.097002469958351E-3</v>
      </c>
      <c r="AJ685">
        <f t="shared" si="428"/>
        <v>6.5390965743257106E-3</v>
      </c>
      <c r="AK685">
        <f t="shared" si="429"/>
        <v>5.0895536404019022E-7</v>
      </c>
      <c r="AL685">
        <v>0</v>
      </c>
      <c r="AM685">
        <f t="shared" si="430"/>
        <v>2.8360857477022686E-6</v>
      </c>
      <c r="AN685">
        <f t="shared" si="431"/>
        <v>3.345041111742459E-6</v>
      </c>
      <c r="AO685">
        <f t="shared" si="432"/>
        <v>2.2739189884214046E-2</v>
      </c>
      <c r="AQ685">
        <f t="shared" si="433"/>
        <v>0</v>
      </c>
      <c r="AR685">
        <f t="shared" si="434"/>
        <v>0</v>
      </c>
      <c r="AS685">
        <v>0</v>
      </c>
      <c r="AT685">
        <f t="shared" si="435"/>
        <v>0</v>
      </c>
      <c r="AU685">
        <f t="shared" si="436"/>
        <v>0</v>
      </c>
      <c r="AV685">
        <f t="shared" si="437"/>
        <v>1.5759424160826513E-2</v>
      </c>
      <c r="AX685">
        <f t="shared" si="438"/>
        <v>78.81297419298906</v>
      </c>
      <c r="AY685">
        <f t="shared" si="439"/>
        <v>15.21521999396508</v>
      </c>
      <c r="AZ685" t="e">
        <f t="shared" si="440"/>
        <v>#DIV/0!</v>
      </c>
    </row>
    <row r="686" spans="1:52">
      <c r="A686" s="74">
        <v>44837.465277777781</v>
      </c>
      <c r="B686" s="31">
        <v>50</v>
      </c>
      <c r="C686" s="31">
        <v>5</v>
      </c>
      <c r="D686" s="31" t="s">
        <v>234</v>
      </c>
      <c r="E686" s="85">
        <v>1</v>
      </c>
      <c r="F686" s="2">
        <v>44838.5778125</v>
      </c>
      <c r="G686">
        <v>135</v>
      </c>
      <c r="I686" s="35">
        <v>20</v>
      </c>
      <c r="J686" s="35">
        <v>30.088000000000001</v>
      </c>
      <c r="K686" s="64">
        <v>12.777929465300002</v>
      </c>
      <c r="L686" s="65">
        <v>5732.6552008180006</v>
      </c>
      <c r="M686" s="35"/>
      <c r="N686" s="36">
        <f>1000000*(AG686-AE686)/Y686</f>
        <v>6.6305771331919436E-2</v>
      </c>
      <c r="O686" s="36">
        <f>1000000*(AN686-AL686)/Y686</f>
        <v>154.08705230167186</v>
      </c>
      <c r="P686" s="36">
        <f>1000000*(AU686-AS686)/Y686</f>
        <v>0</v>
      </c>
      <c r="Q686">
        <f>(N686*16)</f>
        <v>1.060892341310711</v>
      </c>
      <c r="R686">
        <f>(O686*44)</f>
        <v>6779.8303012735614</v>
      </c>
      <c r="S686">
        <f>1000000*(((AG686-AE686)*0.082057*X686)/(W686-AA686))/Y686</f>
        <v>1.8331662232954891</v>
      </c>
      <c r="T686">
        <f>1000000*(((AN686-AL686)*0.082057*X686)/(W686-AA686))/Y686</f>
        <v>4260.0692828470474</v>
      </c>
      <c r="U686">
        <f>O686*((1*0.082057*X686)/(W686-AA686))</f>
        <v>4260.0692828470465</v>
      </c>
      <c r="W686">
        <f t="shared" si="420"/>
        <v>1.002197315828347</v>
      </c>
      <c r="X686">
        <v>313.14999999999998</v>
      </c>
      <c r="Y686">
        <f t="shared" si="421"/>
        <v>1.9073334166666699E-2</v>
      </c>
      <c r="Z686">
        <v>2E-3</v>
      </c>
      <c r="AA686">
        <f t="shared" si="422"/>
        <v>7.2765497523200454E-2</v>
      </c>
      <c r="AC686">
        <f t="shared" si="423"/>
        <v>1.2806006611967608E-5</v>
      </c>
      <c r="AD686">
        <f t="shared" si="424"/>
        <v>9.9672572243164019E-10</v>
      </c>
      <c r="AE686">
        <v>0</v>
      </c>
      <c r="AF686">
        <f t="shared" si="425"/>
        <v>2.6794641136064818E-10</v>
      </c>
      <c r="AG686">
        <f t="shared" si="426"/>
        <v>1.2646721337922884E-9</v>
      </c>
      <c r="AH686">
        <f t="shared" si="427"/>
        <v>1.097002469958351E-3</v>
      </c>
      <c r="AJ686">
        <f t="shared" si="428"/>
        <v>5.7452516548292141E-3</v>
      </c>
      <c r="AK686">
        <f t="shared" si="429"/>
        <v>4.4716829217155715E-7</v>
      </c>
      <c r="AL686">
        <v>0</v>
      </c>
      <c r="AM686">
        <f t="shared" si="430"/>
        <v>2.4917855471348792E-6</v>
      </c>
      <c r="AN686">
        <f t="shared" si="431"/>
        <v>2.9389538393064363E-6</v>
      </c>
      <c r="AO686">
        <f t="shared" si="432"/>
        <v>2.2739189884214046E-2</v>
      </c>
      <c r="AQ686">
        <f t="shared" si="433"/>
        <v>0</v>
      </c>
      <c r="AR686">
        <f t="shared" si="434"/>
        <v>0</v>
      </c>
      <c r="AS686">
        <v>0</v>
      </c>
      <c r="AT686">
        <f t="shared" si="435"/>
        <v>0</v>
      </c>
      <c r="AU686">
        <f t="shared" si="436"/>
        <v>0</v>
      </c>
      <c r="AV686">
        <f t="shared" si="437"/>
        <v>1.5759424160826513E-2</v>
      </c>
      <c r="AX686">
        <f t="shared" si="438"/>
        <v>78.812974192989046</v>
      </c>
      <c r="AY686">
        <f t="shared" si="439"/>
        <v>15.215219993965075</v>
      </c>
      <c r="AZ686" t="e">
        <f t="shared" si="440"/>
        <v>#DIV/0!</v>
      </c>
    </row>
    <row r="687" spans="1:52">
      <c r="A687" s="74">
        <v>44837.465277777781</v>
      </c>
      <c r="B687" s="31">
        <v>50</v>
      </c>
      <c r="C687" s="31">
        <v>5</v>
      </c>
      <c r="D687" s="31" t="s">
        <v>234</v>
      </c>
      <c r="E687" s="85">
        <v>2</v>
      </c>
      <c r="F687" s="2">
        <v>44838.599027777775</v>
      </c>
      <c r="G687">
        <v>380</v>
      </c>
      <c r="I687" s="35">
        <v>20</v>
      </c>
      <c r="J687" s="35">
        <v>30.088000000000001</v>
      </c>
      <c r="K687" s="64">
        <v>11.8471380557</v>
      </c>
      <c r="L687" s="65">
        <v>6227.5788532103197</v>
      </c>
      <c r="M687" s="35"/>
      <c r="N687" s="36">
        <f>1000000*(AG687-AE687)/Y687</f>
        <v>6.1475814919164762E-2</v>
      </c>
      <c r="O687" s="36">
        <f>1000000*(AN687-AL687)/Y687</f>
        <v>167.39001995628118</v>
      </c>
      <c r="P687" s="36">
        <f>1000000*(AU687-AS687)/Y687</f>
        <v>0</v>
      </c>
      <c r="Q687">
        <f>(N687*16)</f>
        <v>0.98361303870663619</v>
      </c>
      <c r="R687">
        <f>(O687*44)</f>
        <v>7365.1608780763718</v>
      </c>
      <c r="S687">
        <f>1000000*(((AG687-AE687)*0.082057*X687)/(W687-AA687))/Y687</f>
        <v>1.6996316488837293</v>
      </c>
      <c r="T687">
        <f>1000000*(((AN687-AL687)*0.082057*X687)/(W687-AA687))/Y687</f>
        <v>4627.8585489117722</v>
      </c>
      <c r="U687">
        <f>O687*((1*0.082057*X687)/(W687-AA687))</f>
        <v>4627.8585489117722</v>
      </c>
      <c r="W687">
        <f t="shared" si="420"/>
        <v>1.002197315828347</v>
      </c>
      <c r="X687">
        <v>313.14999999999998</v>
      </c>
      <c r="Y687">
        <f t="shared" si="421"/>
        <v>1.9073334166666699E-2</v>
      </c>
      <c r="Z687">
        <v>2E-3</v>
      </c>
      <c r="AA687">
        <f t="shared" si="422"/>
        <v>7.2765497523200454E-2</v>
      </c>
      <c r="AC687">
        <f t="shared" si="423"/>
        <v>1.1873169959670403E-5</v>
      </c>
      <c r="AD687">
        <f t="shared" si="424"/>
        <v>9.2412055250280894E-10</v>
      </c>
      <c r="AE687">
        <v>0</v>
      </c>
      <c r="AF687">
        <f t="shared" si="425"/>
        <v>2.4842820861857475E-10</v>
      </c>
      <c r="AG687">
        <f t="shared" si="426"/>
        <v>1.1725487611213836E-9</v>
      </c>
      <c r="AH687">
        <f t="shared" si="427"/>
        <v>1.097002469958351E-3</v>
      </c>
      <c r="AJ687">
        <f t="shared" si="428"/>
        <v>6.2412628107967579E-3</v>
      </c>
      <c r="AK687">
        <f t="shared" si="429"/>
        <v>4.8577416617632956E-7</v>
      </c>
      <c r="AL687">
        <v>0</v>
      </c>
      <c r="AM687">
        <f t="shared" si="430"/>
        <v>2.7069116206148287E-6</v>
      </c>
      <c r="AN687">
        <f t="shared" si="431"/>
        <v>3.1926857867911583E-6</v>
      </c>
      <c r="AO687">
        <f t="shared" si="432"/>
        <v>2.2739189884214046E-2</v>
      </c>
      <c r="AQ687">
        <f t="shared" si="433"/>
        <v>0</v>
      </c>
      <c r="AR687">
        <f t="shared" si="434"/>
        <v>0</v>
      </c>
      <c r="AS687">
        <v>0</v>
      </c>
      <c r="AT687">
        <f t="shared" si="435"/>
        <v>0</v>
      </c>
      <c r="AU687">
        <f t="shared" si="436"/>
        <v>0</v>
      </c>
      <c r="AV687">
        <f t="shared" si="437"/>
        <v>1.5759424160826513E-2</v>
      </c>
      <c r="AX687">
        <f t="shared" si="438"/>
        <v>78.812974192989046</v>
      </c>
      <c r="AY687">
        <f t="shared" si="439"/>
        <v>15.215219993965079</v>
      </c>
      <c r="AZ687" t="e">
        <f t="shared" si="440"/>
        <v>#DIV/0!</v>
      </c>
    </row>
    <row r="688" spans="1:52">
      <c r="A688" s="74">
        <v>44837.45416666667</v>
      </c>
      <c r="B688" s="31">
        <v>50</v>
      </c>
      <c r="C688" s="31">
        <v>0.1</v>
      </c>
      <c r="D688" s="31" t="s">
        <v>234</v>
      </c>
      <c r="E688" s="85">
        <v>2</v>
      </c>
      <c r="F688" s="2">
        <v>44838.62023148148</v>
      </c>
      <c r="G688">
        <v>255</v>
      </c>
      <c r="I688" s="35">
        <v>20</v>
      </c>
      <c r="J688" s="35">
        <v>30.088000000000001</v>
      </c>
      <c r="K688" s="64">
        <v>7.7271087972999997</v>
      </c>
      <c r="L688" s="65">
        <v>5698.5823698432796</v>
      </c>
      <c r="M688" s="35"/>
      <c r="N688" s="36">
        <f>1000000*(AG688-AE688)/Y688</f>
        <v>4.0096629924432581E-2</v>
      </c>
      <c r="O688" s="36">
        <f>1000000*(AN688-AL688)/Y688</f>
        <v>153.17121454332934</v>
      </c>
      <c r="P688" s="36">
        <f>1000000*(AU688-AS688)/Y688</f>
        <v>0</v>
      </c>
      <c r="Q688">
        <f>(N688*16)</f>
        <v>0.64154607879092129</v>
      </c>
      <c r="R688">
        <f>(O688*44)</f>
        <v>6739.5334399064914</v>
      </c>
      <c r="S688">
        <f>1000000*(((AG688-AE688)*0.082057*X688)/(W688-AA688))/Y688</f>
        <v>1.1085579153811069</v>
      </c>
      <c r="T688">
        <f>1000000*(((AN688-AL688)*0.082057*X688)/(W688-AA688))/Y688</f>
        <v>4234.7489704385243</v>
      </c>
      <c r="U688">
        <f>O688*((1*0.082057*X688)/(W688-AA688))</f>
        <v>4234.7489704385252</v>
      </c>
      <c r="W688">
        <f t="shared" si="420"/>
        <v>1.002197315828347</v>
      </c>
      <c r="X688">
        <v>313.14999999999998</v>
      </c>
      <c r="Y688">
        <f t="shared" si="421"/>
        <v>1.9073334166666699E-2</v>
      </c>
      <c r="Z688">
        <v>2E-3</v>
      </c>
      <c r="AA688">
        <f t="shared" si="422"/>
        <v>7.2765497523200454E-2</v>
      </c>
      <c r="AC688">
        <f t="shared" si="423"/>
        <v>7.7440876957676677E-6</v>
      </c>
      <c r="AD688">
        <f t="shared" si="424"/>
        <v>6.0274304371548668E-10</v>
      </c>
      <c r="AE688">
        <v>0</v>
      </c>
      <c r="AF688">
        <f t="shared" si="425"/>
        <v>1.620333777903836E-10</v>
      </c>
      <c r="AG688">
        <f t="shared" si="426"/>
        <v>7.6477642150587031E-10</v>
      </c>
      <c r="AH688">
        <f t="shared" si="427"/>
        <v>1.097002469958351E-3</v>
      </c>
      <c r="AJ688">
        <f t="shared" si="428"/>
        <v>5.7111039550836757E-3</v>
      </c>
      <c r="AK688">
        <f t="shared" si="429"/>
        <v>4.4451048543058281E-7</v>
      </c>
      <c r="AL688">
        <v>0</v>
      </c>
      <c r="AM688">
        <f t="shared" si="430"/>
        <v>2.4769752742685358E-6</v>
      </c>
      <c r="AN688">
        <f t="shared" si="431"/>
        <v>2.9214857596991186E-6</v>
      </c>
      <c r="AO688">
        <f t="shared" si="432"/>
        <v>2.2739189884214046E-2</v>
      </c>
      <c r="AQ688">
        <f t="shared" si="433"/>
        <v>0</v>
      </c>
      <c r="AR688">
        <f t="shared" si="434"/>
        <v>0</v>
      </c>
      <c r="AS688">
        <v>0</v>
      </c>
      <c r="AT688">
        <f t="shared" si="435"/>
        <v>0</v>
      </c>
      <c r="AU688">
        <f t="shared" si="436"/>
        <v>0</v>
      </c>
      <c r="AV688">
        <f t="shared" si="437"/>
        <v>1.5759424160826513E-2</v>
      </c>
      <c r="AX688">
        <f t="shared" si="438"/>
        <v>78.812974192989046</v>
      </c>
      <c r="AY688">
        <f t="shared" si="439"/>
        <v>15.215219993965079</v>
      </c>
      <c r="AZ688" t="e">
        <f t="shared" si="440"/>
        <v>#DIV/0!</v>
      </c>
    </row>
    <row r="689" spans="1:52">
      <c r="A689" s="74">
        <v>44837.583333333336</v>
      </c>
      <c r="B689" s="31">
        <v>100</v>
      </c>
      <c r="C689" s="31">
        <v>0.1</v>
      </c>
      <c r="D689" s="31" t="s">
        <v>234</v>
      </c>
      <c r="E689" s="85">
        <v>1</v>
      </c>
      <c r="F689" s="2">
        <v>44838.641435185185</v>
      </c>
      <c r="G689">
        <v>101</v>
      </c>
      <c r="H689" t="s">
        <v>613</v>
      </c>
      <c r="I689" s="35">
        <v>20</v>
      </c>
      <c r="J689" s="35">
        <v>30.088000000000001</v>
      </c>
      <c r="K689" s="64">
        <v>115.49146383653095</v>
      </c>
      <c r="L689" s="65">
        <v>1292.425797248</v>
      </c>
      <c r="M689" s="35"/>
      <c r="N689" s="36">
        <f>1000000*(AG689-AE689)/Y689</f>
        <v>0.59929510588778911</v>
      </c>
      <c r="O689" s="36">
        <f>1000000*(AN689-AL689)/Y689</f>
        <v>34.738890521126422</v>
      </c>
      <c r="P689" s="36">
        <f>1000000*(AU689-AS689)/Y689</f>
        <v>0</v>
      </c>
      <c r="Q689">
        <f>(N689*16)</f>
        <v>9.5887216942046258</v>
      </c>
      <c r="R689">
        <f>(O689*44)</f>
        <v>1528.5111829295624</v>
      </c>
      <c r="S689">
        <f>1000000*(((AG689-AE689)*0.082057*X689)/(W689-AA689))/Y689</f>
        <v>16.568807267172556</v>
      </c>
      <c r="T689">
        <f>1000000*(((AN689-AL689)*0.082057*X689)/(W689-AA689))/Y689</f>
        <v>960.43164054759052</v>
      </c>
      <c r="U689">
        <f>O689*((1*0.082057*X689)/(W689-AA689))</f>
        <v>960.43164054759052</v>
      </c>
      <c r="W689">
        <f t="shared" si="420"/>
        <v>1.002197315828347</v>
      </c>
      <c r="X689">
        <v>313.14999999999998</v>
      </c>
      <c r="Y689">
        <f t="shared" si="421"/>
        <v>1.9073334166666699E-2</v>
      </c>
      <c r="Z689">
        <v>2E-3</v>
      </c>
      <c r="AA689">
        <f t="shared" si="422"/>
        <v>7.2765497523200454E-2</v>
      </c>
      <c r="AC689">
        <f t="shared" si="423"/>
        <v>1.1574523505805794E-4</v>
      </c>
      <c r="AD689">
        <f t="shared" si="424"/>
        <v>9.0087610077796996E-9</v>
      </c>
      <c r="AE689">
        <v>0</v>
      </c>
      <c r="AF689">
        <f t="shared" si="425"/>
        <v>2.4217948112660056E-9</v>
      </c>
      <c r="AG689">
        <f t="shared" si="426"/>
        <v>1.1430555819045705E-8</v>
      </c>
      <c r="AH689">
        <f t="shared" si="427"/>
        <v>1.097002469958351E-3</v>
      </c>
      <c r="AJ689">
        <f t="shared" si="428"/>
        <v>1.2952656649092571E-3</v>
      </c>
      <c r="AK689">
        <f t="shared" si="429"/>
        <v>1.0081398867864677E-7</v>
      </c>
      <c r="AL689">
        <v>0</v>
      </c>
      <c r="AM689">
        <f t="shared" si="430"/>
        <v>5.6177247881004775E-7</v>
      </c>
      <c r="AN689">
        <f t="shared" si="431"/>
        <v>6.6258646748869455E-7</v>
      </c>
      <c r="AO689">
        <f t="shared" si="432"/>
        <v>2.2739189884214046E-2</v>
      </c>
      <c r="AQ689">
        <f t="shared" si="433"/>
        <v>0</v>
      </c>
      <c r="AR689">
        <f t="shared" si="434"/>
        <v>0</v>
      </c>
      <c r="AS689">
        <v>0</v>
      </c>
      <c r="AT689">
        <f t="shared" si="435"/>
        <v>0</v>
      </c>
      <c r="AU689">
        <f t="shared" si="436"/>
        <v>0</v>
      </c>
      <c r="AV689">
        <f t="shared" si="437"/>
        <v>1.5759424160826513E-2</v>
      </c>
      <c r="AX689">
        <f t="shared" si="438"/>
        <v>78.812974192989046</v>
      </c>
      <c r="AY689">
        <f t="shared" si="439"/>
        <v>15.215219993965082</v>
      </c>
      <c r="AZ689" t="e">
        <f t="shared" si="440"/>
        <v>#DIV/0!</v>
      </c>
    </row>
    <row r="690" spans="1:52">
      <c r="A690" s="74">
        <v>44837.46875</v>
      </c>
      <c r="B690" s="31">
        <v>50</v>
      </c>
      <c r="C690" s="31">
        <v>6.2</v>
      </c>
      <c r="D690" s="31" t="s">
        <v>234</v>
      </c>
      <c r="E690" s="85">
        <v>2</v>
      </c>
      <c r="F690" s="2">
        <v>44838.662685185183</v>
      </c>
      <c r="G690">
        <v>34</v>
      </c>
      <c r="I690" s="35">
        <v>20</v>
      </c>
      <c r="J690" s="35">
        <v>30.088000000000001</v>
      </c>
      <c r="K690" s="64">
        <v>178.78036865711144</v>
      </c>
      <c r="L690" s="65">
        <v>27650.334814449998</v>
      </c>
      <c r="M690" s="35"/>
      <c r="N690" s="36">
        <f>1000000*(AG690-AE690)/Y690</f>
        <v>0.92770665818794107</v>
      </c>
      <c r="O690" s="36">
        <f>1000000*(AN690-AL690)/Y690</f>
        <v>743.20858964358263</v>
      </c>
      <c r="P690" s="36">
        <f>1000000*(AU690-AS690)/Y690</f>
        <v>0</v>
      </c>
      <c r="Q690">
        <f>(N690*16)</f>
        <v>14.843306531007057</v>
      </c>
      <c r="R690">
        <f>(O690*44)</f>
        <v>32701.177944317635</v>
      </c>
      <c r="S690">
        <f>1000000*(((AG690-AE690)*0.082057*X690)/(W690-AA690))/Y690</f>
        <v>25.64845377340151</v>
      </c>
      <c r="T690">
        <f>1000000*(((AN690-AL690)*0.082057*X690)/(W690-AA690))/Y690</f>
        <v>20547.606279663698</v>
      </c>
      <c r="U690">
        <f>O690*((1*0.082057*X690)/(W690-AA690))</f>
        <v>20547.606279663702</v>
      </c>
      <c r="W690">
        <f t="shared" si="420"/>
        <v>1.002197315828347</v>
      </c>
      <c r="X690">
        <v>313.14999999999998</v>
      </c>
      <c r="Y690">
        <f t="shared" si="421"/>
        <v>1.9073334166666699E-2</v>
      </c>
      <c r="Z690">
        <v>2E-3</v>
      </c>
      <c r="AA690">
        <f t="shared" si="422"/>
        <v>7.2765497523200454E-2</v>
      </c>
      <c r="AC690">
        <f t="shared" si="423"/>
        <v>1.7917320559095943E-4</v>
      </c>
      <c r="AD690">
        <f t="shared" si="424"/>
        <v>1.3945529484277105E-8</v>
      </c>
      <c r="AE690">
        <v>0</v>
      </c>
      <c r="AF690">
        <f t="shared" si="425"/>
        <v>3.7489296159831346E-9</v>
      </c>
      <c r="AG690">
        <f t="shared" si="426"/>
        <v>1.769445910026024E-8</v>
      </c>
      <c r="AH690">
        <f t="shared" si="427"/>
        <v>1.097002469958351E-3</v>
      </c>
      <c r="AJ690">
        <f t="shared" si="428"/>
        <v>2.7711091332796884E-2</v>
      </c>
      <c r="AK690">
        <f t="shared" si="429"/>
        <v>2.1568283044801072E-6</v>
      </c>
      <c r="AL690">
        <v>0</v>
      </c>
      <c r="AM690">
        <f t="shared" si="430"/>
        <v>1.2018637481329008E-5</v>
      </c>
      <c r="AN690">
        <f t="shared" si="431"/>
        <v>1.4175465785809115E-5</v>
      </c>
      <c r="AO690">
        <f t="shared" si="432"/>
        <v>2.2739189884214046E-2</v>
      </c>
      <c r="AQ690">
        <f t="shared" si="433"/>
        <v>0</v>
      </c>
      <c r="AR690">
        <f t="shared" si="434"/>
        <v>0</v>
      </c>
      <c r="AS690">
        <v>0</v>
      </c>
      <c r="AT690">
        <f t="shared" si="435"/>
        <v>0</v>
      </c>
      <c r="AU690">
        <f t="shared" si="436"/>
        <v>0</v>
      </c>
      <c r="AV690">
        <f t="shared" si="437"/>
        <v>1.5759424160826513E-2</v>
      </c>
      <c r="AX690">
        <f t="shared" si="438"/>
        <v>78.812974192989046</v>
      </c>
      <c r="AY690">
        <f t="shared" si="439"/>
        <v>15.215219993965077</v>
      </c>
      <c r="AZ690" t="e">
        <f t="shared" si="440"/>
        <v>#DIV/0!</v>
      </c>
    </row>
    <row r="691" spans="1:52">
      <c r="A691" s="74">
        <v>44837.472916666666</v>
      </c>
      <c r="B691" s="31">
        <v>50</v>
      </c>
      <c r="C691" s="31">
        <v>8</v>
      </c>
      <c r="D691" s="31" t="s">
        <v>234</v>
      </c>
      <c r="E691" s="85">
        <v>1</v>
      </c>
      <c r="F691" s="2">
        <v>44838.683912037035</v>
      </c>
      <c r="G691">
        <v>358</v>
      </c>
      <c r="I691" s="35">
        <v>20</v>
      </c>
      <c r="J691" s="35">
        <v>30.088000000000001</v>
      </c>
      <c r="K691" s="64">
        <v>5174.3494826879196</v>
      </c>
      <c r="L691" s="65">
        <v>44878.13988271432</v>
      </c>
      <c r="M691" s="35"/>
      <c r="N691" s="36">
        <f>1000000*(AG691-AE691)/Y691</f>
        <v>26.850143015911989</v>
      </c>
      <c r="O691" s="36">
        <f>1000000*(AN691-AL691)/Y691</f>
        <v>1206.2717964134349</v>
      </c>
      <c r="P691" s="36">
        <f>1000000*(AU691-AS691)/Y691</f>
        <v>0</v>
      </c>
      <c r="Q691">
        <f>(N691*16)</f>
        <v>429.60228825459183</v>
      </c>
      <c r="R691">
        <f>(O691*44)</f>
        <v>53075.959042191134</v>
      </c>
      <c r="S691">
        <f>1000000*(((AG691-AE691)*0.082057*X691)/(W691-AA691))/Y691</f>
        <v>742.33018150153646</v>
      </c>
      <c r="T691">
        <f>1000000*(((AN691-AL691)*0.082057*X691)/(W691-AA691))/Y691</f>
        <v>33349.988528593873</v>
      </c>
      <c r="U691">
        <f>O691*((1*0.082057*X691)/(W691-AA691))</f>
        <v>33349.988528593865</v>
      </c>
      <c r="W691">
        <f t="shared" si="420"/>
        <v>1.002197315828347</v>
      </c>
      <c r="X691">
        <v>313.14999999999998</v>
      </c>
      <c r="Y691">
        <f t="shared" si="421"/>
        <v>1.9073334166666699E-2</v>
      </c>
      <c r="Z691">
        <v>2E-3</v>
      </c>
      <c r="AA691">
        <f t="shared" si="422"/>
        <v>7.2765497523200454E-2</v>
      </c>
      <c r="AC691">
        <f t="shared" si="423"/>
        <v>5.1857191627076296E-3</v>
      </c>
      <c r="AD691">
        <f t="shared" si="424"/>
        <v>4.0361838279444709E-7</v>
      </c>
      <c r="AE691">
        <v>0</v>
      </c>
      <c r="AF691">
        <f t="shared" si="425"/>
        <v>1.0850336737083432E-7</v>
      </c>
      <c r="AG691">
        <f t="shared" si="426"/>
        <v>5.1212175016528138E-7</v>
      </c>
      <c r="AH691">
        <f t="shared" si="427"/>
        <v>1.097002469958351E-3</v>
      </c>
      <c r="AJ691">
        <f t="shared" si="428"/>
        <v>4.4976751329825385E-2</v>
      </c>
      <c r="AK691">
        <f t="shared" si="429"/>
        <v>3.5006607696074358E-6</v>
      </c>
      <c r="AL691">
        <v>0</v>
      </c>
      <c r="AM691">
        <f t="shared" si="430"/>
        <v>1.9506964299211346E-5</v>
      </c>
      <c r="AN691">
        <f t="shared" si="431"/>
        <v>2.3007625068818782E-5</v>
      </c>
      <c r="AO691">
        <f t="shared" si="432"/>
        <v>2.2739189884214046E-2</v>
      </c>
      <c r="AQ691">
        <f t="shared" si="433"/>
        <v>0</v>
      </c>
      <c r="AR691">
        <f t="shared" si="434"/>
        <v>0</v>
      </c>
      <c r="AS691">
        <v>0</v>
      </c>
      <c r="AT691">
        <f t="shared" si="435"/>
        <v>0</v>
      </c>
      <c r="AU691">
        <f t="shared" si="436"/>
        <v>0</v>
      </c>
      <c r="AV691">
        <f t="shared" si="437"/>
        <v>1.5759424160826513E-2</v>
      </c>
      <c r="AX691">
        <f t="shared" si="438"/>
        <v>78.812974192989032</v>
      </c>
      <c r="AY691">
        <f t="shared" si="439"/>
        <v>15.215219993965077</v>
      </c>
      <c r="AZ691" t="e">
        <f t="shared" si="440"/>
        <v>#DIV/0!</v>
      </c>
    </row>
    <row r="692" spans="1:52">
      <c r="A692" s="74">
        <v>44837.479166666664</v>
      </c>
      <c r="B692" s="31">
        <v>50</v>
      </c>
      <c r="C692" s="31">
        <v>9</v>
      </c>
      <c r="D692" s="31" t="s">
        <v>234</v>
      </c>
      <c r="E692" s="85">
        <v>1</v>
      </c>
      <c r="F692" s="2">
        <v>44838.705138888887</v>
      </c>
      <c r="G692">
        <v>316</v>
      </c>
      <c r="I692" s="35">
        <v>20</v>
      </c>
      <c r="J692" s="35">
        <v>30.088000000000001</v>
      </c>
      <c r="K692" s="64">
        <v>16180.249153918379</v>
      </c>
      <c r="L692" s="65">
        <v>43774.987461158722</v>
      </c>
      <c r="M692" s="35"/>
      <c r="N692" s="36">
        <f>1000000*(AG692-AE692)/Y692</f>
        <v>83.960699846295995</v>
      </c>
      <c r="O692" s="36">
        <f>1000000*(AN692-AL692)/Y692</f>
        <v>1176.6203523753038</v>
      </c>
      <c r="P692" s="36">
        <f>1000000*(AU692-AS692)/Y692</f>
        <v>0</v>
      </c>
      <c r="Q692">
        <f>(N692*16)</f>
        <v>1343.3711975407359</v>
      </c>
      <c r="R692">
        <f>(O692*44)</f>
        <v>51771.295504513371</v>
      </c>
      <c r="S692">
        <f>1000000*(((AG692-AE692)*0.082057*X692)/(W692-AA692))/Y692</f>
        <v>2321.2748445682701</v>
      </c>
      <c r="T692">
        <f>1000000*(((AN692-AL692)*0.082057*X692)/(W692-AA692))/Y692</f>
        <v>32530.210331451148</v>
      </c>
      <c r="U692">
        <f>O692*((1*0.082057*X692)/(W692-AA692))</f>
        <v>32530.210331451148</v>
      </c>
      <c r="W692">
        <f t="shared" si="420"/>
        <v>1.002197315828347</v>
      </c>
      <c r="X692">
        <v>313.14999999999998</v>
      </c>
      <c r="Y692">
        <f t="shared" si="421"/>
        <v>1.9073334166666699E-2</v>
      </c>
      <c r="Z692">
        <v>2E-3</v>
      </c>
      <c r="AA692">
        <f t="shared" si="422"/>
        <v>7.2765497523200454E-2</v>
      </c>
      <c r="AC692">
        <f t="shared" si="423"/>
        <v>1.6215802271490883E-2</v>
      </c>
      <c r="AD692">
        <f t="shared" si="424"/>
        <v>1.262119232294932E-6</v>
      </c>
      <c r="AE692">
        <v>0</v>
      </c>
      <c r="AF692">
        <f t="shared" si="425"/>
        <v>3.3929125274067288E-7</v>
      </c>
      <c r="AG692" s="8">
        <f t="shared" si="426"/>
        <v>1.6014104850356049E-6</v>
      </c>
      <c r="AH692" s="9">
        <f t="shared" si="427"/>
        <v>1.097002469958351E-3</v>
      </c>
      <c r="AJ692">
        <f t="shared" si="428"/>
        <v>4.3871174933992819E-2</v>
      </c>
      <c r="AK692">
        <f t="shared" si="429"/>
        <v>3.4146108037414361E-6</v>
      </c>
      <c r="AL692">
        <v>0</v>
      </c>
      <c r="AM692" s="8">
        <f t="shared" si="430"/>
        <v>1.9027462364413858E-5</v>
      </c>
      <c r="AN692" s="8">
        <f t="shared" si="431"/>
        <v>2.2442073168155294E-5</v>
      </c>
      <c r="AO692" s="9">
        <f t="shared" si="432"/>
        <v>2.2739189884214046E-2</v>
      </c>
      <c r="AP692" s="9"/>
      <c r="AQ692">
        <f t="shared" si="433"/>
        <v>0</v>
      </c>
      <c r="AR692">
        <f t="shared" si="434"/>
        <v>0</v>
      </c>
      <c r="AS692">
        <v>0</v>
      </c>
      <c r="AT692" s="8">
        <f t="shared" si="435"/>
        <v>0</v>
      </c>
      <c r="AU692" s="8">
        <f t="shared" si="436"/>
        <v>0</v>
      </c>
      <c r="AV692" s="9">
        <f t="shared" si="437"/>
        <v>1.5759424160826513E-2</v>
      </c>
      <c r="AX692">
        <f t="shared" si="438"/>
        <v>78.812974192989046</v>
      </c>
      <c r="AY692">
        <f t="shared" si="439"/>
        <v>15.215219993965075</v>
      </c>
      <c r="AZ692" t="e">
        <f t="shared" si="440"/>
        <v>#DIV/0!</v>
      </c>
    </row>
    <row r="693" spans="1:52">
      <c r="A693" s="74">
        <v>44837.472916666666</v>
      </c>
      <c r="B693" s="31">
        <v>50</v>
      </c>
      <c r="C693" s="31">
        <v>8</v>
      </c>
      <c r="D693" s="31" t="s">
        <v>234</v>
      </c>
      <c r="E693" s="85">
        <v>2</v>
      </c>
      <c r="F693" s="2">
        <v>44838.726354166669</v>
      </c>
      <c r="G693">
        <v>106</v>
      </c>
      <c r="I693" s="35">
        <v>20</v>
      </c>
      <c r="J693" s="35">
        <v>30.088000000000001</v>
      </c>
      <c r="K693" s="64">
        <v>5513.7453725068799</v>
      </c>
      <c r="L693" s="65">
        <v>43328.966106240317</v>
      </c>
      <c r="M693" s="35"/>
      <c r="N693" s="36">
        <f>1000000*(AG693-AE693)/Y693</f>
        <v>28.611297381526647</v>
      </c>
      <c r="O693" s="36">
        <f>1000000*(AN693-AL693)/Y693</f>
        <v>1164.631821156268</v>
      </c>
      <c r="P693" s="36">
        <f>1000000*(AU693-AS693)/Y693</f>
        <v>0</v>
      </c>
      <c r="Q693">
        <f>(N693*16)</f>
        <v>457.78075810442635</v>
      </c>
      <c r="R693">
        <f>(O693*44)</f>
        <v>51243.800130875788</v>
      </c>
      <c r="S693">
        <f>1000000*(((AG693-AE693)*0.082057*X693)/(W693-AA693))/Y693</f>
        <v>791.02109682009484</v>
      </c>
      <c r="T693">
        <f>1000000*(((AN693-AL693)*0.082057*X693)/(W693-AA693))/Y693</f>
        <v>32198.761498925767</v>
      </c>
      <c r="U693">
        <f>O693*((1*0.082057*X693)/(W693-AA693))</f>
        <v>32198.76149892576</v>
      </c>
      <c r="W693">
        <f t="shared" si="420"/>
        <v>1.002197315828347</v>
      </c>
      <c r="X693">
        <v>313.14999999999998</v>
      </c>
      <c r="Y693">
        <f t="shared" si="421"/>
        <v>1.9073334166666699E-2</v>
      </c>
      <c r="Z693">
        <v>2E-3</v>
      </c>
      <c r="AA693">
        <f t="shared" si="422"/>
        <v>7.2765497523200454E-2</v>
      </c>
      <c r="AC693">
        <f t="shared" si="423"/>
        <v>5.5258608124873643E-3</v>
      </c>
      <c r="AD693">
        <f t="shared" si="424"/>
        <v>4.3009251652548577E-7</v>
      </c>
      <c r="AE693">
        <v>0</v>
      </c>
      <c r="AF693" s="8">
        <f t="shared" si="425"/>
        <v>1.1562031937424789E-7</v>
      </c>
      <c r="AG693">
        <f t="shared" si="426"/>
        <v>5.4571283589973364E-7</v>
      </c>
      <c r="AH693">
        <f t="shared" si="427"/>
        <v>1.097002469958351E-3</v>
      </c>
      <c r="AJ693">
        <f t="shared" si="428"/>
        <v>4.3424173529291475E-2</v>
      </c>
      <c r="AK693">
        <f t="shared" si="429"/>
        <v>3.3798194896706986E-6</v>
      </c>
      <c r="AL693">
        <v>0</v>
      </c>
      <c r="AM693">
        <f t="shared" si="430"/>
        <v>1.883359241637641E-5</v>
      </c>
      <c r="AN693">
        <f t="shared" si="431"/>
        <v>2.2213411906047108E-5</v>
      </c>
      <c r="AO693">
        <f t="shared" si="432"/>
        <v>2.2739189884214046E-2</v>
      </c>
      <c r="AQ693">
        <f t="shared" si="433"/>
        <v>0</v>
      </c>
      <c r="AR693">
        <f t="shared" si="434"/>
        <v>0</v>
      </c>
      <c r="AS693">
        <v>0</v>
      </c>
      <c r="AT693">
        <f t="shared" si="435"/>
        <v>0</v>
      </c>
      <c r="AU693">
        <f t="shared" si="436"/>
        <v>0</v>
      </c>
      <c r="AV693">
        <f t="shared" si="437"/>
        <v>1.5759424160826513E-2</v>
      </c>
      <c r="AX693">
        <f t="shared" si="438"/>
        <v>78.81297419298906</v>
      </c>
      <c r="AY693">
        <f t="shared" si="439"/>
        <v>15.215219993965077</v>
      </c>
      <c r="AZ693" t="e">
        <f t="shared" si="440"/>
        <v>#DIV/0!</v>
      </c>
    </row>
    <row r="694" spans="1:52">
      <c r="A694" s="74">
        <v>44837.458333333336</v>
      </c>
      <c r="B694" s="31">
        <v>50</v>
      </c>
      <c r="C694" s="31">
        <v>1.6</v>
      </c>
      <c r="D694" s="31" t="s">
        <v>234</v>
      </c>
      <c r="E694" s="85">
        <v>1</v>
      </c>
      <c r="F694" s="2">
        <v>44838.747581018521</v>
      </c>
      <c r="G694">
        <v>120</v>
      </c>
      <c r="I694" s="35">
        <v>20</v>
      </c>
      <c r="J694" s="35">
        <v>30.088000000000001</v>
      </c>
      <c r="K694" s="64">
        <v>9.7853009692999997</v>
      </c>
      <c r="L694" s="65">
        <v>5768.9843206451205</v>
      </c>
      <c r="M694" s="35"/>
      <c r="N694" s="36">
        <f>1000000*(AG694-AE694)/Y694</f>
        <v>5.077676553516508E-2</v>
      </c>
      <c r="O694" s="36">
        <f>1000000*(AN694-AL694)/Y694</f>
        <v>155.06353645967187</v>
      </c>
      <c r="P694" s="36">
        <f>1000000*(AU694-AS694)/Y694</f>
        <v>0</v>
      </c>
      <c r="Q694">
        <f>(N694*16)</f>
        <v>0.81242824856264129</v>
      </c>
      <c r="R694">
        <f>(O694*44)</f>
        <v>6822.7956042255619</v>
      </c>
      <c r="S694">
        <f>1000000*(((AG694-AE694)*0.082057*X694)/(W694-AA694))/Y694</f>
        <v>1.4038333260810667</v>
      </c>
      <c r="T694">
        <f>1000000*(((AN694-AL694)*0.082057*X694)/(W694-AA694))/Y694</f>
        <v>4287.0662959285764</v>
      </c>
      <c r="U694">
        <f>O694*((1*0.082057*X694)/(W694-AA694))</f>
        <v>4287.0662959285755</v>
      </c>
      <c r="W694">
        <f t="shared" si="420"/>
        <v>1.002197315828347</v>
      </c>
      <c r="X694">
        <v>313.14999999999998</v>
      </c>
      <c r="Y694">
        <f t="shared" si="421"/>
        <v>1.9073334166666699E-2</v>
      </c>
      <c r="Z694">
        <v>2E-3</v>
      </c>
      <c r="AA694">
        <f t="shared" si="422"/>
        <v>7.2765497523200454E-2</v>
      </c>
      <c r="AC694">
        <f t="shared" si="423"/>
        <v>9.8068023660049824E-6</v>
      </c>
      <c r="AD694">
        <f t="shared" si="424"/>
        <v>7.6328963971218655E-10</v>
      </c>
      <c r="AE694">
        <v>0</v>
      </c>
      <c r="AF694">
        <f t="shared" si="425"/>
        <v>2.0519257724250154E-10</v>
      </c>
      <c r="AG694">
        <f t="shared" si="426"/>
        <v>9.6848221695468816E-10</v>
      </c>
      <c r="AH694">
        <f t="shared" si="427"/>
        <v>1.097002469958351E-3</v>
      </c>
      <c r="AJ694">
        <f t="shared" si="428"/>
        <v>5.78166060120636E-3</v>
      </c>
      <c r="AK694">
        <f t="shared" si="429"/>
        <v>4.5000209778171682E-7</v>
      </c>
      <c r="AL694">
        <v>0</v>
      </c>
      <c r="AM694">
        <f t="shared" si="430"/>
        <v>2.5075765501787102E-6</v>
      </c>
      <c r="AN694">
        <f t="shared" si="431"/>
        <v>2.9575786479604269E-6</v>
      </c>
      <c r="AO694">
        <f t="shared" si="432"/>
        <v>2.2739189884214046E-2</v>
      </c>
      <c r="AQ694">
        <f t="shared" si="433"/>
        <v>0</v>
      </c>
      <c r="AR694">
        <f t="shared" si="434"/>
        <v>0</v>
      </c>
      <c r="AS694">
        <v>0</v>
      </c>
      <c r="AT694">
        <f t="shared" si="435"/>
        <v>0</v>
      </c>
      <c r="AU694">
        <f t="shared" si="436"/>
        <v>0</v>
      </c>
      <c r="AV694">
        <f t="shared" si="437"/>
        <v>1.5759424160826513E-2</v>
      </c>
      <c r="AX694">
        <f t="shared" si="438"/>
        <v>78.81297419298906</v>
      </c>
      <c r="AY694">
        <f t="shared" si="439"/>
        <v>15.215219993965073</v>
      </c>
      <c r="AZ694" t="e">
        <f t="shared" si="440"/>
        <v>#DIV/0!</v>
      </c>
    </row>
    <row r="695" spans="1:52">
      <c r="A695" s="74">
        <v>44837.458333333336</v>
      </c>
      <c r="B695" s="31">
        <v>50</v>
      </c>
      <c r="C695" s="31">
        <v>1.6</v>
      </c>
      <c r="D695" s="31" t="s">
        <v>234</v>
      </c>
      <c r="E695" s="85">
        <v>2</v>
      </c>
      <c r="F695" s="2">
        <v>44838.768784722219</v>
      </c>
      <c r="G695">
        <v>327</v>
      </c>
      <c r="I695" s="35">
        <v>20</v>
      </c>
      <c r="J695" s="35">
        <v>30.088000000000001</v>
      </c>
      <c r="K695" s="64">
        <v>7.9833576037</v>
      </c>
      <c r="L695" s="65">
        <v>5963.5334063680002</v>
      </c>
      <c r="M695" s="35"/>
      <c r="N695" s="36">
        <f>1000000*(AG695-AE695)/Y695</f>
        <v>4.1426326946737806E-2</v>
      </c>
      <c r="O695" s="36">
        <f>1000000*(AN695-AL695)/Y695</f>
        <v>160.29278784439603</v>
      </c>
      <c r="P695" s="36">
        <f>1000000*(AU695-AS695)/Y695</f>
        <v>0</v>
      </c>
      <c r="Q695">
        <f>(N695*16)</f>
        <v>0.66282123114780489</v>
      </c>
      <c r="R695">
        <f>(O695*44)</f>
        <v>7052.8826651534255</v>
      </c>
      <c r="S695">
        <f>1000000*(((AG695-AE695)*0.082057*X695)/(W695-AA695))/Y695</f>
        <v>1.1453202607930073</v>
      </c>
      <c r="T695">
        <f>1000000*(((AN695-AL695)*0.082057*X695)/(W695-AA695))/Y695</f>
        <v>4431.6402420427185</v>
      </c>
      <c r="U695">
        <f>O695*((1*0.082057*X695)/(W695-AA695))</f>
        <v>4431.6402420427175</v>
      </c>
      <c r="W695">
        <f t="shared" si="420"/>
        <v>1.002197315828347</v>
      </c>
      <c r="X695">
        <v>313.14999999999998</v>
      </c>
      <c r="Y695">
        <f t="shared" si="421"/>
        <v>1.9073334166666699E-2</v>
      </c>
      <c r="Z695">
        <v>2E-3</v>
      </c>
      <c r="AA695">
        <f t="shared" si="422"/>
        <v>7.2765497523200454E-2</v>
      </c>
      <c r="AC695">
        <f t="shared" si="423"/>
        <v>8.0008995617259643E-6</v>
      </c>
      <c r="AD695">
        <f t="shared" si="424"/>
        <v>6.2273139764832687E-10</v>
      </c>
      <c r="AE695">
        <v>0</v>
      </c>
      <c r="AF695">
        <f t="shared" si="425"/>
        <v>1.6740677950439261E-10</v>
      </c>
      <c r="AG695">
        <f t="shared" si="426"/>
        <v>7.9013817715271951E-10</v>
      </c>
      <c r="AH695">
        <f t="shared" si="427"/>
        <v>1.097002469958351E-3</v>
      </c>
      <c r="AJ695">
        <f t="shared" si="428"/>
        <v>5.9766371727146888E-3</v>
      </c>
      <c r="AK695">
        <f t="shared" si="429"/>
        <v>4.6517764547449004E-7</v>
      </c>
      <c r="AL695">
        <v>0</v>
      </c>
      <c r="AM695">
        <f t="shared" si="430"/>
        <v>2.5921402615882855E-6</v>
      </c>
      <c r="AN695">
        <f t="shared" si="431"/>
        <v>3.0573179070627755E-6</v>
      </c>
      <c r="AO695">
        <f t="shared" si="432"/>
        <v>2.2739189884214046E-2</v>
      </c>
      <c r="AQ695">
        <f t="shared" si="433"/>
        <v>0</v>
      </c>
      <c r="AR695">
        <f t="shared" si="434"/>
        <v>0</v>
      </c>
      <c r="AS695">
        <v>0</v>
      </c>
      <c r="AT695">
        <f t="shared" si="435"/>
        <v>0</v>
      </c>
      <c r="AU695">
        <f t="shared" si="436"/>
        <v>0</v>
      </c>
      <c r="AV695">
        <f t="shared" si="437"/>
        <v>1.5759424160826513E-2</v>
      </c>
      <c r="AX695">
        <f t="shared" si="438"/>
        <v>78.812974192989046</v>
      </c>
      <c r="AY695">
        <f t="shared" si="439"/>
        <v>15.215219993965075</v>
      </c>
      <c r="AZ695" t="e">
        <f t="shared" si="440"/>
        <v>#DIV/0!</v>
      </c>
    </row>
    <row r="696" spans="1:52">
      <c r="A696" s="74">
        <v>44837.461805555555</v>
      </c>
      <c r="B696" s="31">
        <v>50</v>
      </c>
      <c r="C696" s="31">
        <v>3.8</v>
      </c>
      <c r="D696" s="31" t="s">
        <v>234</v>
      </c>
      <c r="E696" s="85">
        <v>1</v>
      </c>
      <c r="F696" s="2">
        <v>44838.790023148147</v>
      </c>
      <c r="G696">
        <v>148</v>
      </c>
      <c r="I696" s="35">
        <v>20</v>
      </c>
      <c r="J696" s="35">
        <v>30.088000000000001</v>
      </c>
      <c r="K696" s="64">
        <v>6.5476806925000002</v>
      </c>
      <c r="L696" s="65">
        <v>5905.4607921639208</v>
      </c>
      <c r="M696" s="35"/>
      <c r="N696" s="36">
        <f>1000000*(AG696-AE696)/Y696</f>
        <v>3.3976476386907012E-2</v>
      </c>
      <c r="O696" s="36">
        <f>1000000*(AN696-AL696)/Y696</f>
        <v>158.73186404404572</v>
      </c>
      <c r="P696" s="36">
        <f>1000000*(AU696-AS696)/Y696</f>
        <v>0</v>
      </c>
      <c r="Q696">
        <f>(N696*16)</f>
        <v>0.54362362219051219</v>
      </c>
      <c r="R696">
        <f>(O696*44)</f>
        <v>6984.2020179380115</v>
      </c>
      <c r="S696">
        <f>1000000*(((AG696-AE696)*0.082057*X696)/(W696-AA696))/Y696</f>
        <v>0.93935305551737214</v>
      </c>
      <c r="T696">
        <f>1000000*(((AN696-AL696)*0.082057*X696)/(W696-AA696))/Y696</f>
        <v>4388.4851330610845</v>
      </c>
      <c r="U696">
        <f>O696*((1*0.082057*X696)/(W696-AA696))</f>
        <v>4388.4851330610845</v>
      </c>
      <c r="W696">
        <f t="shared" si="420"/>
        <v>1.002197315828347</v>
      </c>
      <c r="X696">
        <v>313.14999999999998</v>
      </c>
      <c r="Y696">
        <f t="shared" si="421"/>
        <v>1.9073334166666699E-2</v>
      </c>
      <c r="Z696">
        <v>2E-3</v>
      </c>
      <c r="AA696">
        <f t="shared" si="422"/>
        <v>7.2765497523200454E-2</v>
      </c>
      <c r="AC696">
        <f t="shared" si="423"/>
        <v>6.5620680149245928E-6</v>
      </c>
      <c r="AD696">
        <f t="shared" si="424"/>
        <v>5.1074329265993803E-10</v>
      </c>
      <c r="AE696">
        <v>0</v>
      </c>
      <c r="AF696">
        <f t="shared" si="425"/>
        <v>1.3730139527339988E-10</v>
      </c>
      <c r="AG696">
        <f t="shared" si="426"/>
        <v>6.4804468793333791E-10</v>
      </c>
      <c r="AH696">
        <f t="shared" si="427"/>
        <v>1.097002469958351E-3</v>
      </c>
      <c r="AJ696">
        <f t="shared" si="428"/>
        <v>5.9184369546362251E-3</v>
      </c>
      <c r="AK696">
        <f t="shared" si="429"/>
        <v>4.6064776694422879E-7</v>
      </c>
      <c r="AL696">
        <v>0</v>
      </c>
      <c r="AM696">
        <f t="shared" si="430"/>
        <v>2.5668981188657618E-6</v>
      </c>
      <c r="AN696">
        <f t="shared" si="431"/>
        <v>3.0275458858099906E-6</v>
      </c>
      <c r="AO696">
        <f t="shared" si="432"/>
        <v>2.2739189884214046E-2</v>
      </c>
      <c r="AQ696">
        <f t="shared" si="433"/>
        <v>0</v>
      </c>
      <c r="AR696">
        <f t="shared" si="434"/>
        <v>0</v>
      </c>
      <c r="AS696">
        <v>0</v>
      </c>
      <c r="AT696">
        <f t="shared" si="435"/>
        <v>0</v>
      </c>
      <c r="AU696">
        <f t="shared" si="436"/>
        <v>0</v>
      </c>
      <c r="AV696">
        <f t="shared" si="437"/>
        <v>1.5759424160826513E-2</v>
      </c>
      <c r="AX696">
        <f t="shared" si="438"/>
        <v>78.812974192989046</v>
      </c>
      <c r="AY696">
        <f t="shared" si="439"/>
        <v>15.215219993965079</v>
      </c>
      <c r="AZ696" t="e">
        <f t="shared" si="440"/>
        <v>#DIV/0!</v>
      </c>
    </row>
    <row r="697" spans="1:52">
      <c r="A697" s="74">
        <v>44837.583333333336</v>
      </c>
      <c r="B697" s="31">
        <v>100</v>
      </c>
      <c r="C697" s="31">
        <v>0.1</v>
      </c>
      <c r="D697" s="31" t="s">
        <v>234</v>
      </c>
      <c r="E697" s="85">
        <v>2</v>
      </c>
      <c r="F697" s="2">
        <v>44838.811249999999</v>
      </c>
      <c r="G697">
        <v>184</v>
      </c>
      <c r="H697" t="s">
        <v>613</v>
      </c>
      <c r="I697" s="35">
        <v>20</v>
      </c>
      <c r="J697" s="35">
        <v>30.088000000000001</v>
      </c>
      <c r="K697" s="64">
        <v>117.48733438009785</v>
      </c>
      <c r="L697" s="65">
        <v>1628.30404995712</v>
      </c>
      <c r="M697" s="35"/>
      <c r="N697" s="36">
        <f>1000000*(AG697-AE697)/Y697</f>
        <v>0.60965184922631188</v>
      </c>
      <c r="O697" s="36">
        <f>1000000*(AN697-AL697)/Y697</f>
        <v>43.766904256332303</v>
      </c>
      <c r="P697" s="36">
        <f>1000000*(AU697-AS697)/Y697</f>
        <v>0</v>
      </c>
      <c r="Q697">
        <f>(N697*16)</f>
        <v>9.7544295876209901</v>
      </c>
      <c r="R697">
        <f>(O697*44)</f>
        <v>1925.7437872786213</v>
      </c>
      <c r="S697">
        <f>1000000*(((AG697-AE697)*0.082057*X697)/(W697-AA697))/Y697</f>
        <v>16.855141800202574</v>
      </c>
      <c r="T697">
        <f>1000000*(((AN697-AL697)*0.082057*X697)/(W697-AA697))/Y697</f>
        <v>1210.0305745526025</v>
      </c>
      <c r="U697">
        <f>O697*((1*0.082057*X697)/(W697-AA697))</f>
        <v>1210.0305745526023</v>
      </c>
      <c r="W697">
        <f t="shared" ref="W697:W758" si="441">((0.001316*((J697*25.4)-(2.5*2053/100)))*(273.15+40))/(273.15+I697)</f>
        <v>1.002197315828347</v>
      </c>
      <c r="X697">
        <v>313.14999999999998</v>
      </c>
      <c r="Y697">
        <f t="shared" ref="Y697:Y758" si="442">(21.0733341666667/1000)-Z697</f>
        <v>1.9073334166666699E-2</v>
      </c>
      <c r="Z697">
        <v>2E-3</v>
      </c>
      <c r="AA697">
        <f t="shared" ref="AA697:AA758" si="443">(0.001316*10^(8.07131-(1730.63/(233.46+(X697-273.15)))))</f>
        <v>7.2765497523200454E-2</v>
      </c>
      <c r="AC697">
        <f t="shared" ref="AC697:AC758" si="444">W697*(K697/10^6)</f>
        <v>1.1774549115956154E-4</v>
      </c>
      <c r="AD697">
        <f t="shared" ref="AD697:AD758" si="445">(AC697*Z697)/(0.082057*X697)</f>
        <v>9.1644462864329444E-9</v>
      </c>
      <c r="AE697">
        <v>0</v>
      </c>
      <c r="AF697">
        <f t="shared" ref="AF697:AF758" si="446">AC697*AH697*Y697</f>
        <v>2.463647159186805E-9</v>
      </c>
      <c r="AG697">
        <f t="shared" ref="AG697:AG758" si="447">AD697+AF697</f>
        <v>1.1628093445619749E-8</v>
      </c>
      <c r="AH697">
        <f t="shared" ref="AH697:AH758" si="448">101.325*(0.000014*EXP(1600*((1/X697)-(1/298.15))))</f>
        <v>1.097002469958351E-3</v>
      </c>
      <c r="AJ697">
        <f t="shared" ref="AJ697:AJ758" si="449">W697*(L697/10^6)</f>
        <v>1.6318819482194523E-3</v>
      </c>
      <c r="AK697">
        <f t="shared" ref="AK697:AK758" si="450">(AJ697*Z697)/(0.082057*X697)</f>
        <v>1.2701373371478158E-7</v>
      </c>
      <c r="AL697">
        <v>0</v>
      </c>
      <c r="AM697">
        <f t="shared" ref="AM697:AM758" si="451">AJ697*AO697*Y697</f>
        <v>7.0776705660675157E-7</v>
      </c>
      <c r="AN697">
        <f t="shared" ref="AN697:AN758" si="452">AK697+AM697</f>
        <v>8.3478079032153309E-7</v>
      </c>
      <c r="AO697">
        <f t="shared" ref="AO697:AO758" si="453">101.325*(0.00033*EXP(2400*((1/X697)-(1/298.15))))</f>
        <v>2.2739189884214046E-2</v>
      </c>
      <c r="AQ697">
        <f t="shared" ref="AQ697:AQ758" si="454">W697*(M697/10^6)</f>
        <v>0</v>
      </c>
      <c r="AR697">
        <f t="shared" ref="AR697:AR758" si="455">(AQ697*Z697)/(0.082057*X697)</f>
        <v>0</v>
      </c>
      <c r="AS697">
        <v>0</v>
      </c>
      <c r="AT697">
        <f t="shared" ref="AT697:AT758" si="456">AQ697*AV697*Y697</f>
        <v>0</v>
      </c>
      <c r="AU697">
        <f t="shared" ref="AU697:AU758" si="457">AR697+AT697</f>
        <v>0</v>
      </c>
      <c r="AV697">
        <f t="shared" ref="AV697:AV758" si="458">101.325*((2.4*10^-4)*EXP(2700*((1/X697)-(1/298.15))))</f>
        <v>1.5759424160826513E-2</v>
      </c>
      <c r="AX697">
        <f t="shared" ref="AX697:AX758" si="459">100*(AG697-AF697)/AG697</f>
        <v>78.81297419298906</v>
      </c>
      <c r="AY697">
        <f t="shared" ref="AY697:AY758" si="460">100*(AN697-AM697)/AN697</f>
        <v>15.215219993965068</v>
      </c>
      <c r="AZ697" t="e">
        <f t="shared" ref="AZ697:AZ758" si="461">100*(AU697-AT697)/AU697</f>
        <v>#DIV/0!</v>
      </c>
    </row>
    <row r="698" spans="1:52">
      <c r="A698" s="74">
        <v>44837.461805555555</v>
      </c>
      <c r="B698" s="31">
        <v>50</v>
      </c>
      <c r="C698" s="31">
        <v>3.8</v>
      </c>
      <c r="D698" s="31" t="s">
        <v>234</v>
      </c>
      <c r="E698" s="85">
        <v>2</v>
      </c>
      <c r="F698" s="2">
        <v>44838.832453703704</v>
      </c>
      <c r="G698">
        <v>168</v>
      </c>
      <c r="I698" s="35">
        <v>20</v>
      </c>
      <c r="J698" s="35">
        <v>30.088000000000001</v>
      </c>
      <c r="K698" s="64">
        <v>6.248468839700001</v>
      </c>
      <c r="L698" s="65">
        <v>5471.7364183500795</v>
      </c>
      <c r="M698" s="35"/>
      <c r="N698" s="36">
        <f>1000000*(AG698-AE698)/Y698</f>
        <v>3.2423840433998277E-2</v>
      </c>
      <c r="O698" s="36">
        <f>1000000*(AN698-AL698)/Y698</f>
        <v>147.07386126327029</v>
      </c>
      <c r="P698" s="36">
        <f>1000000*(AU698-AS698)/Y698</f>
        <v>0</v>
      </c>
      <c r="Q698">
        <f>(N698*16)</f>
        <v>0.51878144694397244</v>
      </c>
      <c r="R698">
        <f>(O698*44)</f>
        <v>6471.2498955838928</v>
      </c>
      <c r="S698">
        <f>1000000*(((AG698-AE698)*0.082057*X698)/(W698-AA698))/Y698</f>
        <v>0.89642708197430698</v>
      </c>
      <c r="T698">
        <f>1000000*(((AN698-AL698)*0.082057*X698)/(W698-AA698))/Y698</f>
        <v>4066.1744729253137</v>
      </c>
      <c r="U698">
        <f>O698*((1*0.082057*X698)/(W698-AA698))</f>
        <v>4066.1744729253137</v>
      </c>
      <c r="W698">
        <f t="shared" si="441"/>
        <v>1.002197315828347</v>
      </c>
      <c r="X698">
        <v>313.14999999999998</v>
      </c>
      <c r="Y698">
        <f t="shared" si="442"/>
        <v>1.9073334166666699E-2</v>
      </c>
      <c r="Z698">
        <v>2E-3</v>
      </c>
      <c r="AA698">
        <f t="shared" si="443"/>
        <v>7.2765497523200454E-2</v>
      </c>
      <c r="AC698">
        <f t="shared" si="444"/>
        <v>6.2621986991844071E-6</v>
      </c>
      <c r="AD698">
        <f t="shared" si="445"/>
        <v>4.8740366232686461E-10</v>
      </c>
      <c r="AE698">
        <v>0</v>
      </c>
      <c r="AF698">
        <f t="shared" si="446"/>
        <v>1.3102708123746401E-10</v>
      </c>
      <c r="AG698">
        <f t="shared" si="447"/>
        <v>6.1843074356432859E-10</v>
      </c>
      <c r="AH698">
        <f t="shared" si="448"/>
        <v>1.097002469958351E-3</v>
      </c>
      <c r="AJ698">
        <f t="shared" si="449"/>
        <v>5.4837595513906635E-3</v>
      </c>
      <c r="AK698">
        <f t="shared" si="450"/>
        <v>4.2681566284631646E-7</v>
      </c>
      <c r="AL698">
        <v>0</v>
      </c>
      <c r="AM698">
        <f t="shared" si="451"/>
        <v>2.3783732402100145E-6</v>
      </c>
      <c r="AN698">
        <f t="shared" si="452"/>
        <v>2.805188903056331E-6</v>
      </c>
      <c r="AO698">
        <f t="shared" si="453"/>
        <v>2.2739189884214046E-2</v>
      </c>
      <c r="AQ698">
        <f t="shared" si="454"/>
        <v>0</v>
      </c>
      <c r="AR698">
        <f t="shared" si="455"/>
        <v>0</v>
      </c>
      <c r="AS698">
        <v>0</v>
      </c>
      <c r="AT698">
        <f t="shared" si="456"/>
        <v>0</v>
      </c>
      <c r="AU698">
        <f t="shared" si="457"/>
        <v>0</v>
      </c>
      <c r="AV698">
        <f t="shared" si="458"/>
        <v>1.5759424160826513E-2</v>
      </c>
      <c r="AX698">
        <f t="shared" si="459"/>
        <v>78.812974192989046</v>
      </c>
      <c r="AY698">
        <f t="shared" si="460"/>
        <v>15.215219993965077</v>
      </c>
      <c r="AZ698" t="e">
        <f t="shared" si="461"/>
        <v>#DIV/0!</v>
      </c>
    </row>
    <row r="699" spans="1:52">
      <c r="A699" s="74">
        <v>44837.479166666664</v>
      </c>
      <c r="B699" s="31">
        <v>50</v>
      </c>
      <c r="C699" s="31">
        <v>9</v>
      </c>
      <c r="D699" s="31" t="s">
        <v>234</v>
      </c>
      <c r="E699" s="85">
        <v>2</v>
      </c>
      <c r="F699" s="2">
        <v>44838.853668981479</v>
      </c>
      <c r="G699">
        <v>409</v>
      </c>
      <c r="I699" s="35">
        <v>20</v>
      </c>
      <c r="J699" s="35">
        <v>30.088000000000001</v>
      </c>
      <c r="K699" s="64">
        <v>12549.775767003179</v>
      </c>
      <c r="L699" s="65">
        <v>46837.318045478482</v>
      </c>
      <c r="M699" s="35"/>
      <c r="N699" s="36">
        <f>1000000*(AG699-AE699)/Y699</f>
        <v>65.121862233901453</v>
      </c>
      <c r="O699" s="36">
        <f>1000000*(AN699-AL699)/Y699</f>
        <v>1258.9322089899765</v>
      </c>
      <c r="P699" s="36">
        <f>1000000*(AU699-AS699)/Y699</f>
        <v>0</v>
      </c>
      <c r="Q699">
        <f>(N699*16)</f>
        <v>1041.9497957424232</v>
      </c>
      <c r="R699">
        <f>(O699*44)</f>
        <v>55393.017195558969</v>
      </c>
      <c r="S699">
        <f>1000000*(((AG699-AE699)*0.082057*X699)/(W699-AA699))/Y699</f>
        <v>1800.4344998520726</v>
      </c>
      <c r="T699">
        <f>1000000*(((AN699-AL699)*0.082057*X699)/(W699-AA699))/Y699</f>
        <v>34805.899344514786</v>
      </c>
      <c r="U699">
        <f>O699*((1*0.082057*X699)/(W699-AA699))</f>
        <v>34805.899344514793</v>
      </c>
      <c r="W699">
        <f t="shared" si="441"/>
        <v>1.002197315828347</v>
      </c>
      <c r="X699">
        <v>313.14999999999998</v>
      </c>
      <c r="Y699">
        <f t="shared" si="442"/>
        <v>1.9073334166666699E-2</v>
      </c>
      <c r="Z699">
        <v>2E-3</v>
      </c>
      <c r="AA699">
        <f t="shared" si="443"/>
        <v>7.2765497523200454E-2</v>
      </c>
      <c r="AC699">
        <f t="shared" si="444"/>
        <v>1.2577351587938221E-2</v>
      </c>
      <c r="AD699">
        <f t="shared" si="445"/>
        <v>9.7892889076357526E-7</v>
      </c>
      <c r="AE699">
        <v>0</v>
      </c>
      <c r="AF699">
        <f t="shared" si="446"/>
        <v>2.6316214917925895E-7</v>
      </c>
      <c r="AG699">
        <f t="shared" si="447"/>
        <v>1.2420910399428342E-6</v>
      </c>
      <c r="AH699">
        <f t="shared" si="448"/>
        <v>1.097002469958351E-3</v>
      </c>
      <c r="AJ699">
        <f t="shared" si="449"/>
        <v>4.694023442577714E-2</v>
      </c>
      <c r="AK699">
        <f t="shared" si="450"/>
        <v>3.6534839069518987E-6</v>
      </c>
      <c r="AL699">
        <v>0</v>
      </c>
      <c r="AM699">
        <f t="shared" si="451"/>
        <v>2.0358550808293802E-5</v>
      </c>
      <c r="AN699">
        <f t="shared" si="452"/>
        <v>2.4012034715245699E-5</v>
      </c>
      <c r="AO699">
        <f t="shared" si="453"/>
        <v>2.2739189884214046E-2</v>
      </c>
      <c r="AQ699">
        <f t="shared" si="454"/>
        <v>0</v>
      </c>
      <c r="AR699">
        <f t="shared" si="455"/>
        <v>0</v>
      </c>
      <c r="AS699">
        <v>0</v>
      </c>
      <c r="AT699">
        <f t="shared" si="456"/>
        <v>0</v>
      </c>
      <c r="AU699">
        <f t="shared" si="457"/>
        <v>0</v>
      </c>
      <c r="AV699">
        <f t="shared" si="458"/>
        <v>1.5759424160826513E-2</v>
      </c>
      <c r="AX699">
        <f t="shared" si="459"/>
        <v>78.81297419298906</v>
      </c>
      <c r="AY699">
        <f t="shared" si="460"/>
        <v>15.215219993965068</v>
      </c>
      <c r="AZ699" t="e">
        <f t="shared" si="461"/>
        <v>#DIV/0!</v>
      </c>
    </row>
    <row r="700" spans="1:52">
      <c r="A700" s="74">
        <v>44845.458333333336</v>
      </c>
      <c r="B700" s="31">
        <v>50</v>
      </c>
      <c r="C700" s="31">
        <v>0.1</v>
      </c>
      <c r="D700" s="31" t="s">
        <v>235</v>
      </c>
      <c r="E700" s="85">
        <v>1</v>
      </c>
      <c r="F700" s="2">
        <v>44846.529594907406</v>
      </c>
      <c r="G700">
        <v>325</v>
      </c>
      <c r="I700" s="35">
        <v>21</v>
      </c>
      <c r="J700" s="35">
        <v>30.1</v>
      </c>
      <c r="K700" s="64">
        <v>30.648936576266237</v>
      </c>
      <c r="L700" s="65">
        <v>3486.80005839872</v>
      </c>
      <c r="M700" s="35"/>
      <c r="N700" s="36">
        <f>1000000*(AG700-AE700)/Y700</f>
        <v>0.1585670480749905</v>
      </c>
      <c r="O700" s="36">
        <f>1000000*(AN700-AL700)/Y700</f>
        <v>93.442415459455333</v>
      </c>
      <c r="P700" s="36">
        <f>1000000*(AU700-AS700)/Y700</f>
        <v>0</v>
      </c>
      <c r="Q700">
        <f>(N700*16)</f>
        <v>2.537072769199848</v>
      </c>
      <c r="R700">
        <f>(O700*44)</f>
        <v>4111.4662802160346</v>
      </c>
      <c r="S700">
        <f>1000000*(((AG700-AE700)*0.082057*X700)/(W700-AA700))/Y700</f>
        <v>4.3980299983050024</v>
      </c>
      <c r="T700">
        <f>1000000*(((AN700-AL700)*0.082057*X700)/(W700-AA700))/Y700</f>
        <v>2591.7272932419637</v>
      </c>
      <c r="U700">
        <f>O700*((1*0.082057*X700)/(W700-AA700))</f>
        <v>2591.7272932419646</v>
      </c>
      <c r="W700">
        <f t="shared" si="441"/>
        <v>0.99921724583035842</v>
      </c>
      <c r="X700">
        <v>313.14999999999998</v>
      </c>
      <c r="Y700">
        <f t="shared" si="442"/>
        <v>1.9073334166666699E-2</v>
      </c>
      <c r="Z700">
        <v>2E-3</v>
      </c>
      <c r="AA700">
        <f t="shared" si="443"/>
        <v>7.2765497523200454E-2</v>
      </c>
      <c r="AC700">
        <f t="shared" si="444"/>
        <v>3.0624945993366083E-5</v>
      </c>
      <c r="AD700">
        <f t="shared" si="445"/>
        <v>2.3836214008465004E-9</v>
      </c>
      <c r="AE700">
        <v>0</v>
      </c>
      <c r="AF700">
        <f t="shared" si="446"/>
        <v>6.407808949096972E-10</v>
      </c>
      <c r="AG700">
        <f t="shared" si="447"/>
        <v>3.0244022957561974E-9</v>
      </c>
      <c r="AH700">
        <f t="shared" si="448"/>
        <v>1.097002469958351E-3</v>
      </c>
      <c r="AJ700">
        <f t="shared" si="449"/>
        <v>3.484070751114302E-3</v>
      </c>
      <c r="AK700">
        <f t="shared" si="450"/>
        <v>2.7117453876386719E-7</v>
      </c>
      <c r="AL700">
        <v>0</v>
      </c>
      <c r="AM700">
        <f t="shared" si="451"/>
        <v>1.5110838766348266E-6</v>
      </c>
      <c r="AN700">
        <f t="shared" si="452"/>
        <v>1.7822584153986938E-6</v>
      </c>
      <c r="AO700">
        <f t="shared" si="453"/>
        <v>2.2739189884214046E-2</v>
      </c>
      <c r="AQ700">
        <f t="shared" si="454"/>
        <v>0</v>
      </c>
      <c r="AR700">
        <f t="shared" si="455"/>
        <v>0</v>
      </c>
      <c r="AS700">
        <v>0</v>
      </c>
      <c r="AT700">
        <f t="shared" si="456"/>
        <v>0</v>
      </c>
      <c r="AU700">
        <f t="shared" si="457"/>
        <v>0</v>
      </c>
      <c r="AV700">
        <f t="shared" si="458"/>
        <v>1.5759424160826513E-2</v>
      </c>
      <c r="AX700">
        <f t="shared" si="459"/>
        <v>78.81297419298906</v>
      </c>
      <c r="AY700">
        <f t="shared" si="460"/>
        <v>15.215219993965077</v>
      </c>
      <c r="AZ700" t="e">
        <f t="shared" si="461"/>
        <v>#DIV/0!</v>
      </c>
    </row>
    <row r="701" spans="1:52">
      <c r="A701" s="74">
        <v>44845.476388888892</v>
      </c>
      <c r="B701" s="31">
        <v>50</v>
      </c>
      <c r="C701" s="31">
        <v>7</v>
      </c>
      <c r="D701" s="31" t="s">
        <v>235</v>
      </c>
      <c r="E701" s="85">
        <v>1</v>
      </c>
      <c r="F701" s="2">
        <v>44846.550833333335</v>
      </c>
      <c r="G701">
        <v>194</v>
      </c>
      <c r="I701" s="35">
        <v>21</v>
      </c>
      <c r="J701" s="35">
        <v>30.1</v>
      </c>
      <c r="K701" s="64">
        <v>63186.651064704623</v>
      </c>
      <c r="L701" s="65">
        <v>23882.592744321279</v>
      </c>
      <c r="M701" s="35"/>
      <c r="N701" s="36">
        <f>1000000*(AG701-AE701)/Y701</f>
        <v>326.90598292514261</v>
      </c>
      <c r="O701" s="36">
        <f>1000000*(AN701-AL701)/Y701</f>
        <v>640.02727890531958</v>
      </c>
      <c r="P701" s="36">
        <f>1000000*(AU701-AS701)/Y701</f>
        <v>0</v>
      </c>
      <c r="Q701">
        <f>(N701*16)</f>
        <v>5230.4957268022818</v>
      </c>
      <c r="R701">
        <f>(O701*44)</f>
        <v>28161.200271834063</v>
      </c>
      <c r="S701">
        <f>1000000*(((AG701-AE701)*0.082057*X701)/(W701-AA701))/Y701</f>
        <v>9067.0939327205851</v>
      </c>
      <c r="T701">
        <f>1000000*(((AN701-AL701)*0.082057*X701)/(W701-AA701))/Y701</f>
        <v>17751.854540597218</v>
      </c>
      <c r="U701">
        <f>O701*((1*0.082057*X701)/(W701-AA701))</f>
        <v>17751.854540597218</v>
      </c>
      <c r="W701">
        <f t="shared" si="441"/>
        <v>0.99921724583035842</v>
      </c>
      <c r="X701">
        <v>313.14999999999998</v>
      </c>
      <c r="Y701">
        <f t="shared" si="442"/>
        <v>1.9073334166666699E-2</v>
      </c>
      <c r="Z701">
        <v>2E-3</v>
      </c>
      <c r="AA701">
        <f t="shared" si="443"/>
        <v>7.2765497523200454E-2</v>
      </c>
      <c r="AC701">
        <f t="shared" si="444"/>
        <v>6.3137191450118035E-2</v>
      </c>
      <c r="AD701">
        <f t="shared" si="445"/>
        <v>4.9141363632916775E-6</v>
      </c>
      <c r="AE701">
        <v>0</v>
      </c>
      <c r="AF701">
        <f t="shared" si="446"/>
        <v>1.3210506901222048E-6</v>
      </c>
      <c r="AG701">
        <f t="shared" si="447"/>
        <v>6.2351870534138827E-6</v>
      </c>
      <c r="AH701">
        <f t="shared" si="448"/>
        <v>1.097002469958351E-3</v>
      </c>
      <c r="AJ701">
        <f t="shared" si="449"/>
        <v>2.3863898545268811E-2</v>
      </c>
      <c r="AK701">
        <f t="shared" si="450"/>
        <v>1.8573910070716265E-6</v>
      </c>
      <c r="AL701">
        <v>0</v>
      </c>
      <c r="AM701">
        <f t="shared" si="451"/>
        <v>1.0350063159271923E-5</v>
      </c>
      <c r="AN701">
        <f t="shared" si="452"/>
        <v>1.2207454166343549E-5</v>
      </c>
      <c r="AO701">
        <f t="shared" si="453"/>
        <v>2.2739189884214046E-2</v>
      </c>
      <c r="AQ701">
        <f t="shared" si="454"/>
        <v>0</v>
      </c>
      <c r="AR701">
        <f t="shared" si="455"/>
        <v>0</v>
      </c>
      <c r="AS701">
        <v>0</v>
      </c>
      <c r="AT701">
        <f t="shared" si="456"/>
        <v>0</v>
      </c>
      <c r="AU701">
        <f t="shared" si="457"/>
        <v>0</v>
      </c>
      <c r="AV701">
        <f t="shared" si="458"/>
        <v>1.5759424160826513E-2</v>
      </c>
      <c r="AX701">
        <f t="shared" si="459"/>
        <v>78.81297419298906</v>
      </c>
      <c r="AY701">
        <f t="shared" si="460"/>
        <v>15.215219993965077</v>
      </c>
      <c r="AZ701" t="e">
        <f t="shared" si="461"/>
        <v>#DIV/0!</v>
      </c>
    </row>
    <row r="702" spans="1:52">
      <c r="A702" s="74">
        <v>44845.588194444441</v>
      </c>
      <c r="B702" s="31">
        <v>50</v>
      </c>
      <c r="C702" s="31">
        <v>5</v>
      </c>
      <c r="D702" s="31" t="s">
        <v>234</v>
      </c>
      <c r="E702" s="85">
        <v>1</v>
      </c>
      <c r="F702" s="2">
        <v>44846.572060185186</v>
      </c>
      <c r="G702">
        <v>215</v>
      </c>
      <c r="I702" s="35">
        <v>21</v>
      </c>
      <c r="J702" s="35">
        <v>30.1</v>
      </c>
      <c r="K702" s="64">
        <v>5.8289588528000005</v>
      </c>
      <c r="L702" s="65">
        <v>6078.02503013152</v>
      </c>
      <c r="M702" s="35"/>
      <c r="N702" s="36">
        <f>1000000*(AG702-AE702)/Y702</f>
        <v>3.0157026699413083E-2</v>
      </c>
      <c r="O702" s="36">
        <f>1000000*(AN702-AL702)/Y702</f>
        <v>162.88440132106152</v>
      </c>
      <c r="P702" s="36">
        <f>1000000*(AU702-AS702)/Y702</f>
        <v>0</v>
      </c>
      <c r="Q702">
        <f>(N702*16)</f>
        <v>0.48251242719060933</v>
      </c>
      <c r="R702">
        <f>(O702*44)</f>
        <v>7166.9136581267067</v>
      </c>
      <c r="S702">
        <f>1000000*(((AG702-AE702)*0.082057*X702)/(W702-AA702))/Y702</f>
        <v>0.83643802223636465</v>
      </c>
      <c r="T702">
        <f>1000000*(((AN702-AL702)*0.082057*X702)/(W702-AA702))/Y702</f>
        <v>4517.776498728721</v>
      </c>
      <c r="U702">
        <f>O702*((1*0.082057*X702)/(W702-AA702))</f>
        <v>4517.776498728721</v>
      </c>
      <c r="W702">
        <f t="shared" si="441"/>
        <v>0.99921724583035842</v>
      </c>
      <c r="X702">
        <v>313.14999999999998</v>
      </c>
      <c r="Y702">
        <f t="shared" si="442"/>
        <v>1.9073334166666699E-2</v>
      </c>
      <c r="Z702">
        <v>2E-3</v>
      </c>
      <c r="AA702">
        <f t="shared" si="443"/>
        <v>7.2765497523200454E-2</v>
      </c>
      <c r="AC702">
        <f t="shared" si="444"/>
        <v>5.8243962109533018E-6</v>
      </c>
      <c r="AD702">
        <f t="shared" si="445"/>
        <v>4.5332832451181786E-10</v>
      </c>
      <c r="AE702">
        <v>0</v>
      </c>
      <c r="AF702" s="8">
        <f t="shared" si="446"/>
        <v>1.2186672319917756E-10</v>
      </c>
      <c r="AG702">
        <f t="shared" si="447"/>
        <v>5.7519504771099542E-10</v>
      </c>
      <c r="AH702">
        <f t="shared" si="448"/>
        <v>1.097002469958351E-3</v>
      </c>
      <c r="AJ702">
        <f t="shared" si="449"/>
        <v>6.0732674306959982E-3</v>
      </c>
      <c r="AK702">
        <f t="shared" si="450"/>
        <v>4.7269863672598354E-7</v>
      </c>
      <c r="AL702">
        <v>0</v>
      </c>
      <c r="AM702">
        <f t="shared" si="451"/>
        <v>2.63404998020807E-6</v>
      </c>
      <c r="AN702">
        <f t="shared" si="452"/>
        <v>3.1067486169340533E-6</v>
      </c>
      <c r="AO702">
        <f t="shared" si="453"/>
        <v>2.2739189884214046E-2</v>
      </c>
      <c r="AQ702">
        <f t="shared" si="454"/>
        <v>0</v>
      </c>
      <c r="AR702">
        <f t="shared" si="455"/>
        <v>0</v>
      </c>
      <c r="AS702">
        <v>0</v>
      </c>
      <c r="AT702">
        <f t="shared" si="456"/>
        <v>0</v>
      </c>
      <c r="AU702">
        <f t="shared" si="457"/>
        <v>0</v>
      </c>
      <c r="AV702">
        <f t="shared" si="458"/>
        <v>1.5759424160826513E-2</v>
      </c>
      <c r="AX702">
        <f t="shared" si="459"/>
        <v>78.812974192989046</v>
      </c>
      <c r="AY702">
        <f t="shared" si="460"/>
        <v>15.21521999396507</v>
      </c>
      <c r="AZ702" t="e">
        <f t="shared" si="461"/>
        <v>#DIV/0!</v>
      </c>
    </row>
    <row r="703" spans="1:52">
      <c r="A703" s="74">
        <v>44845.593055555553</v>
      </c>
      <c r="B703" s="31">
        <v>50</v>
      </c>
      <c r="C703" s="31">
        <v>6.2</v>
      </c>
      <c r="D703" s="31" t="s">
        <v>234</v>
      </c>
      <c r="E703" s="85">
        <v>1</v>
      </c>
      <c r="F703" s="2">
        <v>44846.593298611115</v>
      </c>
      <c r="G703">
        <v>113</v>
      </c>
      <c r="I703" s="35">
        <v>21</v>
      </c>
      <c r="J703" s="35">
        <v>30.1</v>
      </c>
      <c r="K703" s="64">
        <v>2.1086010892999996</v>
      </c>
      <c r="L703" s="65">
        <v>23719.615854049276</v>
      </c>
      <c r="M703" s="35"/>
      <c r="N703" s="36">
        <f>1000000*(AG703-AE703)/Y703</f>
        <v>1.0909176227566937E-2</v>
      </c>
      <c r="O703" s="36">
        <f>1000000*(AN703-AL703)/Y703</f>
        <v>635.65967708243772</v>
      </c>
      <c r="P703" s="36">
        <f>1000000*(AU703-AS703)/Y703</f>
        <v>0</v>
      </c>
      <c r="Q703">
        <f>(N703*16)</f>
        <v>0.17454681964107099</v>
      </c>
      <c r="R703">
        <f>(O703*44)</f>
        <v>27969.02579162726</v>
      </c>
      <c r="S703">
        <f>1000000*(((AG703-AE703)*0.082057*X703)/(W703-AA703))/Y703</f>
        <v>0.30257789930569118</v>
      </c>
      <c r="T703">
        <f>1000000*(((AN703-AL703)*0.082057*X703)/(W703-AA703))/Y703</f>
        <v>17630.714341098759</v>
      </c>
      <c r="U703">
        <f>O703*((1*0.082057*X703)/(W703-AA703))</f>
        <v>17630.714341098759</v>
      </c>
      <c r="W703">
        <f t="shared" si="441"/>
        <v>0.99921724583035842</v>
      </c>
      <c r="X703">
        <v>313.14999999999998</v>
      </c>
      <c r="Y703">
        <f t="shared" si="442"/>
        <v>1.9073334166666699E-2</v>
      </c>
      <c r="Z703">
        <v>2E-3</v>
      </c>
      <c r="AA703">
        <f t="shared" si="443"/>
        <v>7.2765497523200454E-2</v>
      </c>
      <c r="AC703">
        <f t="shared" si="444"/>
        <v>2.1069505730052394E-6</v>
      </c>
      <c r="AD703">
        <f t="shared" si="445"/>
        <v>1.6398959454259864E-10</v>
      </c>
      <c r="AE703">
        <v>0</v>
      </c>
      <c r="AF703">
        <f t="shared" si="446"/>
        <v>4.4084769128841935E-11</v>
      </c>
      <c r="AG703">
        <f t="shared" si="447"/>
        <v>2.0807436367144058E-10</v>
      </c>
      <c r="AH703">
        <f t="shared" si="448"/>
        <v>1.097002469958351E-3</v>
      </c>
      <c r="AJ703">
        <f t="shared" si="449"/>
        <v>2.3701049225837222E-2</v>
      </c>
      <c r="AK703">
        <f t="shared" si="450"/>
        <v>1.8447160092775238E-6</v>
      </c>
      <c r="AL703">
        <v>0</v>
      </c>
      <c r="AM703">
        <f t="shared" si="451"/>
        <v>1.0279433427991258E-5</v>
      </c>
      <c r="AN703">
        <f t="shared" si="452"/>
        <v>1.2124149437268781E-5</v>
      </c>
      <c r="AO703">
        <f t="shared" si="453"/>
        <v>2.2739189884214046E-2</v>
      </c>
      <c r="AQ703">
        <f t="shared" si="454"/>
        <v>0</v>
      </c>
      <c r="AR703">
        <f t="shared" si="455"/>
        <v>0</v>
      </c>
      <c r="AS703">
        <v>0</v>
      </c>
      <c r="AT703">
        <f t="shared" si="456"/>
        <v>0</v>
      </c>
      <c r="AU703">
        <f t="shared" si="457"/>
        <v>0</v>
      </c>
      <c r="AV703">
        <f t="shared" si="458"/>
        <v>1.5759424160826513E-2</v>
      </c>
      <c r="AX703">
        <f t="shared" si="459"/>
        <v>78.81297419298906</v>
      </c>
      <c r="AY703">
        <f t="shared" si="460"/>
        <v>15.21521999396507</v>
      </c>
      <c r="AZ703" t="e">
        <f t="shared" si="461"/>
        <v>#DIV/0!</v>
      </c>
    </row>
    <row r="704" spans="1:52">
      <c r="A704" s="74">
        <v>44845.575694444444</v>
      </c>
      <c r="B704" s="31">
        <v>50</v>
      </c>
      <c r="C704" s="31">
        <v>1.6</v>
      </c>
      <c r="D704" s="31" t="s">
        <v>234</v>
      </c>
      <c r="E704" s="85">
        <v>1</v>
      </c>
      <c r="F704" s="2">
        <v>44846.614548611113</v>
      </c>
      <c r="G704">
        <v>104</v>
      </c>
      <c r="I704" s="35">
        <v>21</v>
      </c>
      <c r="J704" s="35">
        <v>30.1</v>
      </c>
      <c r="K704" s="64">
        <v>18.198838059700002</v>
      </c>
      <c r="L704" s="65">
        <v>3460.0441326723203</v>
      </c>
      <c r="M704" s="35"/>
      <c r="N704" s="36">
        <f>1000000*(AG704-AE704)/Y704</f>
        <v>9.4154523839370605E-2</v>
      </c>
      <c r="O704" s="36">
        <f>1000000*(AN704-AL704)/Y704</f>
        <v>92.725386009571494</v>
      </c>
      <c r="P704" s="36">
        <f>1000000*(AU704-AS704)/Y704</f>
        <v>0</v>
      </c>
      <c r="Q704">
        <f>(N704*16)</f>
        <v>1.5064723814299297</v>
      </c>
      <c r="R704">
        <f>(O704*44)</f>
        <v>4079.9169844211456</v>
      </c>
      <c r="S704">
        <f>1000000*(((AG704-AE704)*0.082057*X704)/(W704-AA704))/Y704</f>
        <v>2.6114783957246863</v>
      </c>
      <c r="T704">
        <f>1000000*(((AN704-AL704)*0.082057*X704)/(W704-AA704))/Y704</f>
        <v>2571.8396995171579</v>
      </c>
      <c r="U704">
        <f>O704*((1*0.082057*X704)/(W704-AA704))</f>
        <v>2571.8396995171584</v>
      </c>
      <c r="W704">
        <f t="shared" si="441"/>
        <v>0.99921724583035842</v>
      </c>
      <c r="X704">
        <v>313.14999999999998</v>
      </c>
      <c r="Y704">
        <f t="shared" si="442"/>
        <v>1.9073334166666699E-2</v>
      </c>
      <c r="Z704">
        <v>2E-3</v>
      </c>
      <c r="AA704">
        <f t="shared" si="443"/>
        <v>7.2765497523200454E-2</v>
      </c>
      <c r="AC704">
        <f t="shared" si="444"/>
        <v>1.8184592843326138E-5</v>
      </c>
      <c r="AD704">
        <f t="shared" si="445"/>
        <v>1.4153554646731995E-9</v>
      </c>
      <c r="AE704">
        <v>0</v>
      </c>
      <c r="AF704">
        <f t="shared" si="446"/>
        <v>3.8048523181850198E-10</v>
      </c>
      <c r="AG704">
        <f t="shared" si="447"/>
        <v>1.7958406964917015E-9</v>
      </c>
      <c r="AH704">
        <f t="shared" si="448"/>
        <v>1.097002469958351E-3</v>
      </c>
      <c r="AJ704">
        <f t="shared" si="449"/>
        <v>3.4573357687003271E-3</v>
      </c>
      <c r="AK704">
        <f t="shared" si="450"/>
        <v>2.6909368362547745E-7</v>
      </c>
      <c r="AL704">
        <v>0</v>
      </c>
      <c r="AM704">
        <f t="shared" si="451"/>
        <v>1.4994885894682407E-6</v>
      </c>
      <c r="AN704">
        <f t="shared" si="452"/>
        <v>1.7685822730937181E-6</v>
      </c>
      <c r="AO704">
        <f t="shared" si="453"/>
        <v>2.2739189884214046E-2</v>
      </c>
      <c r="AQ704">
        <f t="shared" si="454"/>
        <v>0</v>
      </c>
      <c r="AR704">
        <f t="shared" si="455"/>
        <v>0</v>
      </c>
      <c r="AS704">
        <v>0</v>
      </c>
      <c r="AT704">
        <f t="shared" si="456"/>
        <v>0</v>
      </c>
      <c r="AU704">
        <f t="shared" si="457"/>
        <v>0</v>
      </c>
      <c r="AV704">
        <f t="shared" si="458"/>
        <v>1.5759424160826513E-2</v>
      </c>
      <c r="AX704">
        <f t="shared" si="459"/>
        <v>78.81297419298906</v>
      </c>
      <c r="AY704">
        <f t="shared" si="460"/>
        <v>15.215219993965079</v>
      </c>
      <c r="AZ704" t="e">
        <f t="shared" si="461"/>
        <v>#DIV/0!</v>
      </c>
    </row>
    <row r="705" spans="1:52">
      <c r="A705" s="74">
        <v>44845.597916666666</v>
      </c>
      <c r="B705" s="31">
        <v>50</v>
      </c>
      <c r="C705" s="31">
        <v>8</v>
      </c>
      <c r="D705" s="31" t="s">
        <v>234</v>
      </c>
      <c r="E705" s="85">
        <v>1</v>
      </c>
      <c r="F705" s="2">
        <v>44846.635775462964</v>
      </c>
      <c r="G705">
        <v>118</v>
      </c>
      <c r="I705" s="35">
        <v>21</v>
      </c>
      <c r="J705" s="35">
        <v>30.1</v>
      </c>
      <c r="K705" s="64">
        <v>0.24509454080000004</v>
      </c>
      <c r="L705" s="65">
        <v>33729.631549579521</v>
      </c>
      <c r="M705" s="35"/>
      <c r="N705" s="36">
        <f>1000000*(AG705-AE705)/Y705</f>
        <v>1.2680347893064116E-3</v>
      </c>
      <c r="O705" s="36">
        <f>1000000*(AN705-AL705)/Y705</f>
        <v>903.91711361780415</v>
      </c>
      <c r="P705" s="36">
        <f>1000000*(AU705-AS705)/Y705</f>
        <v>0</v>
      </c>
      <c r="Q705">
        <f>(N705*16)</f>
        <v>2.0288556628902586E-2</v>
      </c>
      <c r="R705">
        <f>(O705*44)</f>
        <v>39772.352999183386</v>
      </c>
      <c r="S705">
        <f>1000000*(((AG705-AE705)*0.082057*X705)/(W705-AA705))/Y705</f>
        <v>3.517032769397662E-2</v>
      </c>
      <c r="T705">
        <f>1000000*(((AN705-AL705)*0.082057*X705)/(W705-AA705))/Y705</f>
        <v>25071.126882505097</v>
      </c>
      <c r="U705">
        <f>O705*((1*0.082057*X705)/(W705-AA705))</f>
        <v>25071.126882505101</v>
      </c>
      <c r="W705">
        <f t="shared" si="441"/>
        <v>0.99921724583035842</v>
      </c>
      <c r="X705">
        <v>313.14999999999998</v>
      </c>
      <c r="Y705">
        <f t="shared" si="442"/>
        <v>1.9073334166666699E-2</v>
      </c>
      <c r="Z705">
        <v>2E-3</v>
      </c>
      <c r="AA705">
        <f t="shared" si="443"/>
        <v>7.2765497523200454E-2</v>
      </c>
      <c r="AC705">
        <f t="shared" si="444"/>
        <v>2.4490269202623245E-7</v>
      </c>
      <c r="AD705">
        <f t="shared" si="445"/>
        <v>1.90614310949348E-11</v>
      </c>
      <c r="AE705">
        <v>0</v>
      </c>
      <c r="AF705">
        <f t="shared" si="446"/>
        <v>5.1242201764651879E-12</v>
      </c>
      <c r="AG705" s="8">
        <f t="shared" si="447"/>
        <v>2.4185651271399988E-11</v>
      </c>
      <c r="AH705" s="9">
        <f t="shared" si="448"/>
        <v>1.097002469958351E-3</v>
      </c>
      <c r="AJ705">
        <f t="shared" si="449"/>
        <v>3.3703229539843615E-2</v>
      </c>
      <c r="AK705">
        <f t="shared" si="450"/>
        <v>2.6232124368877371E-6</v>
      </c>
      <c r="AL705">
        <v>0</v>
      </c>
      <c r="AM705" s="8">
        <f t="shared" si="451"/>
        <v>1.4617500730113471E-5</v>
      </c>
      <c r="AN705" s="8">
        <f t="shared" si="452"/>
        <v>1.7240713167001207E-5</v>
      </c>
      <c r="AO705" s="9">
        <f t="shared" si="453"/>
        <v>2.2739189884214046E-2</v>
      </c>
      <c r="AP705" s="9"/>
      <c r="AQ705">
        <f t="shared" si="454"/>
        <v>0</v>
      </c>
      <c r="AR705">
        <f t="shared" si="455"/>
        <v>0</v>
      </c>
      <c r="AS705">
        <v>0</v>
      </c>
      <c r="AT705" s="8">
        <f t="shared" si="456"/>
        <v>0</v>
      </c>
      <c r="AU705" s="8">
        <f t="shared" si="457"/>
        <v>0</v>
      </c>
      <c r="AV705" s="9">
        <f t="shared" si="458"/>
        <v>1.5759424160826513E-2</v>
      </c>
      <c r="AX705">
        <f t="shared" si="459"/>
        <v>78.812974192989046</v>
      </c>
      <c r="AY705">
        <f t="shared" si="460"/>
        <v>15.215219993965068</v>
      </c>
      <c r="AZ705" t="e">
        <f t="shared" si="461"/>
        <v>#DIV/0!</v>
      </c>
    </row>
    <row r="706" spans="1:52">
      <c r="A706" s="74">
        <v>44845.584027777775</v>
      </c>
      <c r="B706" s="31">
        <v>50</v>
      </c>
      <c r="C706" s="31">
        <v>3.8</v>
      </c>
      <c r="D706" s="31" t="s">
        <v>234</v>
      </c>
      <c r="E706" s="85">
        <v>1</v>
      </c>
      <c r="F706" s="2">
        <v>44846.656990740739</v>
      </c>
      <c r="G706">
        <v>145</v>
      </c>
      <c r="I706" s="35">
        <v>21</v>
      </c>
      <c r="J706" s="35">
        <v>30.1</v>
      </c>
      <c r="K706" s="64">
        <v>9.8726950493000007</v>
      </c>
      <c r="L706" s="65">
        <v>3788.6706012500003</v>
      </c>
      <c r="M706" s="35"/>
      <c r="N706" s="36">
        <f>1000000*(AG706-AE706)/Y706</f>
        <v>5.1077925872454098E-2</v>
      </c>
      <c r="O706" s="36">
        <f>1000000*(AN706-AL706)/Y706</f>
        <v>101.53221476186634</v>
      </c>
      <c r="P706" s="36">
        <f>1000000*(AU706-AS706)/Y706</f>
        <v>0</v>
      </c>
      <c r="Q706">
        <f>(N706*16)</f>
        <v>0.81724681395926557</v>
      </c>
      <c r="R706">
        <f>(O706*44)</f>
        <v>4467.4174495221187</v>
      </c>
      <c r="S706">
        <f>1000000*(((AG706-AE706)*0.082057*X706)/(W706-AA706))/Y706</f>
        <v>1.4167019753814998</v>
      </c>
      <c r="T706">
        <f>1000000*(((AN706-AL706)*0.082057*X706)/(W706-AA706))/Y706</f>
        <v>2816.1066989520596</v>
      </c>
      <c r="U706">
        <f>O706*((1*0.082057*X706)/(W706-AA706))</f>
        <v>2816.10669895206</v>
      </c>
      <c r="W706">
        <f t="shared" si="441"/>
        <v>0.99921724583035842</v>
      </c>
      <c r="X706">
        <v>313.14999999999998</v>
      </c>
      <c r="Y706">
        <f t="shared" si="442"/>
        <v>1.9073334166666699E-2</v>
      </c>
      <c r="Z706">
        <v>2E-3</v>
      </c>
      <c r="AA706">
        <f t="shared" si="443"/>
        <v>7.2765497523200454E-2</v>
      </c>
      <c r="AC706">
        <f t="shared" si="444"/>
        <v>9.8649671560845613E-6</v>
      </c>
      <c r="AD706">
        <f t="shared" si="445"/>
        <v>7.6781676078660284E-10</v>
      </c>
      <c r="AE706">
        <v>0</v>
      </c>
      <c r="AF706">
        <f t="shared" si="446"/>
        <v>2.0640958791894489E-10</v>
      </c>
      <c r="AG706">
        <f t="shared" si="447"/>
        <v>9.7422634870554768E-10</v>
      </c>
      <c r="AH706">
        <f t="shared" si="448"/>
        <v>1.097002469958351E-3</v>
      </c>
      <c r="AJ706">
        <f t="shared" si="449"/>
        <v>3.7857050035394733E-3</v>
      </c>
      <c r="AK706">
        <f t="shared" si="450"/>
        <v>2.9465153883644586E-7</v>
      </c>
      <c r="AL706">
        <v>0</v>
      </c>
      <c r="AM706">
        <f t="shared" si="451"/>
        <v>1.6419063219984003E-6</v>
      </c>
      <c r="AN706">
        <f t="shared" si="452"/>
        <v>1.9365578608348461E-6</v>
      </c>
      <c r="AO706">
        <f t="shared" si="453"/>
        <v>2.2739189884214046E-2</v>
      </c>
      <c r="AQ706">
        <f t="shared" si="454"/>
        <v>0</v>
      </c>
      <c r="AR706">
        <f t="shared" si="455"/>
        <v>0</v>
      </c>
      <c r="AS706">
        <v>0</v>
      </c>
      <c r="AT706">
        <f t="shared" si="456"/>
        <v>0</v>
      </c>
      <c r="AU706">
        <f t="shared" si="457"/>
        <v>0</v>
      </c>
      <c r="AV706">
        <f t="shared" si="458"/>
        <v>1.5759424160826513E-2</v>
      </c>
      <c r="AX706">
        <f t="shared" si="459"/>
        <v>78.812974192989046</v>
      </c>
      <c r="AY706">
        <f t="shared" si="460"/>
        <v>15.21521999396507</v>
      </c>
      <c r="AZ706" t="e">
        <f t="shared" si="461"/>
        <v>#DIV/0!</v>
      </c>
    </row>
    <row r="707" spans="1:52">
      <c r="A707" s="74">
        <v>44845.46875</v>
      </c>
      <c r="B707" s="31">
        <v>50</v>
      </c>
      <c r="C707" s="31">
        <v>6</v>
      </c>
      <c r="D707" s="31" t="s">
        <v>235</v>
      </c>
      <c r="E707" s="85">
        <v>1</v>
      </c>
      <c r="F707" s="2">
        <v>44846.678194444445</v>
      </c>
      <c r="G707">
        <v>173</v>
      </c>
      <c r="I707" s="35">
        <v>21</v>
      </c>
      <c r="J707" s="35">
        <v>30.1</v>
      </c>
      <c r="K707" s="64">
        <v>8262.1553839704793</v>
      </c>
      <c r="L707" s="65">
        <v>12431.416387441999</v>
      </c>
      <c r="M707" s="35"/>
      <c r="N707" s="36">
        <f>1000000*(AG707-AE707)/Y707</f>
        <v>42.745548013160139</v>
      </c>
      <c r="O707" s="36">
        <f>1000000*(AN707-AL707)/Y707</f>
        <v>333.14831804789526</v>
      </c>
      <c r="P707" s="36">
        <f>1000000*(AU707-AS707)/Y707</f>
        <v>0</v>
      </c>
      <c r="Q707">
        <f>(N707*16)</f>
        <v>683.92876821056223</v>
      </c>
      <c r="R707">
        <f>(O707*44)</f>
        <v>14658.525994107391</v>
      </c>
      <c r="S707">
        <f>1000000*(((AG707-AE707)*0.082057*X707)/(W707-AA707))/Y707</f>
        <v>1185.594388860394</v>
      </c>
      <c r="T707">
        <f>1000000*(((AN707-AL707)*0.082057*X707)/(W707-AA707))/Y707</f>
        <v>9240.231904718119</v>
      </c>
      <c r="U707">
        <f>O707*((1*0.082057*X707)/(W707-AA707))</f>
        <v>9240.231904718119</v>
      </c>
      <c r="W707">
        <f t="shared" si="441"/>
        <v>0.99921724583035842</v>
      </c>
      <c r="X707">
        <v>313.14999999999998</v>
      </c>
      <c r="Y707">
        <f t="shared" si="442"/>
        <v>1.9073334166666699E-2</v>
      </c>
      <c r="Z707">
        <v>2E-3</v>
      </c>
      <c r="AA707">
        <f t="shared" si="443"/>
        <v>7.2765497523200454E-2</v>
      </c>
      <c r="AC707">
        <f t="shared" si="444"/>
        <v>8.2556881473934488E-3</v>
      </c>
      <c r="AD707">
        <f t="shared" si="445"/>
        <v>6.4256227426832113E-7</v>
      </c>
      <c r="AE707">
        <v>0</v>
      </c>
      <c r="AF707">
        <f t="shared" si="446"/>
        <v>1.7273784712397804E-7</v>
      </c>
      <c r="AG707">
        <f t="shared" si="447"/>
        <v>8.1530012139229914E-7</v>
      </c>
      <c r="AH707">
        <f t="shared" si="448"/>
        <v>1.097002469958351E-3</v>
      </c>
      <c r="AJ707">
        <f t="shared" si="449"/>
        <v>1.2421685644430178E-2</v>
      </c>
      <c r="AK707">
        <f t="shared" si="450"/>
        <v>9.6681299431728893E-7</v>
      </c>
      <c r="AL707">
        <v>0</v>
      </c>
      <c r="AM707">
        <f t="shared" si="451"/>
        <v>5.3874362028731759E-6</v>
      </c>
      <c r="AN707">
        <f t="shared" si="452"/>
        <v>6.3542491971904644E-6</v>
      </c>
      <c r="AO707">
        <f t="shared" si="453"/>
        <v>2.2739189884214046E-2</v>
      </c>
      <c r="AQ707">
        <f t="shared" si="454"/>
        <v>0</v>
      </c>
      <c r="AR707">
        <f t="shared" si="455"/>
        <v>0</v>
      </c>
      <c r="AS707">
        <v>0</v>
      </c>
      <c r="AT707">
        <f t="shared" si="456"/>
        <v>0</v>
      </c>
      <c r="AU707">
        <f t="shared" si="457"/>
        <v>0</v>
      </c>
      <c r="AV707">
        <f t="shared" si="458"/>
        <v>1.5759424160826513E-2</v>
      </c>
      <c r="AX707">
        <f t="shared" si="459"/>
        <v>78.81297419298906</v>
      </c>
      <c r="AY707">
        <f t="shared" si="460"/>
        <v>15.21521999396507</v>
      </c>
      <c r="AZ707" t="e">
        <f t="shared" si="461"/>
        <v>#DIV/0!</v>
      </c>
    </row>
    <row r="708" spans="1:52">
      <c r="A708" s="74">
        <v>44845.565972222219</v>
      </c>
      <c r="B708" s="31">
        <v>50</v>
      </c>
      <c r="C708" s="31">
        <v>0.1</v>
      </c>
      <c r="D708" s="31" t="s">
        <v>234</v>
      </c>
      <c r="E708" s="85">
        <v>1</v>
      </c>
      <c r="F708" s="2">
        <v>44846.699421296296</v>
      </c>
      <c r="G708">
        <v>123</v>
      </c>
      <c r="I708" s="35">
        <v>21</v>
      </c>
      <c r="J708" s="35">
        <v>30.1</v>
      </c>
      <c r="K708" s="64">
        <v>41.102241182929063</v>
      </c>
      <c r="L708" s="65">
        <v>2607.5196682371202</v>
      </c>
      <c r="M708" s="35"/>
      <c r="N708" s="36">
        <f>1000000*(AG708-AE708)/Y708</f>
        <v>0.21264884794372688</v>
      </c>
      <c r="O708" s="36">
        <f>1000000*(AN708-AL708)/Y708</f>
        <v>69.878665847564946</v>
      </c>
      <c r="P708" s="36">
        <f>1000000*(AU708-AS708)/Y708</f>
        <v>0</v>
      </c>
      <c r="Q708">
        <f>(N708*16)</f>
        <v>3.40238156709963</v>
      </c>
      <c r="R708">
        <f>(O708*44)</f>
        <v>3074.6612972928579</v>
      </c>
      <c r="S708">
        <f>1000000*(((AG708-AE708)*0.082057*X708)/(W708-AA708))/Y708</f>
        <v>5.8980476947468432</v>
      </c>
      <c r="T708">
        <f>1000000*(((AN708-AL708)*0.082057*X708)/(W708-AA708))/Y708</f>
        <v>1938.1610011039506</v>
      </c>
      <c r="U708">
        <f>O708*((1*0.082057*X708)/(W708-AA708))</f>
        <v>1938.1610011039504</v>
      </c>
      <c r="W708">
        <f t="shared" si="441"/>
        <v>0.99921724583035842</v>
      </c>
      <c r="X708">
        <v>313.14999999999998</v>
      </c>
      <c r="Y708">
        <f t="shared" si="442"/>
        <v>1.9073334166666699E-2</v>
      </c>
      <c r="Z708">
        <v>2E-3</v>
      </c>
      <c r="AA708">
        <f t="shared" si="443"/>
        <v>7.2765497523200454E-2</v>
      </c>
      <c r="AC708">
        <f t="shared" si="444"/>
        <v>4.1070068232261514E-5</v>
      </c>
      <c r="AD708">
        <f t="shared" si="445"/>
        <v>3.1965931823635041E-9</v>
      </c>
      <c r="AE708">
        <v>0</v>
      </c>
      <c r="AF708">
        <f t="shared" si="446"/>
        <v>8.5932935462389306E-10</v>
      </c>
      <c r="AG708">
        <f t="shared" si="447"/>
        <v>4.055922536987397E-9</v>
      </c>
      <c r="AH708">
        <f t="shared" si="448"/>
        <v>1.097002469958351E-3</v>
      </c>
      <c r="AJ708">
        <f t="shared" si="449"/>
        <v>2.6054786213443853E-3</v>
      </c>
      <c r="AK708">
        <f t="shared" si="450"/>
        <v>2.0279136500778853E-7</v>
      </c>
      <c r="AL708">
        <v>0</v>
      </c>
      <c r="AM708">
        <f t="shared" si="451"/>
        <v>1.1300277798236574E-6</v>
      </c>
      <c r="AN708">
        <f t="shared" si="452"/>
        <v>1.332819144831446E-6</v>
      </c>
      <c r="AO708">
        <f t="shared" si="453"/>
        <v>2.2739189884214046E-2</v>
      </c>
      <c r="AQ708">
        <f t="shared" si="454"/>
        <v>0</v>
      </c>
      <c r="AR708">
        <f t="shared" si="455"/>
        <v>0</v>
      </c>
      <c r="AS708">
        <v>0</v>
      </c>
      <c r="AT708">
        <f t="shared" si="456"/>
        <v>0</v>
      </c>
      <c r="AU708">
        <f t="shared" si="457"/>
        <v>0</v>
      </c>
      <c r="AV708">
        <f t="shared" si="458"/>
        <v>1.5759424160826513E-2</v>
      </c>
      <c r="AX708">
        <f t="shared" si="459"/>
        <v>78.81297419298906</v>
      </c>
      <c r="AY708">
        <f t="shared" si="460"/>
        <v>15.21521999396508</v>
      </c>
      <c r="AZ708" t="e">
        <f t="shared" si="461"/>
        <v>#DIV/0!</v>
      </c>
    </row>
    <row r="709" spans="1:52">
      <c r="A709" s="74">
        <v>44845.458333333336</v>
      </c>
      <c r="B709" s="31">
        <v>50</v>
      </c>
      <c r="C709" s="31">
        <v>0.1</v>
      </c>
      <c r="D709" s="31" t="s">
        <v>235</v>
      </c>
      <c r="E709" s="85">
        <v>2</v>
      </c>
      <c r="F709" s="2">
        <v>44846.720636574071</v>
      </c>
      <c r="G709">
        <v>379</v>
      </c>
      <c r="I709" s="35">
        <v>21</v>
      </c>
      <c r="J709" s="35">
        <v>30.1</v>
      </c>
      <c r="K709" s="64">
        <v>28.366468112326658</v>
      </c>
      <c r="L709" s="65">
        <v>2943.2798456115202</v>
      </c>
      <c r="M709" s="35"/>
      <c r="N709" s="36">
        <f>1000000*(AG709-AE709)/Y709</f>
        <v>0.14675834189849554</v>
      </c>
      <c r="O709" s="36">
        <f>1000000*(AN709-AL709)/Y709</f>
        <v>78.876670167711538</v>
      </c>
      <c r="P709" s="36">
        <f>1000000*(AU709-AS709)/Y709</f>
        <v>0</v>
      </c>
      <c r="Q709">
        <f>(N709*16)</f>
        <v>2.3481334703759287</v>
      </c>
      <c r="R709">
        <f>(O709*44)</f>
        <v>3470.5734873793076</v>
      </c>
      <c r="S709">
        <f>1000000*(((AG709-AE709)*0.082057*X709)/(W709-AA709))/Y709</f>
        <v>4.0705026549137511</v>
      </c>
      <c r="T709">
        <f>1000000*(((AN709-AL709)*0.082057*X709)/(W709-AA709))/Y709</f>
        <v>2187.7304633932868</v>
      </c>
      <c r="U709">
        <f>O709*((1*0.082057*X709)/(W709-AA709))</f>
        <v>2187.7304633932868</v>
      </c>
      <c r="W709">
        <f t="shared" si="441"/>
        <v>0.99921724583035842</v>
      </c>
      <c r="X709">
        <v>313.14999999999998</v>
      </c>
      <c r="Y709">
        <f t="shared" si="442"/>
        <v>1.9073334166666699E-2</v>
      </c>
      <c r="Z709">
        <v>2E-3</v>
      </c>
      <c r="AA709">
        <f t="shared" si="443"/>
        <v>7.2765497523200454E-2</v>
      </c>
      <c r="AC709">
        <f t="shared" si="444"/>
        <v>2.8344264141133728E-5</v>
      </c>
      <c r="AD709">
        <f t="shared" si="445"/>
        <v>2.2061098364936724E-9</v>
      </c>
      <c r="AE709">
        <v>0</v>
      </c>
      <c r="AF709">
        <f t="shared" si="446"/>
        <v>5.9306106028225583E-10</v>
      </c>
      <c r="AG709">
        <f t="shared" si="447"/>
        <v>2.7991708967759282E-9</v>
      </c>
      <c r="AH709">
        <f t="shared" si="448"/>
        <v>1.097002469958351E-3</v>
      </c>
      <c r="AJ709">
        <f t="shared" si="449"/>
        <v>2.9409759810399456E-3</v>
      </c>
      <c r="AK709">
        <f t="shared" si="450"/>
        <v>2.2890402122834356E-7</v>
      </c>
      <c r="AL709">
        <v>0</v>
      </c>
      <c r="AM709">
        <f t="shared" si="451"/>
        <v>1.2755370668343688E-6</v>
      </c>
      <c r="AN709">
        <f t="shared" si="452"/>
        <v>1.5044410880627123E-6</v>
      </c>
      <c r="AO709">
        <f t="shared" si="453"/>
        <v>2.2739189884214046E-2</v>
      </c>
      <c r="AQ709">
        <f t="shared" si="454"/>
        <v>0</v>
      </c>
      <c r="AR709">
        <f t="shared" si="455"/>
        <v>0</v>
      </c>
      <c r="AS709">
        <v>0</v>
      </c>
      <c r="AT709">
        <f t="shared" si="456"/>
        <v>0</v>
      </c>
      <c r="AU709">
        <f t="shared" si="457"/>
        <v>0</v>
      </c>
      <c r="AV709">
        <f t="shared" si="458"/>
        <v>1.5759424160826513E-2</v>
      </c>
      <c r="AX709">
        <f t="shared" si="459"/>
        <v>78.81297419298906</v>
      </c>
      <c r="AY709">
        <f t="shared" si="460"/>
        <v>15.215219993965073</v>
      </c>
      <c r="AZ709" t="e">
        <f t="shared" si="461"/>
        <v>#DIV/0!</v>
      </c>
    </row>
    <row r="710" spans="1:52">
      <c r="A710" s="74">
        <v>44845.575694444444</v>
      </c>
      <c r="B710" s="31">
        <v>50</v>
      </c>
      <c r="C710" s="31">
        <v>1.6</v>
      </c>
      <c r="D710" s="31" t="s">
        <v>234</v>
      </c>
      <c r="E710" s="85">
        <v>2</v>
      </c>
      <c r="F710" s="2">
        <v>44846.741875</v>
      </c>
      <c r="G710">
        <v>186</v>
      </c>
      <c r="I710" s="35">
        <v>21</v>
      </c>
      <c r="J710" s="35">
        <v>30.1</v>
      </c>
      <c r="K710" s="64">
        <v>14.088194023700002</v>
      </c>
      <c r="L710" s="65">
        <v>3071.98627766152</v>
      </c>
      <c r="M710" s="35"/>
      <c r="N710" s="36">
        <f>1000000*(AG710-AE710)/Y710</f>
        <v>7.2887466535322659E-2</v>
      </c>
      <c r="O710" s="36">
        <f>1000000*(AN710-AL710)/Y710</f>
        <v>82.32586131560987</v>
      </c>
      <c r="P710" s="36">
        <f>1000000*(AU710-AS710)/Y710</f>
        <v>0</v>
      </c>
      <c r="Q710">
        <f>(N710*16)</f>
        <v>1.1661994645651625</v>
      </c>
      <c r="R710">
        <f>(O710*44)</f>
        <v>3622.3378978868341</v>
      </c>
      <c r="S710">
        <f>1000000*(((AG710-AE710)*0.082057*X710)/(W710-AA710))/Y710</f>
        <v>2.0216133693250007</v>
      </c>
      <c r="T710">
        <f>1000000*(((AN710-AL710)*0.082057*X710)/(W710-AA710))/Y710</f>
        <v>2283.3975412792979</v>
      </c>
      <c r="U710">
        <f>O710*((1*0.082057*X710)/(W710-AA710))</f>
        <v>2283.3975412792975</v>
      </c>
      <c r="W710">
        <f t="shared" si="441"/>
        <v>0.99921724583035842</v>
      </c>
      <c r="X710">
        <v>313.14999999999998</v>
      </c>
      <c r="Y710">
        <f t="shared" si="442"/>
        <v>1.9073334166666699E-2</v>
      </c>
      <c r="Z710">
        <v>2E-3</v>
      </c>
      <c r="AA710">
        <f t="shared" si="443"/>
        <v>7.2765497523200454E-2</v>
      </c>
      <c r="AC710">
        <f t="shared" si="444"/>
        <v>1.407716643108523E-5</v>
      </c>
      <c r="AD710">
        <f t="shared" si="445"/>
        <v>1.0956634887023554E-9</v>
      </c>
      <c r="AE710">
        <v>0</v>
      </c>
      <c r="AF710">
        <f t="shared" si="446"/>
        <v>2.9454351708758993E-10</v>
      </c>
      <c r="AG710">
        <f t="shared" si="447"/>
        <v>1.3902070057899454E-9</v>
      </c>
      <c r="AH710">
        <f t="shared" si="448"/>
        <v>1.097002469958351E-3</v>
      </c>
      <c r="AJ710">
        <f t="shared" si="449"/>
        <v>3.0695816675935989E-3</v>
      </c>
      <c r="AK710">
        <f t="shared" si="450"/>
        <v>2.3891374554936762E-7</v>
      </c>
      <c r="AL710">
        <v>0</v>
      </c>
      <c r="AM710">
        <f t="shared" si="451"/>
        <v>1.3313149178819185E-6</v>
      </c>
      <c r="AN710">
        <f t="shared" si="452"/>
        <v>1.570228663431286E-6</v>
      </c>
      <c r="AO710">
        <f t="shared" si="453"/>
        <v>2.2739189884214046E-2</v>
      </c>
      <c r="AQ710">
        <f t="shared" si="454"/>
        <v>0</v>
      </c>
      <c r="AR710">
        <f t="shared" si="455"/>
        <v>0</v>
      </c>
      <c r="AS710">
        <v>0</v>
      </c>
      <c r="AT710">
        <f t="shared" si="456"/>
        <v>0</v>
      </c>
      <c r="AU710">
        <f t="shared" si="457"/>
        <v>0</v>
      </c>
      <c r="AV710">
        <f t="shared" si="458"/>
        <v>1.5759424160826513E-2</v>
      </c>
      <c r="AX710">
        <f t="shared" si="459"/>
        <v>78.812974192989046</v>
      </c>
      <c r="AY710">
        <f t="shared" si="460"/>
        <v>15.21521999396507</v>
      </c>
      <c r="AZ710" t="e">
        <f t="shared" si="461"/>
        <v>#DIV/0!</v>
      </c>
    </row>
    <row r="711" spans="1:52">
      <c r="A711" s="74">
        <v>44845.603472222225</v>
      </c>
      <c r="B711" s="31">
        <v>50</v>
      </c>
      <c r="C711" s="31">
        <v>9</v>
      </c>
      <c r="D711" s="31" t="s">
        <v>234</v>
      </c>
      <c r="E711" s="85">
        <v>1</v>
      </c>
      <c r="F711" s="2">
        <v>44846.763090277775</v>
      </c>
      <c r="G711">
        <v>299</v>
      </c>
      <c r="I711" s="35">
        <v>21</v>
      </c>
      <c r="J711" s="35">
        <v>30.1</v>
      </c>
      <c r="K711" s="64">
        <v>2.4040808752</v>
      </c>
      <c r="L711" s="65">
        <v>38973.832116470076</v>
      </c>
      <c r="M711" s="35"/>
      <c r="N711" s="36">
        <f>1000000*(AG711-AE711)/Y711</f>
        <v>1.2437886931750889E-2</v>
      </c>
      <c r="O711" s="36">
        <f>1000000*(AN711-AL711)/Y711</f>
        <v>1044.4559342891391</v>
      </c>
      <c r="P711" s="36">
        <f>1000000*(AU711-AS711)/Y711</f>
        <v>0</v>
      </c>
      <c r="Q711">
        <f>(N711*16)</f>
        <v>0.19900619090801422</v>
      </c>
      <c r="R711">
        <f>(O711*44)</f>
        <v>45956.061108722119</v>
      </c>
      <c r="S711">
        <f>1000000*(((AG711-AE711)*0.082057*X711)/(W711-AA711))/Y711</f>
        <v>0.3449783577701217</v>
      </c>
      <c r="T711">
        <f>1000000*(((AN711-AL711)*0.082057*X711)/(W711-AA711))/Y711</f>
        <v>28969.124333694486</v>
      </c>
      <c r="U711">
        <f>O711*((1*0.082057*X711)/(W711-AA711))</f>
        <v>28969.12433369449</v>
      </c>
      <c r="W711">
        <f t="shared" si="441"/>
        <v>0.99921724583035842</v>
      </c>
      <c r="X711">
        <v>313.14999999999998</v>
      </c>
      <c r="Y711">
        <f t="shared" si="442"/>
        <v>1.9073334166666699E-2</v>
      </c>
      <c r="Z711">
        <v>2E-3</v>
      </c>
      <c r="AA711">
        <f t="shared" si="443"/>
        <v>7.2765497523200454E-2</v>
      </c>
      <c r="AC711">
        <f t="shared" si="444"/>
        <v>2.4021990708707815E-6</v>
      </c>
      <c r="AD711">
        <f t="shared" si="445"/>
        <v>1.8696957426999266E-10</v>
      </c>
      <c r="AE711">
        <v>0</v>
      </c>
      <c r="AF711">
        <f t="shared" si="446"/>
        <v>5.0262399506508815E-11</v>
      </c>
      <c r="AG711">
        <f t="shared" si="447"/>
        <v>2.3723197377650147E-10</v>
      </c>
      <c r="AH711">
        <f t="shared" si="448"/>
        <v>1.097002469958351E-3</v>
      </c>
      <c r="AJ711">
        <f t="shared" si="449"/>
        <v>3.8943325186873996E-2</v>
      </c>
      <c r="AK711">
        <f t="shared" si="450"/>
        <v>3.0310630867941847E-6</v>
      </c>
      <c r="AL711">
        <v>0</v>
      </c>
      <c r="AM711">
        <f t="shared" si="451"/>
        <v>1.6890193970260639E-5</v>
      </c>
      <c r="AN711">
        <f t="shared" si="452"/>
        <v>1.9921257057054822E-5</v>
      </c>
      <c r="AO711">
        <f t="shared" si="453"/>
        <v>2.2739189884214046E-2</v>
      </c>
      <c r="AQ711">
        <f t="shared" si="454"/>
        <v>0</v>
      </c>
      <c r="AR711">
        <f t="shared" si="455"/>
        <v>0</v>
      </c>
      <c r="AS711">
        <v>0</v>
      </c>
      <c r="AT711">
        <f t="shared" si="456"/>
        <v>0</v>
      </c>
      <c r="AU711">
        <f t="shared" si="457"/>
        <v>0</v>
      </c>
      <c r="AV711">
        <f t="shared" si="458"/>
        <v>1.5759424160826513E-2</v>
      </c>
      <c r="AX711">
        <f t="shared" si="459"/>
        <v>78.81297419298906</v>
      </c>
      <c r="AY711">
        <f t="shared" si="460"/>
        <v>15.215219993965071</v>
      </c>
      <c r="AZ711" t="e">
        <f t="shared" si="461"/>
        <v>#DIV/0!</v>
      </c>
    </row>
    <row r="712" spans="1:52">
      <c r="A712" s="74">
        <v>44845.46875</v>
      </c>
      <c r="B712" s="31">
        <v>50</v>
      </c>
      <c r="C712" s="31">
        <v>6</v>
      </c>
      <c r="D712" s="31" t="s">
        <v>235</v>
      </c>
      <c r="E712" s="85">
        <v>2</v>
      </c>
      <c r="F712" s="2">
        <v>44846.78429398148</v>
      </c>
      <c r="G712">
        <v>81</v>
      </c>
      <c r="I712" s="35">
        <v>21</v>
      </c>
      <c r="J712" s="35">
        <v>30.1</v>
      </c>
      <c r="K712" s="64">
        <v>6769.46077827518</v>
      </c>
      <c r="L712" s="65">
        <v>12650.033160393679</v>
      </c>
      <c r="M712" s="35"/>
      <c r="N712" s="36">
        <f>1000000*(AG712-AE712)/Y712</f>
        <v>35.022859928580601</v>
      </c>
      <c r="O712" s="36">
        <f>1000000*(AN712-AL712)/Y712</f>
        <v>339.00700767231194</v>
      </c>
      <c r="P712" s="36">
        <f>1000000*(AU712-AS712)/Y712</f>
        <v>0</v>
      </c>
      <c r="Q712">
        <f>(N712*16)</f>
        <v>560.36575885728962</v>
      </c>
      <c r="R712">
        <f>(O712*44)</f>
        <v>14916.308337581726</v>
      </c>
      <c r="S712">
        <f>1000000*(((AG712-AE712)*0.082057*X712)/(W712-AA712))/Y712</f>
        <v>971.39721311760877</v>
      </c>
      <c r="T712">
        <f>1000000*(((AN712-AL712)*0.082057*X712)/(W712-AA712))/Y712</f>
        <v>9402.7290504476459</v>
      </c>
      <c r="U712">
        <f>O712*((1*0.082057*X712)/(W712-AA712))</f>
        <v>9402.7290504476459</v>
      </c>
      <c r="W712">
        <f t="shared" si="441"/>
        <v>0.99921724583035842</v>
      </c>
      <c r="X712">
        <v>313.14999999999998</v>
      </c>
      <c r="Y712">
        <f t="shared" si="442"/>
        <v>1.9073334166666699E-2</v>
      </c>
      <c r="Z712">
        <v>2E-3</v>
      </c>
      <c r="AA712">
        <f t="shared" si="443"/>
        <v>7.2765497523200454E-2</v>
      </c>
      <c r="AC712">
        <f t="shared" si="444"/>
        <v>6.7641619546247598E-3</v>
      </c>
      <c r="AD712">
        <f t="shared" si="445"/>
        <v>5.2647280414234355E-7</v>
      </c>
      <c r="AE712">
        <v>0</v>
      </c>
      <c r="AF712">
        <f t="shared" si="446"/>
        <v>1.4152990674783485E-7</v>
      </c>
      <c r="AG712">
        <f t="shared" si="447"/>
        <v>6.6800271089017835E-7</v>
      </c>
      <c r="AH712">
        <f t="shared" si="448"/>
        <v>1.097002469958351E-3</v>
      </c>
      <c r="AJ712">
        <f t="shared" si="449"/>
        <v>1.2640131294191276E-2</v>
      </c>
      <c r="AK712">
        <f t="shared" si="450"/>
        <v>9.8381520309849489E-7</v>
      </c>
      <c r="AL712">
        <v>0</v>
      </c>
      <c r="AM712">
        <f t="shared" si="451"/>
        <v>5.4821787390772526E-6</v>
      </c>
      <c r="AN712">
        <f t="shared" si="452"/>
        <v>6.4659939421757473E-6</v>
      </c>
      <c r="AO712">
        <f t="shared" si="453"/>
        <v>2.2739189884214046E-2</v>
      </c>
      <c r="AQ712">
        <f t="shared" si="454"/>
        <v>0</v>
      </c>
      <c r="AR712">
        <f t="shared" si="455"/>
        <v>0</v>
      </c>
      <c r="AS712">
        <v>0</v>
      </c>
      <c r="AT712">
        <f t="shared" si="456"/>
        <v>0</v>
      </c>
      <c r="AU712">
        <f t="shared" si="457"/>
        <v>0</v>
      </c>
      <c r="AV712">
        <f t="shared" si="458"/>
        <v>1.5759424160826513E-2</v>
      </c>
      <c r="AX712">
        <f t="shared" si="459"/>
        <v>78.812974192989046</v>
      </c>
      <c r="AY712">
        <f t="shared" si="460"/>
        <v>15.215219993965071</v>
      </c>
      <c r="AZ712" t="e">
        <f t="shared" si="461"/>
        <v>#DIV/0!</v>
      </c>
    </row>
    <row r="713" spans="1:52">
      <c r="A713" s="74">
        <v>44845.603472222225</v>
      </c>
      <c r="B713" s="31">
        <v>50</v>
      </c>
      <c r="C713" s="31">
        <v>9</v>
      </c>
      <c r="D713" s="31" t="s">
        <v>234</v>
      </c>
      <c r="E713" s="85">
        <v>2</v>
      </c>
      <c r="F713" s="2">
        <v>44846.805520833332</v>
      </c>
      <c r="G713">
        <v>271</v>
      </c>
      <c r="I713" s="35">
        <v>21</v>
      </c>
      <c r="J713" s="35">
        <v>30.1</v>
      </c>
      <c r="K713" s="64">
        <v>0.36995429480000008</v>
      </c>
      <c r="L713" s="65">
        <v>36996.231056278477</v>
      </c>
      <c r="M713" s="35"/>
      <c r="N713" s="36">
        <f>1000000*(AG713-AE713)/Y713</f>
        <v>1.9140161781184811E-3</v>
      </c>
      <c r="O713" s="36">
        <f>1000000*(AN713-AL713)/Y713</f>
        <v>991.45839592029267</v>
      </c>
      <c r="P713" s="36">
        <f>1000000*(AU713-AS713)/Y713</f>
        <v>0</v>
      </c>
      <c r="Q713">
        <f>(N713*16)</f>
        <v>3.0624258849895697E-2</v>
      </c>
      <c r="R713">
        <f>(O713*44)</f>
        <v>43624.169420492879</v>
      </c>
      <c r="S713">
        <f>1000000*(((AG713-AE713)*0.082057*X713)/(W713-AA713))/Y713</f>
        <v>5.3087325965891247E-2</v>
      </c>
      <c r="T713">
        <f>1000000*(((AN713-AL713)*0.082057*X713)/(W713-AA713))/Y713</f>
        <v>27499.179812356899</v>
      </c>
      <c r="U713">
        <f>O713*((1*0.082057*X713)/(W713-AA713))</f>
        <v>27499.179812356899</v>
      </c>
      <c r="W713">
        <f t="shared" si="441"/>
        <v>0.99921724583035842</v>
      </c>
      <c r="X713">
        <v>313.14999999999998</v>
      </c>
      <c r="Y713">
        <f t="shared" si="442"/>
        <v>1.9073334166666699E-2</v>
      </c>
      <c r="Z713">
        <v>2E-3</v>
      </c>
      <c r="AA713">
        <f t="shared" si="443"/>
        <v>7.2765497523200454E-2</v>
      </c>
      <c r="AC713">
        <f t="shared" si="444"/>
        <v>3.6966471153316857E-7</v>
      </c>
      <c r="AD713">
        <f t="shared" si="445"/>
        <v>2.8771992536381279E-11</v>
      </c>
      <c r="AE713">
        <v>0</v>
      </c>
      <c r="AF713">
        <f t="shared" si="446"/>
        <v>7.7346776292787599E-12</v>
      </c>
      <c r="AG713">
        <f t="shared" si="447"/>
        <v>3.6506670165660038E-11</v>
      </c>
      <c r="AH713">
        <f t="shared" si="448"/>
        <v>1.097002469958351E-3</v>
      </c>
      <c r="AJ713">
        <f t="shared" si="449"/>
        <v>3.6967272102158152E-2</v>
      </c>
      <c r="AK713">
        <f t="shared" si="450"/>
        <v>2.8772615936272176E-6</v>
      </c>
      <c r="AL713">
        <v>0</v>
      </c>
      <c r="AM713">
        <f t="shared" si="451"/>
        <v>1.6033155704107858E-5</v>
      </c>
      <c r="AN713">
        <f t="shared" si="452"/>
        <v>1.8910417297735077E-5</v>
      </c>
      <c r="AO713">
        <f t="shared" si="453"/>
        <v>2.2739189884214046E-2</v>
      </c>
      <c r="AQ713">
        <f t="shared" si="454"/>
        <v>0</v>
      </c>
      <c r="AR713">
        <f t="shared" si="455"/>
        <v>0</v>
      </c>
      <c r="AS713">
        <v>0</v>
      </c>
      <c r="AT713">
        <f t="shared" si="456"/>
        <v>0</v>
      </c>
      <c r="AU713">
        <f t="shared" si="457"/>
        <v>0</v>
      </c>
      <c r="AV713">
        <f t="shared" si="458"/>
        <v>1.5759424160826513E-2</v>
      </c>
      <c r="AX713">
        <f t="shared" si="459"/>
        <v>78.812974192989046</v>
      </c>
      <c r="AY713">
        <f t="shared" si="460"/>
        <v>15.215219993965082</v>
      </c>
      <c r="AZ713" t="e">
        <f t="shared" si="461"/>
        <v>#DIV/0!</v>
      </c>
    </row>
    <row r="714" spans="1:52">
      <c r="A714" s="74">
        <v>44845.597916666666</v>
      </c>
      <c r="B714" s="31">
        <v>50</v>
      </c>
      <c r="C714" s="31">
        <v>8</v>
      </c>
      <c r="D714" s="31" t="s">
        <v>234</v>
      </c>
      <c r="E714" s="85">
        <v>2</v>
      </c>
      <c r="F714" s="2">
        <v>44846.826736111114</v>
      </c>
      <c r="G714">
        <v>80</v>
      </c>
      <c r="I714" s="35">
        <v>21</v>
      </c>
      <c r="J714" s="35">
        <v>30.1</v>
      </c>
      <c r="K714" s="64">
        <v>0.44883278119999992</v>
      </c>
      <c r="L714" s="65">
        <v>31739.224618390479</v>
      </c>
      <c r="M714" s="35"/>
      <c r="N714" s="36">
        <f>1000000*(AG714-AE714)/Y714</f>
        <v>2.3221063157305238E-3</v>
      </c>
      <c r="O714" s="36">
        <f>1000000*(AN714-AL714)/Y714</f>
        <v>850.57639195825493</v>
      </c>
      <c r="P714" s="36">
        <f>1000000*(AU714-AS714)/Y714</f>
        <v>0</v>
      </c>
      <c r="Q714">
        <f>(N714*16)</f>
        <v>3.715370105168838E-2</v>
      </c>
      <c r="R714">
        <f>(O714*44)</f>
        <v>37425.361246163215</v>
      </c>
      <c r="S714">
        <f>1000000*(((AG714-AE714)*0.082057*X714)/(W714-AA714))/Y714</f>
        <v>6.4406150961494213E-2</v>
      </c>
      <c r="T714">
        <f>1000000*(((AN714-AL714)*0.082057*X714)/(W714-AA714))/Y714</f>
        <v>23591.6637983529</v>
      </c>
      <c r="U714">
        <f>O714*((1*0.082057*X714)/(W714-AA714))</f>
        <v>23591.663798352907</v>
      </c>
      <c r="W714">
        <f t="shared" si="441"/>
        <v>0.99921724583035842</v>
      </c>
      <c r="X714">
        <v>313.14999999999998</v>
      </c>
      <c r="Y714">
        <f t="shared" si="442"/>
        <v>1.9073334166666699E-2</v>
      </c>
      <c r="Z714">
        <v>2E-3</v>
      </c>
      <c r="AA714">
        <f t="shared" si="443"/>
        <v>7.2765497523200454E-2</v>
      </c>
      <c r="AC714">
        <f t="shared" si="444"/>
        <v>4.4848145546904379E-7</v>
      </c>
      <c r="AD714">
        <f t="shared" si="445"/>
        <v>3.4906510377858831E-11</v>
      </c>
      <c r="AE714">
        <v>0</v>
      </c>
      <c r="AF714">
        <f t="shared" si="446"/>
        <v>9.3837993525966945E-12</v>
      </c>
      <c r="AG714">
        <f t="shared" si="447"/>
        <v>4.4290309730455528E-11</v>
      </c>
      <c r="AH714">
        <f t="shared" si="448"/>
        <v>1.097002469958351E-3</v>
      </c>
      <c r="AJ714">
        <f t="shared" si="449"/>
        <v>3.1714380607979244E-2</v>
      </c>
      <c r="AK714">
        <f t="shared" si="450"/>
        <v>2.4684150087365322E-6</v>
      </c>
      <c r="AL714">
        <v>0</v>
      </c>
      <c r="AM714">
        <f t="shared" si="451"/>
        <v>1.3754912749360937E-5</v>
      </c>
      <c r="AN714">
        <f t="shared" si="452"/>
        <v>1.6223327758097468E-5</v>
      </c>
      <c r="AO714">
        <f t="shared" si="453"/>
        <v>2.2739189884214046E-2</v>
      </c>
      <c r="AQ714">
        <f t="shared" si="454"/>
        <v>0</v>
      </c>
      <c r="AR714">
        <f t="shared" si="455"/>
        <v>0</v>
      </c>
      <c r="AS714">
        <v>0</v>
      </c>
      <c r="AT714">
        <f t="shared" si="456"/>
        <v>0</v>
      </c>
      <c r="AU714">
        <f t="shared" si="457"/>
        <v>0</v>
      </c>
      <c r="AV714">
        <f t="shared" si="458"/>
        <v>1.5759424160826513E-2</v>
      </c>
      <c r="AX714">
        <f t="shared" si="459"/>
        <v>78.812974192989046</v>
      </c>
      <c r="AY714">
        <f t="shared" si="460"/>
        <v>15.215219993965068</v>
      </c>
      <c r="AZ714" t="e">
        <f t="shared" si="461"/>
        <v>#DIV/0!</v>
      </c>
    </row>
    <row r="715" spans="1:52">
      <c r="A715" s="74">
        <v>44845.476388888892</v>
      </c>
      <c r="B715" s="31">
        <v>50</v>
      </c>
      <c r="C715" s="31">
        <v>7</v>
      </c>
      <c r="D715" s="31" t="s">
        <v>235</v>
      </c>
      <c r="E715" s="85">
        <v>2</v>
      </c>
      <c r="F715" s="2">
        <v>44846.847974537035</v>
      </c>
      <c r="G715">
        <v>160</v>
      </c>
      <c r="I715" s="35">
        <v>21</v>
      </c>
      <c r="J715" s="35">
        <v>30.1</v>
      </c>
      <c r="K715" s="64">
        <v>57008.213250731016</v>
      </c>
      <c r="L715" s="65">
        <v>23816.362353052478</v>
      </c>
      <c r="M715" s="35"/>
      <c r="N715" s="36">
        <f>1000000*(AG715-AE715)/Y715</f>
        <v>294.94087237591248</v>
      </c>
      <c r="O715" s="36">
        <f>1000000*(AN715-AL715)/Y715</f>
        <v>638.2523770946824</v>
      </c>
      <c r="P715" s="36">
        <f>1000000*(AU715-AS715)/Y715</f>
        <v>0</v>
      </c>
      <c r="Q715">
        <f>(N715*16)</f>
        <v>4719.0539580145996</v>
      </c>
      <c r="R715">
        <f>(O715*44)</f>
        <v>28083.104592166026</v>
      </c>
      <c r="S715">
        <f>1000000*(((AG715-AE715)*0.082057*X715)/(W715-AA715))/Y715</f>
        <v>8180.5067331646978</v>
      </c>
      <c r="T715">
        <f>1000000*(((AN715-AL715)*0.082057*X715)/(W715-AA715))/Y715</f>
        <v>17702.6257033199</v>
      </c>
      <c r="U715">
        <f>O715*((1*0.082057*X715)/(W715-AA715))</f>
        <v>17702.6257033199</v>
      </c>
      <c r="W715">
        <f t="shared" si="441"/>
        <v>0.99921724583035842</v>
      </c>
      <c r="X715">
        <v>313.14999999999998</v>
      </c>
      <c r="Y715">
        <f t="shared" si="442"/>
        <v>1.9073334166666699E-2</v>
      </c>
      <c r="Z715">
        <v>2E-3</v>
      </c>
      <c r="AA715">
        <f t="shared" si="443"/>
        <v>7.2765497523200454E-2</v>
      </c>
      <c r="AC715">
        <f t="shared" si="444"/>
        <v>5.696358983410519E-2</v>
      </c>
      <c r="AD715">
        <f t="shared" si="445"/>
        <v>4.4336284487498394E-6</v>
      </c>
      <c r="AE715">
        <v>0</v>
      </c>
      <c r="AF715" s="8">
        <f t="shared" si="446"/>
        <v>1.1918773694841345E-6</v>
      </c>
      <c r="AG715">
        <f t="shared" si="447"/>
        <v>5.6255058182339737E-6</v>
      </c>
      <c r="AH715">
        <f t="shared" si="448"/>
        <v>1.097002469958351E-3</v>
      </c>
      <c r="AJ715">
        <f t="shared" si="449"/>
        <v>2.3797719996114932E-2</v>
      </c>
      <c r="AK715">
        <f t="shared" si="450"/>
        <v>1.8522401537093273E-6</v>
      </c>
      <c r="AL715">
        <v>0</v>
      </c>
      <c r="AM715">
        <f t="shared" si="451"/>
        <v>1.0321360717286917E-5</v>
      </c>
      <c r="AN715">
        <f t="shared" si="452"/>
        <v>1.2173600870996244E-5</v>
      </c>
      <c r="AO715">
        <f t="shared" si="453"/>
        <v>2.2739189884214046E-2</v>
      </c>
      <c r="AQ715">
        <f t="shared" si="454"/>
        <v>0</v>
      </c>
      <c r="AR715">
        <f t="shared" si="455"/>
        <v>0</v>
      </c>
      <c r="AS715">
        <v>0</v>
      </c>
      <c r="AT715">
        <f t="shared" si="456"/>
        <v>0</v>
      </c>
      <c r="AU715">
        <f t="shared" si="457"/>
        <v>0</v>
      </c>
      <c r="AV715">
        <f t="shared" si="458"/>
        <v>1.5759424160826513E-2</v>
      </c>
      <c r="AX715">
        <f t="shared" si="459"/>
        <v>78.812974192989046</v>
      </c>
      <c r="AY715">
        <f t="shared" si="460"/>
        <v>15.215219993965079</v>
      </c>
      <c r="AZ715" t="e">
        <f t="shared" si="461"/>
        <v>#DIV/0!</v>
      </c>
    </row>
    <row r="716" spans="1:52">
      <c r="A716" s="74">
        <v>44845.565972222219</v>
      </c>
      <c r="B716" s="31">
        <v>50</v>
      </c>
      <c r="C716" s="31">
        <v>0.1</v>
      </c>
      <c r="D716" s="31" t="s">
        <v>234</v>
      </c>
      <c r="E716" s="85">
        <v>2</v>
      </c>
      <c r="F716" s="2">
        <v>44846.869189814817</v>
      </c>
      <c r="G716">
        <v>12</v>
      </c>
      <c r="I716" s="35">
        <v>21</v>
      </c>
      <c r="J716" s="35">
        <v>30.1</v>
      </c>
      <c r="K716" s="64">
        <v>21.541611255433999</v>
      </c>
      <c r="L716" s="65">
        <v>2822.79256088072</v>
      </c>
      <c r="M716" s="35"/>
      <c r="N716" s="36">
        <f>1000000*(AG716-AE716)/Y716</f>
        <v>0.11144888172721336</v>
      </c>
      <c r="O716" s="36">
        <f>1000000*(AN716-AL716)/Y716</f>
        <v>75.647743149003304</v>
      </c>
      <c r="P716" s="36">
        <f>1000000*(AU716-AS716)/Y716</f>
        <v>0</v>
      </c>
      <c r="Q716">
        <f>(N716*16)</f>
        <v>1.7831821076354137</v>
      </c>
      <c r="R716">
        <f>(O716*44)</f>
        <v>3328.5006985561454</v>
      </c>
      <c r="S716">
        <f>1000000*(((AG716-AE716)*0.082057*X716)/(W716-AA716))/Y716</f>
        <v>3.0911562715225873</v>
      </c>
      <c r="T716">
        <f>1000000*(((AN716-AL716)*0.082057*X716)/(W716-AA716))/Y716</f>
        <v>2098.1726513319791</v>
      </c>
      <c r="U716">
        <f>O716*((1*0.082057*X716)/(W716-AA716))</f>
        <v>2098.1726513319791</v>
      </c>
      <c r="W716">
        <f t="shared" si="441"/>
        <v>0.99921724583035842</v>
      </c>
      <c r="X716">
        <v>313.14999999999998</v>
      </c>
      <c r="Y716">
        <f t="shared" si="442"/>
        <v>1.9073334166666699E-2</v>
      </c>
      <c r="Z716">
        <v>2E-3</v>
      </c>
      <c r="AA716">
        <f t="shared" si="443"/>
        <v>7.2765497523200454E-2</v>
      </c>
      <c r="AC716">
        <f t="shared" si="444"/>
        <v>2.1524749469403008E-5</v>
      </c>
      <c r="AD716">
        <f t="shared" si="445"/>
        <v>1.6753287824325421E-9</v>
      </c>
      <c r="AE716">
        <v>0</v>
      </c>
      <c r="AF716">
        <f t="shared" si="446"/>
        <v>4.5037298125191227E-10</v>
      </c>
      <c r="AG716" s="8">
        <f t="shared" si="447"/>
        <v>2.1257017636844546E-9</v>
      </c>
      <c r="AH716" s="9">
        <f t="shared" si="448"/>
        <v>1.097002469958351E-3</v>
      </c>
      <c r="AJ716">
        <f t="shared" si="449"/>
        <v>2.8205830082336575E-3</v>
      </c>
      <c r="AK716">
        <f t="shared" si="450"/>
        <v>2.1953351436917187E-7</v>
      </c>
      <c r="AL716">
        <v>0</v>
      </c>
      <c r="AM716" s="8">
        <f t="shared" si="451"/>
        <v>1.2233211696659395E-6</v>
      </c>
      <c r="AN716" s="8">
        <f t="shared" si="452"/>
        <v>1.4428546840351113E-6</v>
      </c>
      <c r="AO716" s="9">
        <f t="shared" si="453"/>
        <v>2.2739189884214046E-2</v>
      </c>
      <c r="AP716" s="9"/>
      <c r="AQ716">
        <f t="shared" si="454"/>
        <v>0</v>
      </c>
      <c r="AR716">
        <f t="shared" si="455"/>
        <v>0</v>
      </c>
      <c r="AS716">
        <v>0</v>
      </c>
      <c r="AT716" s="8">
        <f t="shared" si="456"/>
        <v>0</v>
      </c>
      <c r="AU716" s="8">
        <f t="shared" si="457"/>
        <v>0</v>
      </c>
      <c r="AV716" s="9">
        <f t="shared" si="458"/>
        <v>1.5759424160826513E-2</v>
      </c>
      <c r="AX716">
        <f t="shared" si="459"/>
        <v>78.81297419298906</v>
      </c>
      <c r="AY716">
        <f t="shared" si="460"/>
        <v>15.215219993965077</v>
      </c>
      <c r="AZ716" t="e">
        <f t="shared" si="461"/>
        <v>#DIV/0!</v>
      </c>
    </row>
    <row r="717" spans="1:52">
      <c r="A717" s="74">
        <v>44845.465277777781</v>
      </c>
      <c r="B717" s="31">
        <v>50</v>
      </c>
      <c r="C717" s="31">
        <v>3</v>
      </c>
      <c r="D717" s="31" t="s">
        <v>235</v>
      </c>
      <c r="E717" s="85">
        <v>1</v>
      </c>
      <c r="F717" s="2">
        <v>44846.890381944446</v>
      </c>
      <c r="G717">
        <v>66</v>
      </c>
      <c r="I717" s="35">
        <v>21</v>
      </c>
      <c r="J717" s="35">
        <v>30.1</v>
      </c>
      <c r="K717" s="64">
        <v>33.517640034398504</v>
      </c>
      <c r="L717" s="65">
        <v>3465.6012036020002</v>
      </c>
      <c r="M717" s="35"/>
      <c r="N717" s="36">
        <f>1000000*(AG717-AE717)/Y717</f>
        <v>0.17340873232157542</v>
      </c>
      <c r="O717" s="36">
        <f>1000000*(AN717-AL717)/Y717</f>
        <v>92.874309412649339</v>
      </c>
      <c r="P717" s="36">
        <f>1000000*(AU717-AS717)/Y717</f>
        <v>0</v>
      </c>
      <c r="Q717">
        <f>(N717*16)</f>
        <v>2.7745397171452066</v>
      </c>
      <c r="R717">
        <f>(O717*44)</f>
        <v>4086.469614156571</v>
      </c>
      <c r="S717">
        <f>1000000*(((AG717-AE717)*0.082057*X717)/(W717-AA717))/Y717</f>
        <v>4.8096802959821163</v>
      </c>
      <c r="T717">
        <f>1000000*(((AN717-AL717)*0.082057*X717)/(W717-AA717))/Y717</f>
        <v>2575.9702525049161</v>
      </c>
      <c r="U717">
        <f>O717*((1*0.082057*X717)/(W717-AA717))</f>
        <v>2575.9702525049156</v>
      </c>
      <c r="W717">
        <f t="shared" si="441"/>
        <v>0.99921724583035842</v>
      </c>
      <c r="X717">
        <v>313.14999999999998</v>
      </c>
      <c r="Y717">
        <f t="shared" si="442"/>
        <v>1.9073334166666699E-2</v>
      </c>
      <c r="Z717">
        <v>2E-3</v>
      </c>
      <c r="AA717">
        <f t="shared" si="443"/>
        <v>7.2765497523200454E-2</v>
      </c>
      <c r="AC717">
        <f t="shared" si="444"/>
        <v>3.3491403961905032E-5</v>
      </c>
      <c r="AD717">
        <f t="shared" si="445"/>
        <v>2.606725485990568E-9</v>
      </c>
      <c r="AE717">
        <v>0</v>
      </c>
      <c r="AF717">
        <f t="shared" si="446"/>
        <v>7.0075721299689629E-10</v>
      </c>
      <c r="AG717">
        <f t="shared" si="447"/>
        <v>3.3074826989874642E-9</v>
      </c>
      <c r="AH717">
        <f t="shared" si="448"/>
        <v>1.097002469958351E-3</v>
      </c>
      <c r="AJ717">
        <f t="shared" si="449"/>
        <v>3.4628884898095661E-3</v>
      </c>
      <c r="AK717">
        <f t="shared" si="450"/>
        <v>2.6952586675069115E-7</v>
      </c>
      <c r="AL717">
        <v>0</v>
      </c>
      <c r="AM717">
        <f t="shared" si="451"/>
        <v>1.5018968721751682E-6</v>
      </c>
      <c r="AN717">
        <f t="shared" si="452"/>
        <v>1.7714227389258593E-6</v>
      </c>
      <c r="AO717">
        <f t="shared" si="453"/>
        <v>2.2739189884214046E-2</v>
      </c>
      <c r="AQ717">
        <f t="shared" si="454"/>
        <v>0</v>
      </c>
      <c r="AR717">
        <f t="shared" si="455"/>
        <v>0</v>
      </c>
      <c r="AS717">
        <v>0</v>
      </c>
      <c r="AT717">
        <f t="shared" si="456"/>
        <v>0</v>
      </c>
      <c r="AU717">
        <f t="shared" si="457"/>
        <v>0</v>
      </c>
      <c r="AV717">
        <f t="shared" si="458"/>
        <v>1.5759424160826513E-2</v>
      </c>
      <c r="AX717">
        <f t="shared" si="459"/>
        <v>78.812974192989046</v>
      </c>
      <c r="AY717">
        <f t="shared" si="460"/>
        <v>15.215219993965079</v>
      </c>
      <c r="AZ717" t="e">
        <f t="shared" si="461"/>
        <v>#DIV/0!</v>
      </c>
    </row>
    <row r="718" spans="1:52">
      <c r="A718" s="74">
        <v>44845.593055555553</v>
      </c>
      <c r="B718" s="31">
        <v>50</v>
      </c>
      <c r="C718" s="31">
        <v>6.2</v>
      </c>
      <c r="D718" s="31" t="s">
        <v>234</v>
      </c>
      <c r="E718" s="85">
        <v>2</v>
      </c>
      <c r="F718" s="2">
        <v>44846.911631944444</v>
      </c>
      <c r="G718">
        <v>48</v>
      </c>
      <c r="I718" s="35">
        <v>21</v>
      </c>
      <c r="J718" s="35">
        <v>30.1</v>
      </c>
      <c r="K718" s="64">
        <v>0.20946216999999989</v>
      </c>
      <c r="L718" s="65">
        <v>22811.588582691918</v>
      </c>
      <c r="M718" s="35"/>
      <c r="N718" s="36">
        <f>1000000*(AG718-AE718)/Y718</f>
        <v>1.0836851679220006E-3</v>
      </c>
      <c r="O718" s="36">
        <f>1000000*(AN718-AL718)/Y718</f>
        <v>611.32554259878304</v>
      </c>
      <c r="P718" s="36">
        <f>1000000*(AU718-AS718)/Y718</f>
        <v>0</v>
      </c>
      <c r="Q718">
        <f>(N718*16)</f>
        <v>1.7338962686752009E-2</v>
      </c>
      <c r="R718">
        <f>(O718*44)</f>
        <v>26898.323874346454</v>
      </c>
      <c r="S718">
        <f>1000000*(((AG718-AE718)*0.082057*X718)/(W718-AA718))/Y718</f>
        <v>3.0057189908619268E-2</v>
      </c>
      <c r="T718">
        <f>1000000*(((AN718-AL718)*0.082057*X718)/(W718-AA718))/Y718</f>
        <v>16955.780584425127</v>
      </c>
      <c r="U718">
        <f>O718*((1*0.082057*X718)/(W718-AA718))</f>
        <v>16955.780584425131</v>
      </c>
      <c r="W718">
        <f t="shared" si="441"/>
        <v>0.99921724583035842</v>
      </c>
      <c r="X718">
        <v>313.14999999999998</v>
      </c>
      <c r="Y718">
        <f t="shared" si="442"/>
        <v>1.9073334166666699E-2</v>
      </c>
      <c r="Z718">
        <v>2E-3</v>
      </c>
      <c r="AA718">
        <f t="shared" si="443"/>
        <v>7.2765497523200454E-2</v>
      </c>
      <c r="AC718">
        <f t="shared" si="444"/>
        <v>2.0929821261305023E-7</v>
      </c>
      <c r="AD718">
        <f t="shared" si="445"/>
        <v>1.6290239298755189E-11</v>
      </c>
      <c r="AE718">
        <v>0</v>
      </c>
      <c r="AF718">
        <f t="shared" si="446"/>
        <v>4.3792500404814416E-12</v>
      </c>
      <c r="AG718">
        <f t="shared" si="447"/>
        <v>2.0669489339236631E-11</v>
      </c>
      <c r="AH718">
        <f t="shared" si="448"/>
        <v>1.097002469958351E-3</v>
      </c>
      <c r="AJ718">
        <f t="shared" si="449"/>
        <v>2.2793732716612669E-2</v>
      </c>
      <c r="AK718">
        <f t="shared" si="450"/>
        <v>1.7740971402941314E-6</v>
      </c>
      <c r="AL718">
        <v>0</v>
      </c>
      <c r="AM718">
        <f t="shared" si="451"/>
        <v>9.8859192183112953E-6</v>
      </c>
      <c r="AN718">
        <f t="shared" si="452"/>
        <v>1.1660016358605427E-5</v>
      </c>
      <c r="AO718">
        <f t="shared" si="453"/>
        <v>2.2739189884214046E-2</v>
      </c>
      <c r="AQ718">
        <f t="shared" si="454"/>
        <v>0</v>
      </c>
      <c r="AR718">
        <f t="shared" si="455"/>
        <v>0</v>
      </c>
      <c r="AS718">
        <v>0</v>
      </c>
      <c r="AT718">
        <f t="shared" si="456"/>
        <v>0</v>
      </c>
      <c r="AU718">
        <f t="shared" si="457"/>
        <v>0</v>
      </c>
      <c r="AV718">
        <f t="shared" si="458"/>
        <v>1.5759424160826513E-2</v>
      </c>
      <c r="AX718">
        <f t="shared" si="459"/>
        <v>78.812974192989046</v>
      </c>
      <c r="AY718">
        <f t="shared" si="460"/>
        <v>15.21521999396508</v>
      </c>
      <c r="AZ718" t="e">
        <f t="shared" si="461"/>
        <v>#DIV/0!</v>
      </c>
    </row>
    <row r="719" spans="1:52">
      <c r="A719" s="74">
        <v>44845.465277777781</v>
      </c>
      <c r="B719" s="31">
        <v>50</v>
      </c>
      <c r="C719" s="31">
        <v>3</v>
      </c>
      <c r="D719" s="31" t="s">
        <v>235</v>
      </c>
      <c r="E719" s="85">
        <v>2</v>
      </c>
      <c r="F719" s="2">
        <v>44846.932870370372</v>
      </c>
      <c r="G719">
        <v>72</v>
      </c>
      <c r="I719" s="35">
        <v>21</v>
      </c>
      <c r="J719" s="35">
        <v>30.1</v>
      </c>
      <c r="K719" s="64">
        <v>155.35856033174693</v>
      </c>
      <c r="L719" s="65">
        <v>3332.6329313888805</v>
      </c>
      <c r="M719" s="35"/>
      <c r="N719" s="36">
        <f>1000000*(AG719-AE719)/Y719</f>
        <v>0.80377171467873876</v>
      </c>
      <c r="O719" s="36">
        <f>1000000*(AN719-AL719)/Y719</f>
        <v>89.31090562494542</v>
      </c>
      <c r="P719" s="36">
        <f>1000000*(AU719-AS719)/Y719</f>
        <v>0</v>
      </c>
      <c r="Q719">
        <f>(N719*16)</f>
        <v>12.86034743485982</v>
      </c>
      <c r="R719">
        <f>(O719*44)</f>
        <v>3929.6798474975985</v>
      </c>
      <c r="S719">
        <f>1000000*(((AG719-AE719)*0.082057*X719)/(W719-AA719))/Y719</f>
        <v>22.293485032743636</v>
      </c>
      <c r="T719">
        <f>1000000*(((AN719-AL719)*0.082057*X719)/(W719-AA719))/Y719</f>
        <v>2477.1353625031552</v>
      </c>
      <c r="U719">
        <f>O719*((1*0.082057*X719)/(W719-AA719))</f>
        <v>2477.1353625031556</v>
      </c>
      <c r="W719">
        <f t="shared" si="441"/>
        <v>0.99921724583035842</v>
      </c>
      <c r="X719">
        <v>313.14999999999998</v>
      </c>
      <c r="Y719">
        <f t="shared" si="442"/>
        <v>1.9073334166666699E-2</v>
      </c>
      <c r="Z719">
        <v>2E-3</v>
      </c>
      <c r="AA719">
        <f t="shared" si="443"/>
        <v>7.2765497523200454E-2</v>
      </c>
      <c r="AC719">
        <f t="shared" si="444"/>
        <v>1.5523695277085774E-4</v>
      </c>
      <c r="AD719">
        <f t="shared" si="445"/>
        <v>1.2082506950607136E-8</v>
      </c>
      <c r="AE719">
        <v>0</v>
      </c>
      <c r="AF719">
        <f t="shared" si="446"/>
        <v>3.2480995571751291E-9</v>
      </c>
      <c r="AG719">
        <f t="shared" si="447"/>
        <v>1.5330606507782266E-8</v>
      </c>
      <c r="AH719">
        <f t="shared" si="448"/>
        <v>1.097002469958351E-3</v>
      </c>
      <c r="AJ719">
        <f t="shared" si="449"/>
        <v>3.3300242990659508E-3</v>
      </c>
      <c r="AK719">
        <f t="shared" si="450"/>
        <v>2.5918469166645637E-7</v>
      </c>
      <c r="AL719">
        <v>0</v>
      </c>
      <c r="AM719">
        <f t="shared" si="451"/>
        <v>1.4442720560457601E-6</v>
      </c>
      <c r="AN719">
        <f t="shared" si="452"/>
        <v>1.7034567477122164E-6</v>
      </c>
      <c r="AO719">
        <f t="shared" si="453"/>
        <v>2.2739189884214046E-2</v>
      </c>
      <c r="AQ719">
        <f t="shared" si="454"/>
        <v>0</v>
      </c>
      <c r="AR719">
        <f t="shared" si="455"/>
        <v>0</v>
      </c>
      <c r="AS719">
        <v>0</v>
      </c>
      <c r="AT719">
        <f t="shared" si="456"/>
        <v>0</v>
      </c>
      <c r="AU719">
        <f t="shared" si="457"/>
        <v>0</v>
      </c>
      <c r="AV719">
        <f t="shared" si="458"/>
        <v>1.5759424160826513E-2</v>
      </c>
      <c r="AX719">
        <f t="shared" si="459"/>
        <v>78.812974192989046</v>
      </c>
      <c r="AY719">
        <f t="shared" si="460"/>
        <v>15.215219993965075</v>
      </c>
      <c r="AZ719" t="e">
        <f t="shared" si="461"/>
        <v>#DIV/0!</v>
      </c>
    </row>
    <row r="720" spans="1:52">
      <c r="A720" s="74">
        <v>44845.588194444441</v>
      </c>
      <c r="B720" s="31">
        <v>50</v>
      </c>
      <c r="C720" s="31">
        <v>5</v>
      </c>
      <c r="D720" s="31" t="s">
        <v>234</v>
      </c>
      <c r="E720" s="85">
        <v>2</v>
      </c>
      <c r="F720" s="2">
        <v>44846.954074074078</v>
      </c>
      <c r="G720">
        <v>26</v>
      </c>
      <c r="I720" s="35">
        <v>21</v>
      </c>
      <c r="J720" s="35">
        <v>30.1</v>
      </c>
      <c r="K720" s="64">
        <v>4.5867529325000005</v>
      </c>
      <c r="L720" s="65">
        <v>5897.6627446880802</v>
      </c>
      <c r="M720" s="35"/>
      <c r="N720" s="36">
        <f>1000000*(AG720-AE720)/Y720</f>
        <v>2.3730280851539894E-2</v>
      </c>
      <c r="O720" s="36">
        <f>1000000*(AN720-AL720)/Y720</f>
        <v>158.05088998477845</v>
      </c>
      <c r="P720" s="36">
        <f>1000000*(AU720-AS720)/Y720</f>
        <v>0</v>
      </c>
      <c r="Q720">
        <f>(N720*16)</f>
        <v>0.3796844936246383</v>
      </c>
      <c r="R720">
        <f>(O720*44)</f>
        <v>6954.2391593302518</v>
      </c>
      <c r="S720">
        <f>1000000*(((AG720-AE720)*0.082057*X720)/(W720-AA720))/Y720</f>
        <v>0.65818521767471883</v>
      </c>
      <c r="T720">
        <f>1000000*(((AN720-AL720)*0.082057*X720)/(W720-AA720))/Y720</f>
        <v>4383.7137907941778</v>
      </c>
      <c r="U720">
        <f>O720*((1*0.082057*X720)/(W720-AA720))</f>
        <v>4383.7137907941778</v>
      </c>
      <c r="W720">
        <f t="shared" si="441"/>
        <v>0.99921724583035842</v>
      </c>
      <c r="X720">
        <v>313.14999999999998</v>
      </c>
      <c r="Y720">
        <f t="shared" si="442"/>
        <v>1.9073334166666699E-2</v>
      </c>
      <c r="Z720">
        <v>2E-3</v>
      </c>
      <c r="AA720">
        <f t="shared" si="443"/>
        <v>7.2765497523200454E-2</v>
      </c>
      <c r="AC720">
        <f t="shared" si="444"/>
        <v>4.5831626325169709E-6</v>
      </c>
      <c r="AD720">
        <f t="shared" si="445"/>
        <v>3.5671979754001477E-10</v>
      </c>
      <c r="AE720">
        <v>0</v>
      </c>
      <c r="AF720">
        <f t="shared" si="446"/>
        <v>9.5895779010257608E-11</v>
      </c>
      <c r="AG720">
        <f t="shared" si="447"/>
        <v>4.526155765502724E-10</v>
      </c>
      <c r="AH720">
        <f t="shared" si="448"/>
        <v>1.097002469958351E-3</v>
      </c>
      <c r="AJ720">
        <f t="shared" si="449"/>
        <v>5.8930463245835353E-3</v>
      </c>
      <c r="AK720">
        <f t="shared" si="450"/>
        <v>4.5867154634329527E-7</v>
      </c>
      <c r="AL720">
        <v>0</v>
      </c>
      <c r="AM720">
        <f t="shared" si="451"/>
        <v>2.5558858936754591E-6</v>
      </c>
      <c r="AN720">
        <f t="shared" si="452"/>
        <v>3.0145574400187543E-6</v>
      </c>
      <c r="AO720">
        <f t="shared" si="453"/>
        <v>2.2739189884214046E-2</v>
      </c>
      <c r="AQ720">
        <f t="shared" si="454"/>
        <v>0</v>
      </c>
      <c r="AR720">
        <f t="shared" si="455"/>
        <v>0</v>
      </c>
      <c r="AS720">
        <v>0</v>
      </c>
      <c r="AT720">
        <f t="shared" si="456"/>
        <v>0</v>
      </c>
      <c r="AU720">
        <f t="shared" si="457"/>
        <v>0</v>
      </c>
      <c r="AV720">
        <f t="shared" si="458"/>
        <v>1.5759424160826513E-2</v>
      </c>
      <c r="AX720">
        <f t="shared" si="459"/>
        <v>78.81297419298906</v>
      </c>
      <c r="AY720">
        <f t="shared" si="460"/>
        <v>15.215219993965071</v>
      </c>
      <c r="AZ720" t="e">
        <f t="shared" si="461"/>
        <v>#DIV/0!</v>
      </c>
    </row>
    <row r="721" spans="1:52">
      <c r="A721" s="74">
        <v>44845.584027777775</v>
      </c>
      <c r="B721" s="31">
        <v>50</v>
      </c>
      <c r="C721" s="31">
        <v>3.8</v>
      </c>
      <c r="D721" s="31" t="s">
        <v>234</v>
      </c>
      <c r="E721" s="85">
        <v>2</v>
      </c>
      <c r="F721" s="2">
        <v>44846.975289351853</v>
      </c>
      <c r="G721">
        <v>378</v>
      </c>
      <c r="I721" s="35">
        <v>21</v>
      </c>
      <c r="J721" s="35">
        <v>30.1</v>
      </c>
      <c r="K721" s="64">
        <v>8.8436059996999994</v>
      </c>
      <c r="L721" s="65">
        <v>3868.49256792712</v>
      </c>
      <c r="M721" s="35"/>
      <c r="N721" s="36">
        <f>1000000*(AG721-AE721)/Y721</f>
        <v>4.5753773355928229E-2</v>
      </c>
      <c r="O721" s="36">
        <f>1000000*(AN721-AL721)/Y721</f>
        <v>103.67135587925509</v>
      </c>
      <c r="P721" s="36">
        <f>1000000*(AU721-AS721)/Y721</f>
        <v>0</v>
      </c>
      <c r="Q721">
        <f>(N721*16)</f>
        <v>0.73206037369485166</v>
      </c>
      <c r="R721">
        <f>(O721*44)</f>
        <v>4561.5396586872239</v>
      </c>
      <c r="S721">
        <f>1000000*(((AG721-AE721)*0.082057*X721)/(W721-AA721))/Y721</f>
        <v>1.2690307992607341</v>
      </c>
      <c r="T721">
        <f>1000000*(((AN721-AL721)*0.082057*X721)/(W721-AA721))/Y721</f>
        <v>2875.43811061102</v>
      </c>
      <c r="U721">
        <f>O721*((1*0.082057*X721)/(W721-AA721))</f>
        <v>2875.43811061102</v>
      </c>
      <c r="W721">
        <f t="shared" si="441"/>
        <v>0.99921724583035842</v>
      </c>
      <c r="X721">
        <v>313.14999999999998</v>
      </c>
      <c r="Y721">
        <f t="shared" si="442"/>
        <v>1.9073334166666699E-2</v>
      </c>
      <c r="Z721">
        <v>2E-3</v>
      </c>
      <c r="AA721">
        <f t="shared" si="443"/>
        <v>7.2765497523200454E-2</v>
      </c>
      <c r="AC721">
        <f t="shared" si="444"/>
        <v>8.8366836302290671E-6</v>
      </c>
      <c r="AD721">
        <f t="shared" si="445"/>
        <v>6.8778270557886495E-10</v>
      </c>
      <c r="AE721">
        <v>0</v>
      </c>
      <c r="AF721">
        <f t="shared" si="446"/>
        <v>1.8489430302468537E-10</v>
      </c>
      <c r="AG721">
        <f t="shared" si="447"/>
        <v>8.7267700860355033E-10</v>
      </c>
      <c r="AH721">
        <f t="shared" si="448"/>
        <v>1.097002469958351E-3</v>
      </c>
      <c r="AJ721">
        <f t="shared" si="449"/>
        <v>3.8654644892393477E-3</v>
      </c>
      <c r="AK721">
        <f t="shared" si="450"/>
        <v>3.0085943278917034E-7</v>
      </c>
      <c r="AL721">
        <v>0</v>
      </c>
      <c r="AM721">
        <f t="shared" si="451"/>
        <v>1.6764989814072886E-6</v>
      </c>
      <c r="AN721">
        <f t="shared" si="452"/>
        <v>1.9773584141964587E-6</v>
      </c>
      <c r="AO721">
        <f t="shared" si="453"/>
        <v>2.2739189884214046E-2</v>
      </c>
      <c r="AQ721">
        <f t="shared" si="454"/>
        <v>0</v>
      </c>
      <c r="AR721">
        <f t="shared" si="455"/>
        <v>0</v>
      </c>
      <c r="AS721">
        <v>0</v>
      </c>
      <c r="AT721">
        <f t="shared" si="456"/>
        <v>0</v>
      </c>
      <c r="AU721">
        <f t="shared" si="457"/>
        <v>0</v>
      </c>
      <c r="AV721">
        <f t="shared" si="458"/>
        <v>1.5759424160826513E-2</v>
      </c>
      <c r="AX721">
        <f t="shared" si="459"/>
        <v>78.812974192989046</v>
      </c>
      <c r="AY721">
        <f t="shared" si="460"/>
        <v>15.215219993965068</v>
      </c>
      <c r="AZ721" t="e">
        <f t="shared" si="461"/>
        <v>#DIV/0!</v>
      </c>
    </row>
    <row r="722" spans="1:52">
      <c r="A722" s="74">
        <v>44858.631944444445</v>
      </c>
      <c r="B722" s="31">
        <v>50</v>
      </c>
      <c r="C722" s="31">
        <v>8</v>
      </c>
      <c r="D722" s="31" t="s">
        <v>234</v>
      </c>
      <c r="E722" s="85">
        <v>1</v>
      </c>
      <c r="F722" s="2">
        <v>44859.461041666669</v>
      </c>
      <c r="G722">
        <v>142</v>
      </c>
      <c r="I722" s="35">
        <v>20.2</v>
      </c>
      <c r="J722" s="35">
        <v>30.1</v>
      </c>
      <c r="K722" s="64">
        <v>21.098147821812262</v>
      </c>
      <c r="L722" s="65">
        <v>6383.8736080928793</v>
      </c>
      <c r="N722" s="36">
        <f>1000000*(AG722-AE722)/Y722</f>
        <v>0.10945223189389762</v>
      </c>
      <c r="O722" s="36">
        <f>1000000*(AN722-AL722)/Y722</f>
        <v>171.54736511105497</v>
      </c>
      <c r="P722" s="36">
        <f>1000000*(AU722-AS722)/Y722</f>
        <v>0</v>
      </c>
      <c r="Q722">
        <f>(N722*16)</f>
        <v>1.7512357103023619</v>
      </c>
      <c r="R722">
        <f>(O722*44)</f>
        <v>7548.0840648864187</v>
      </c>
      <c r="S722">
        <f>1000000*(((AG722-AE722)*0.082057*X722)/(W722-AA722))/Y722</f>
        <v>3.0268740318361482</v>
      </c>
      <c r="T722">
        <f>1000000*(((AN722-AL722)*0.082057*X722)/(W722-AA722))/Y722</f>
        <v>4744.0993728472067</v>
      </c>
      <c r="U722">
        <f>O722*((1*0.082057*X722)/(W722-AA722))</f>
        <v>4744.0993728472076</v>
      </c>
      <c r="W722">
        <f t="shared" si="441"/>
        <v>1.001942228944946</v>
      </c>
      <c r="X722">
        <v>313.14999999999998</v>
      </c>
      <c r="Y722">
        <f t="shared" si="442"/>
        <v>1.9073334166666699E-2</v>
      </c>
      <c r="Z722">
        <v>2E-3</v>
      </c>
      <c r="AA722">
        <f t="shared" si="443"/>
        <v>7.2765497523200454E-2</v>
      </c>
      <c r="AC722">
        <f t="shared" si="444"/>
        <v>2.1139125255196537E-5</v>
      </c>
      <c r="AD722">
        <f t="shared" si="445"/>
        <v>1.6453146191466289E-9</v>
      </c>
      <c r="AE722">
        <v>0</v>
      </c>
      <c r="AF722">
        <f t="shared" si="446"/>
        <v>4.423043750531749E-10</v>
      </c>
      <c r="AG722">
        <f t="shared" si="447"/>
        <v>2.0876189941998037E-9</v>
      </c>
      <c r="AH722">
        <f t="shared" si="448"/>
        <v>1.097002469958351E-3</v>
      </c>
      <c r="AJ722">
        <f t="shared" si="449"/>
        <v>6.3962725521953942E-3</v>
      </c>
      <c r="AK722">
        <f t="shared" si="450"/>
        <v>4.9783898865854736E-7</v>
      </c>
      <c r="AL722">
        <v>0</v>
      </c>
      <c r="AM722">
        <f t="shared" si="451"/>
        <v>2.7741412315157842E-6</v>
      </c>
      <c r="AN722">
        <f t="shared" si="452"/>
        <v>3.2719802201743317E-6</v>
      </c>
      <c r="AO722">
        <f t="shared" si="453"/>
        <v>2.2739189884214046E-2</v>
      </c>
      <c r="AQ722">
        <f t="shared" si="454"/>
        <v>0</v>
      </c>
      <c r="AR722">
        <f t="shared" si="455"/>
        <v>0</v>
      </c>
      <c r="AS722">
        <v>0</v>
      </c>
      <c r="AT722">
        <f t="shared" si="456"/>
        <v>0</v>
      </c>
      <c r="AU722">
        <f t="shared" si="457"/>
        <v>0</v>
      </c>
      <c r="AV722">
        <f t="shared" si="458"/>
        <v>1.5759424160826513E-2</v>
      </c>
      <c r="AX722">
        <f t="shared" si="459"/>
        <v>78.812974192989046</v>
      </c>
      <c r="AY722">
        <f t="shared" si="460"/>
        <v>15.215219993965079</v>
      </c>
      <c r="AZ722" t="e">
        <f t="shared" si="461"/>
        <v>#DIV/0!</v>
      </c>
    </row>
    <row r="723" spans="1:52">
      <c r="A723" s="74">
        <v>44858.465277777781</v>
      </c>
      <c r="B723" s="31">
        <v>50</v>
      </c>
      <c r="C723" s="31">
        <v>6</v>
      </c>
      <c r="D723" s="31" t="s">
        <v>235</v>
      </c>
      <c r="E723" s="85">
        <v>1</v>
      </c>
      <c r="F723" s="2">
        <v>44859.535671296297</v>
      </c>
      <c r="G723">
        <v>349</v>
      </c>
      <c r="I723" s="35">
        <v>20.2</v>
      </c>
      <c r="J723" s="35">
        <v>30.1</v>
      </c>
      <c r="K723" s="64">
        <v>12.386661913299999</v>
      </c>
      <c r="L723" s="65">
        <v>3461.6906760860802</v>
      </c>
      <c r="N723" s="36">
        <f>1000000*(AG723-AE723)/Y723</f>
        <v>6.4259090588235659E-2</v>
      </c>
      <c r="O723" s="36">
        <f>1000000*(AN723-AL723)/Y723</f>
        <v>93.022504950482357</v>
      </c>
      <c r="P723" s="36">
        <f>1000000*(AU723-AS723)/Y723</f>
        <v>0</v>
      </c>
      <c r="Q723">
        <f>(N723*16)</f>
        <v>1.0281454494117706</v>
      </c>
      <c r="R723">
        <f>(O723*44)</f>
        <v>4092.9902178212237</v>
      </c>
      <c r="S723">
        <f>1000000*(((AG723-AE723)*0.082057*X723)/(W723-AA723))/Y723</f>
        <v>1.7770690395741626</v>
      </c>
      <c r="T723">
        <f>1000000*(((AN723-AL723)*0.082057*X723)/(W723-AA723))/Y723</f>
        <v>2572.5140523759665</v>
      </c>
      <c r="U723">
        <f>O723*((1*0.082057*X723)/(W723-AA723))</f>
        <v>2572.5140523759674</v>
      </c>
      <c r="W723">
        <f t="shared" si="441"/>
        <v>1.001942228944946</v>
      </c>
      <c r="X723">
        <v>313.14999999999998</v>
      </c>
      <c r="Y723">
        <f t="shared" si="442"/>
        <v>1.9073334166666699E-2</v>
      </c>
      <c r="Z723">
        <v>2E-3</v>
      </c>
      <c r="AA723">
        <f t="shared" si="443"/>
        <v>7.2765497523200454E-2</v>
      </c>
      <c r="AC723">
        <f t="shared" si="444"/>
        <v>1.2410719646599272E-5</v>
      </c>
      <c r="AD723">
        <f t="shared" si="445"/>
        <v>9.6595948139625234E-10</v>
      </c>
      <c r="AE723">
        <v>0</v>
      </c>
      <c r="AF723">
        <f t="shared" si="446"/>
        <v>2.5967562663927338E-10</v>
      </c>
      <c r="AG723">
        <f t="shared" si="447"/>
        <v>1.2256351080355257E-9</v>
      </c>
      <c r="AH723">
        <f t="shared" si="448"/>
        <v>1.097002469958351E-3</v>
      </c>
      <c r="AJ723">
        <f t="shared" si="449"/>
        <v>3.4684140719156245E-3</v>
      </c>
      <c r="AK723">
        <f t="shared" si="450"/>
        <v>2.6995593757475034E-7</v>
      </c>
      <c r="AL723">
        <v>0</v>
      </c>
      <c r="AM723">
        <f t="shared" si="451"/>
        <v>1.5042933843662069E-6</v>
      </c>
      <c r="AN723">
        <f t="shared" si="452"/>
        <v>1.7742493219409572E-6</v>
      </c>
      <c r="AO723">
        <f t="shared" si="453"/>
        <v>2.2739189884214046E-2</v>
      </c>
      <c r="AQ723">
        <f t="shared" si="454"/>
        <v>0</v>
      </c>
      <c r="AR723">
        <f t="shared" si="455"/>
        <v>0</v>
      </c>
      <c r="AS723">
        <v>0</v>
      </c>
      <c r="AT723">
        <f t="shared" si="456"/>
        <v>0</v>
      </c>
      <c r="AU723">
        <f t="shared" si="457"/>
        <v>0</v>
      </c>
      <c r="AV723">
        <f t="shared" si="458"/>
        <v>1.5759424160826513E-2</v>
      </c>
      <c r="AX723">
        <f t="shared" si="459"/>
        <v>78.81297419298906</v>
      </c>
      <c r="AY723">
        <f t="shared" si="460"/>
        <v>15.215219993965075</v>
      </c>
      <c r="AZ723" t="e">
        <f t="shared" si="461"/>
        <v>#DIV/0!</v>
      </c>
    </row>
    <row r="724" spans="1:52">
      <c r="A724" s="74">
        <v>44858.597222222219</v>
      </c>
      <c r="B724" s="31">
        <v>50</v>
      </c>
      <c r="C724" s="31">
        <v>0.1</v>
      </c>
      <c r="D724" s="31" t="s">
        <v>234</v>
      </c>
      <c r="E724" s="85">
        <v>1</v>
      </c>
      <c r="F724" s="2">
        <v>44859.556863425925</v>
      </c>
      <c r="G724">
        <v>231</v>
      </c>
      <c r="I724" s="35">
        <v>20.2</v>
      </c>
      <c r="J724" s="35">
        <v>30.1</v>
      </c>
      <c r="K724" s="64">
        <v>14.481258027700001</v>
      </c>
      <c r="L724" s="65">
        <v>3362.0689201539199</v>
      </c>
      <c r="N724" s="36">
        <f>1000000*(AG724-AE724)/Y724</f>
        <v>7.5125362906242082E-2</v>
      </c>
      <c r="O724" s="36">
        <f>1000000*(AN724-AL724)/Y724</f>
        <v>90.345470474700477</v>
      </c>
      <c r="P724" s="36">
        <f>1000000*(AU724-AS724)/Y724</f>
        <v>0</v>
      </c>
      <c r="Q724">
        <f>(N724*16)</f>
        <v>1.2020058064998733</v>
      </c>
      <c r="R724">
        <f>(O724*44)</f>
        <v>3975.2007008868209</v>
      </c>
      <c r="S724">
        <f>1000000*(((AG724-AE724)*0.082057*X724)/(W724-AA724))/Y724</f>
        <v>2.0775730762037474</v>
      </c>
      <c r="T724">
        <f>1000000*(((AN724-AL724)*0.082057*X724)/(W724-AA724))/Y724</f>
        <v>2498.4813351178186</v>
      </c>
      <c r="U724">
        <f>O724*((1*0.082057*X724)/(W724-AA724))</f>
        <v>2498.4813351178182</v>
      </c>
      <c r="W724">
        <f t="shared" si="441"/>
        <v>1.001942228944946</v>
      </c>
      <c r="X724">
        <v>313.14999999999998</v>
      </c>
      <c r="Y724">
        <f t="shared" si="442"/>
        <v>1.9073334166666699E-2</v>
      </c>
      <c r="Z724">
        <v>2E-3</v>
      </c>
      <c r="AA724">
        <f t="shared" si="443"/>
        <v>7.2765497523200454E-2</v>
      </c>
      <c r="AC724">
        <f t="shared" si="444"/>
        <v>1.4509383946200633E-5</v>
      </c>
      <c r="AD724">
        <f t="shared" si="445"/>
        <v>1.1293041331323225E-9</v>
      </c>
      <c r="AE724">
        <v>0</v>
      </c>
      <c r="AF724">
        <f t="shared" si="446"/>
        <v>3.0358701797053961E-10</v>
      </c>
      <c r="AG724">
        <f t="shared" si="447"/>
        <v>1.4328911511028621E-9</v>
      </c>
      <c r="AH724">
        <f t="shared" si="448"/>
        <v>1.097002469958351E-3</v>
      </c>
      <c r="AJ724">
        <f t="shared" si="449"/>
        <v>3.3685988277255461E-3</v>
      </c>
      <c r="AK724">
        <f t="shared" si="450"/>
        <v>2.6218705033381519E-7</v>
      </c>
      <c r="AL724">
        <v>0</v>
      </c>
      <c r="AM724">
        <f t="shared" si="451"/>
        <v>1.4610022984748669E-6</v>
      </c>
      <c r="AN724">
        <f t="shared" si="452"/>
        <v>1.723189348808682E-6</v>
      </c>
      <c r="AO724">
        <f t="shared" si="453"/>
        <v>2.2739189884214046E-2</v>
      </c>
      <c r="AQ724">
        <f t="shared" si="454"/>
        <v>0</v>
      </c>
      <c r="AR724">
        <f t="shared" si="455"/>
        <v>0</v>
      </c>
      <c r="AS724">
        <v>0</v>
      </c>
      <c r="AT724">
        <f t="shared" si="456"/>
        <v>0</v>
      </c>
      <c r="AU724">
        <f t="shared" si="457"/>
        <v>0</v>
      </c>
      <c r="AV724">
        <f t="shared" si="458"/>
        <v>1.5759424160826513E-2</v>
      </c>
      <c r="AX724">
        <f t="shared" si="459"/>
        <v>78.81297419298906</v>
      </c>
      <c r="AY724">
        <f t="shared" si="460"/>
        <v>15.21521999396507</v>
      </c>
      <c r="AZ724" t="e">
        <f t="shared" si="461"/>
        <v>#DIV/0!</v>
      </c>
    </row>
    <row r="725" spans="1:52">
      <c r="A725" s="74">
        <v>44858.458333333336</v>
      </c>
      <c r="B725" s="31">
        <v>50</v>
      </c>
      <c r="C725" s="31">
        <v>3</v>
      </c>
      <c r="D725" s="31" t="s">
        <v>235</v>
      </c>
      <c r="E725" s="85">
        <v>1</v>
      </c>
      <c r="F725" s="2">
        <v>44859.578055555554</v>
      </c>
      <c r="G725">
        <v>133</v>
      </c>
      <c r="I725" s="35">
        <v>20.2</v>
      </c>
      <c r="J725" s="35">
        <v>30.1</v>
      </c>
      <c r="K725" s="64">
        <v>32.363619858169535</v>
      </c>
      <c r="L725" s="65">
        <v>2510.6801957235198</v>
      </c>
      <c r="N725" s="36">
        <f>1000000*(AG725-AE725)/Y725</f>
        <v>0.16789485293017786</v>
      </c>
      <c r="O725" s="36">
        <f>1000000*(AN725-AL725)/Y725</f>
        <v>67.466964206007404</v>
      </c>
      <c r="P725" s="36">
        <f>1000000*(AU725-AS725)/Y725</f>
        <v>0</v>
      </c>
      <c r="Q725">
        <f>(N725*16)</f>
        <v>2.6863176468828458</v>
      </c>
      <c r="R725">
        <f>(O725*44)</f>
        <v>2968.5464250643258</v>
      </c>
      <c r="S725">
        <f>1000000*(((AG725-AE725)*0.082057*X725)/(W725-AA725))/Y725</f>
        <v>4.6430900642204129</v>
      </c>
      <c r="T725">
        <f>1000000*(((AN725-AL725)*0.082057*X725)/(W725-AA725))/Y725</f>
        <v>1865.7819802153201</v>
      </c>
      <c r="U725">
        <f>O725*((1*0.082057*X725)/(W725-AA725))</f>
        <v>1865.7819802153206</v>
      </c>
      <c r="W725">
        <f t="shared" si="441"/>
        <v>1.001942228944946</v>
      </c>
      <c r="X725">
        <v>313.14999999999998</v>
      </c>
      <c r="Y725">
        <f t="shared" si="442"/>
        <v>1.9073334166666699E-2</v>
      </c>
      <c r="Z725">
        <v>2E-3</v>
      </c>
      <c r="AA725">
        <f t="shared" si="443"/>
        <v>7.2765497523200454E-2</v>
      </c>
      <c r="AC725">
        <f t="shared" si="444"/>
        <v>3.2426477417421302E-5</v>
      </c>
      <c r="AD725">
        <f t="shared" si="445"/>
        <v>2.523839406703741E-9</v>
      </c>
      <c r="AE725">
        <v>0</v>
      </c>
      <c r="AF725">
        <f t="shared" si="446"/>
        <v>6.7847522809690046E-10</v>
      </c>
      <c r="AG725">
        <f t="shared" si="447"/>
        <v>3.2023146348006416E-9</v>
      </c>
      <c r="AH725">
        <f t="shared" si="448"/>
        <v>1.097002469958351E-3</v>
      </c>
      <c r="AJ725">
        <f t="shared" si="449"/>
        <v>2.5155565114711566E-3</v>
      </c>
      <c r="AK725">
        <f t="shared" si="450"/>
        <v>1.9579248685304733E-7</v>
      </c>
      <c r="AL725">
        <v>0</v>
      </c>
      <c r="AM725">
        <f t="shared" si="451"/>
        <v>1.0910274666586728E-6</v>
      </c>
      <c r="AN725">
        <f t="shared" si="452"/>
        <v>1.2868199535117201E-6</v>
      </c>
      <c r="AO725">
        <f t="shared" si="453"/>
        <v>2.2739189884214046E-2</v>
      </c>
      <c r="AQ725">
        <f t="shared" si="454"/>
        <v>0</v>
      </c>
      <c r="AR725">
        <f t="shared" si="455"/>
        <v>0</v>
      </c>
      <c r="AS725">
        <v>0</v>
      </c>
      <c r="AT725">
        <f t="shared" si="456"/>
        <v>0</v>
      </c>
      <c r="AU725">
        <f t="shared" si="457"/>
        <v>0</v>
      </c>
      <c r="AV725">
        <f t="shared" si="458"/>
        <v>1.5759424160826513E-2</v>
      </c>
      <c r="AX725">
        <f t="shared" si="459"/>
        <v>78.812974192989046</v>
      </c>
      <c r="AY725">
        <f t="shared" si="460"/>
        <v>15.215219993965071</v>
      </c>
      <c r="AZ725" t="e">
        <f t="shared" si="461"/>
        <v>#DIV/0!</v>
      </c>
    </row>
    <row r="726" spans="1:52">
      <c r="A726" s="74">
        <v>44858.604166666664</v>
      </c>
      <c r="B726" s="31">
        <v>50</v>
      </c>
      <c r="C726" s="31">
        <v>1.6</v>
      </c>
      <c r="D726" s="31" t="s">
        <v>234</v>
      </c>
      <c r="E726" s="85">
        <v>1</v>
      </c>
      <c r="F726" s="2">
        <v>44859.599259259259</v>
      </c>
      <c r="G726">
        <v>356</v>
      </c>
      <c r="I726" s="35">
        <v>20.2</v>
      </c>
      <c r="J726" s="35">
        <v>30.1</v>
      </c>
      <c r="K726" s="64">
        <v>12.9266816612</v>
      </c>
      <c r="L726" s="65">
        <v>3365.5682340192798</v>
      </c>
      <c r="N726" s="36">
        <f>1000000*(AG726-AE726)/Y726</f>
        <v>6.7060586111616527E-2</v>
      </c>
      <c r="O726" s="36">
        <f>1000000*(AN726-AL726)/Y726</f>
        <v>90.439503989483441</v>
      </c>
      <c r="P726" s="36">
        <f>1000000*(AU726-AS726)/Y726</f>
        <v>0</v>
      </c>
      <c r="Q726">
        <f>(N726*16)</f>
        <v>1.0729693777858644</v>
      </c>
      <c r="R726">
        <f>(O726*44)</f>
        <v>3979.3381755372716</v>
      </c>
      <c r="S726">
        <f>1000000*(((AG726-AE726)*0.082057*X726)/(W726-AA726))/Y726</f>
        <v>1.8545436958995543</v>
      </c>
      <c r="T726">
        <f>1000000*(((AN726-AL726)*0.082057*X726)/(W726-AA726))/Y726</f>
        <v>2501.0818083936369</v>
      </c>
      <c r="U726">
        <f>O726*((1*0.082057*X726)/(W726-AA726))</f>
        <v>2501.0818083936374</v>
      </c>
      <c r="W726">
        <f t="shared" si="441"/>
        <v>1.001942228944946</v>
      </c>
      <c r="X726">
        <v>313.14999999999998</v>
      </c>
      <c r="Y726">
        <f t="shared" si="442"/>
        <v>1.9073334166666699E-2</v>
      </c>
      <c r="Z726">
        <v>2E-3</v>
      </c>
      <c r="AA726">
        <f t="shared" si="443"/>
        <v>7.2765497523200454E-2</v>
      </c>
      <c r="AC726">
        <f t="shared" si="444"/>
        <v>1.2951788236484485E-5</v>
      </c>
      <c r="AD726">
        <f t="shared" si="445"/>
        <v>1.0080722959120919E-9</v>
      </c>
      <c r="AE726">
        <v>0</v>
      </c>
      <c r="AF726" s="8">
        <f t="shared" si="446"/>
        <v>2.7099667240729783E-10</v>
      </c>
      <c r="AG726">
        <f t="shared" si="447"/>
        <v>1.2790689683193898E-9</v>
      </c>
      <c r="AH726">
        <f t="shared" si="448"/>
        <v>1.097002469958351E-3</v>
      </c>
      <c r="AJ726">
        <f t="shared" si="449"/>
        <v>3.372104938059583E-3</v>
      </c>
      <c r="AK726">
        <f t="shared" si="450"/>
        <v>2.624599402722252E-7</v>
      </c>
      <c r="AL726">
        <v>0</v>
      </c>
      <c r="AM726">
        <f t="shared" si="451"/>
        <v>1.4625229411867785E-6</v>
      </c>
      <c r="AN726">
        <f t="shared" si="452"/>
        <v>1.7249828814590036E-6</v>
      </c>
      <c r="AO726">
        <f t="shared" si="453"/>
        <v>2.2739189884214046E-2</v>
      </c>
      <c r="AQ726">
        <f t="shared" si="454"/>
        <v>0</v>
      </c>
      <c r="AR726">
        <f t="shared" si="455"/>
        <v>0</v>
      </c>
      <c r="AS726">
        <v>0</v>
      </c>
      <c r="AT726">
        <f t="shared" si="456"/>
        <v>0</v>
      </c>
      <c r="AU726">
        <f t="shared" si="457"/>
        <v>0</v>
      </c>
      <c r="AV726">
        <f t="shared" si="458"/>
        <v>1.5759424160826513E-2</v>
      </c>
      <c r="AX726">
        <f t="shared" si="459"/>
        <v>78.812974192989046</v>
      </c>
      <c r="AY726">
        <f t="shared" si="460"/>
        <v>15.215219993965071</v>
      </c>
      <c r="AZ726" t="e">
        <f t="shared" si="461"/>
        <v>#DIV/0!</v>
      </c>
    </row>
    <row r="727" spans="1:52">
      <c r="A727" s="74">
        <v>44858.590277777781</v>
      </c>
      <c r="B727" s="31">
        <v>100</v>
      </c>
      <c r="C727" s="31">
        <v>0.1</v>
      </c>
      <c r="D727" s="31" t="s">
        <v>234</v>
      </c>
      <c r="E727" s="85">
        <v>1</v>
      </c>
      <c r="F727" s="2">
        <v>44859.620474537034</v>
      </c>
      <c r="G727">
        <v>333</v>
      </c>
      <c r="H727" t="s">
        <v>941</v>
      </c>
      <c r="I727" s="35">
        <v>20.2</v>
      </c>
      <c r="J727" s="35">
        <v>30.1</v>
      </c>
      <c r="K727" s="64">
        <v>116.95854539084714</v>
      </c>
      <c r="L727" s="65">
        <v>1543.9345834656799</v>
      </c>
      <c r="N727" s="36">
        <f>1000000*(AG727-AE727)/Y727</f>
        <v>0.60675344301348033</v>
      </c>
      <c r="O727" s="36">
        <f>1000000*(AN727-AL727)/Y727</f>
        <v>41.488589210414411</v>
      </c>
      <c r="P727" s="36">
        <f>1000000*(AU727-AS727)/Y727</f>
        <v>0</v>
      </c>
      <c r="Q727">
        <f>(N727*16)</f>
        <v>9.7080550882156853</v>
      </c>
      <c r="R727">
        <f>(O727*44)</f>
        <v>1825.4979252582341</v>
      </c>
      <c r="S727">
        <f>1000000*(((AG727-AE727)*0.082057*X727)/(W727-AA727))/Y727</f>
        <v>16.779614345050859</v>
      </c>
      <c r="T727">
        <f>1000000*(((AN727-AL727)*0.082057*X727)/(W727-AA727))/Y727</f>
        <v>1147.3565328504044</v>
      </c>
      <c r="U727">
        <f>O727*((1*0.082057*X727)/(W727-AA727))</f>
        <v>1147.3565328504042</v>
      </c>
      <c r="W727">
        <f t="shared" si="441"/>
        <v>1.001942228944946</v>
      </c>
      <c r="X727">
        <v>313.14999999999998</v>
      </c>
      <c r="Y727">
        <f t="shared" si="442"/>
        <v>1.9073334166666699E-2</v>
      </c>
      <c r="Z727">
        <v>2E-3</v>
      </c>
      <c r="AA727">
        <f t="shared" si="443"/>
        <v>7.2765497523200454E-2</v>
      </c>
      <c r="AC727">
        <f t="shared" si="444"/>
        <v>1.1718570566306402E-4</v>
      </c>
      <c r="AD727">
        <f t="shared" si="445"/>
        <v>9.1208766850490262E-9</v>
      </c>
      <c r="AE727">
        <v>0</v>
      </c>
      <c r="AF727">
        <f t="shared" si="446"/>
        <v>2.4519344903226428E-9</v>
      </c>
      <c r="AG727">
        <f t="shared" si="447"/>
        <v>1.157281117537167E-8</v>
      </c>
      <c r="AH727">
        <f t="shared" si="448"/>
        <v>1.097002469958351E-3</v>
      </c>
      <c r="AJ727">
        <f t="shared" si="449"/>
        <v>1.5469332579027902E-3</v>
      </c>
      <c r="AK727">
        <f t="shared" si="450"/>
        <v>1.2040195009705571E-7</v>
      </c>
      <c r="AL727">
        <v>0</v>
      </c>
      <c r="AM727">
        <f t="shared" si="451"/>
        <v>6.7092377601674093E-7</v>
      </c>
      <c r="AN727">
        <f t="shared" si="452"/>
        <v>7.9132572611379664E-7</v>
      </c>
      <c r="AO727">
        <f t="shared" si="453"/>
        <v>2.2739189884214046E-2</v>
      </c>
      <c r="AQ727">
        <f t="shared" si="454"/>
        <v>0</v>
      </c>
      <c r="AR727">
        <f t="shared" si="455"/>
        <v>0</v>
      </c>
      <c r="AS727">
        <v>0</v>
      </c>
      <c r="AT727">
        <f t="shared" si="456"/>
        <v>0</v>
      </c>
      <c r="AU727">
        <f t="shared" si="457"/>
        <v>0</v>
      </c>
      <c r="AV727">
        <f t="shared" si="458"/>
        <v>1.5759424160826513E-2</v>
      </c>
      <c r="AX727">
        <f t="shared" si="459"/>
        <v>78.812974192989046</v>
      </c>
      <c r="AY727">
        <f t="shared" si="460"/>
        <v>15.215219993965077</v>
      </c>
      <c r="AZ727" t="e">
        <f t="shared" si="461"/>
        <v>#DIV/0!</v>
      </c>
    </row>
    <row r="728" spans="1:52">
      <c r="A728" s="74">
        <v>44858.631944444445</v>
      </c>
      <c r="B728" s="31">
        <v>50</v>
      </c>
      <c r="C728" s="31">
        <v>8</v>
      </c>
      <c r="D728" s="31" t="s">
        <v>234</v>
      </c>
      <c r="E728" s="85">
        <v>2</v>
      </c>
      <c r="F728" s="2">
        <v>44859.641701388886</v>
      </c>
      <c r="G728">
        <v>16</v>
      </c>
      <c r="I728" s="35">
        <v>20.2</v>
      </c>
      <c r="J728" s="35">
        <v>30.1</v>
      </c>
      <c r="K728" s="64">
        <v>21.295243391562501</v>
      </c>
      <c r="L728" s="65">
        <v>6440.4769955379998</v>
      </c>
      <c r="N728" s="36">
        <f>1000000*(AG728-AE728)/Y728</f>
        <v>0.11047471738351297</v>
      </c>
      <c r="O728" s="36">
        <f>1000000*(AN728-AL728)/Y728</f>
        <v>173.06841057164505</v>
      </c>
      <c r="P728" s="36">
        <f>1000000*(AU728-AS728)/Y728</f>
        <v>0</v>
      </c>
      <c r="Q728">
        <f>(N728*16)</f>
        <v>1.7675954781362075</v>
      </c>
      <c r="R728">
        <f>(O728*44)</f>
        <v>7615.0100651523817</v>
      </c>
      <c r="S728">
        <f>1000000*(((AG728-AE728)*0.082057*X728)/(W728-AA728))/Y728</f>
        <v>3.0551506117001948</v>
      </c>
      <c r="T728">
        <f>1000000*(((AN728-AL728)*0.082057*X728)/(W728-AA728))/Y728</f>
        <v>4786.1635037126734</v>
      </c>
      <c r="U728">
        <f>O728*((1*0.082057*X728)/(W728-AA728))</f>
        <v>4786.1635037126753</v>
      </c>
      <c r="W728">
        <f t="shared" si="441"/>
        <v>1.001942228944946</v>
      </c>
      <c r="X728">
        <v>313.14999999999998</v>
      </c>
      <c r="Y728">
        <f t="shared" si="442"/>
        <v>1.9073334166666699E-2</v>
      </c>
      <c r="Z728">
        <v>2E-3</v>
      </c>
      <c r="AA728">
        <f t="shared" si="443"/>
        <v>7.2765497523200454E-2</v>
      </c>
      <c r="AC728">
        <f t="shared" si="444"/>
        <v>2.1336603629667264E-5</v>
      </c>
      <c r="AD728">
        <f t="shared" si="445"/>
        <v>1.6606848888507704E-9</v>
      </c>
      <c r="AE728">
        <v>0</v>
      </c>
      <c r="AF728">
        <f t="shared" si="446"/>
        <v>4.4643631277303492E-10</v>
      </c>
      <c r="AG728">
        <f t="shared" si="447"/>
        <v>2.1071212016238052E-9</v>
      </c>
      <c r="AH728">
        <f t="shared" si="448"/>
        <v>1.097002469958351E-3</v>
      </c>
      <c r="AJ728">
        <f t="shared" si="449"/>
        <v>6.4529858763779924E-3</v>
      </c>
      <c r="AK728">
        <f t="shared" si="450"/>
        <v>5.0225313826273182E-7</v>
      </c>
      <c r="AL728">
        <v>0</v>
      </c>
      <c r="AM728">
        <f t="shared" si="451"/>
        <v>2.7987384902641257E-6</v>
      </c>
      <c r="AN728">
        <f t="shared" si="452"/>
        <v>3.3009916285268574E-6</v>
      </c>
      <c r="AO728">
        <f t="shared" si="453"/>
        <v>2.2739189884214046E-2</v>
      </c>
      <c r="AQ728">
        <f t="shared" si="454"/>
        <v>0</v>
      </c>
      <c r="AR728">
        <f t="shared" si="455"/>
        <v>0</v>
      </c>
      <c r="AS728">
        <v>0</v>
      </c>
      <c r="AT728">
        <f t="shared" si="456"/>
        <v>0</v>
      </c>
      <c r="AU728">
        <f t="shared" si="457"/>
        <v>0</v>
      </c>
      <c r="AV728">
        <f t="shared" si="458"/>
        <v>1.5759424160826513E-2</v>
      </c>
      <c r="AX728">
        <f t="shared" si="459"/>
        <v>78.812974192989046</v>
      </c>
      <c r="AY728">
        <f t="shared" si="460"/>
        <v>15.215219993965073</v>
      </c>
      <c r="AZ728" t="e">
        <f t="shared" si="461"/>
        <v>#DIV/0!</v>
      </c>
    </row>
    <row r="729" spans="1:52">
      <c r="A729" s="74">
        <v>44858.604166666664</v>
      </c>
      <c r="B729" s="31">
        <v>50</v>
      </c>
      <c r="C729" s="31">
        <v>1.6</v>
      </c>
      <c r="D729" s="31" t="s">
        <v>234</v>
      </c>
      <c r="E729" s="85">
        <v>2</v>
      </c>
      <c r="F729" s="2">
        <v>44859.662916666668</v>
      </c>
      <c r="G729">
        <v>86</v>
      </c>
      <c r="I729" s="35">
        <v>20.2</v>
      </c>
      <c r="J729" s="35">
        <v>30.1</v>
      </c>
      <c r="K729" s="64">
        <v>11.618860229300001</v>
      </c>
      <c r="L729" s="65">
        <v>3316.3706438720001</v>
      </c>
      <c r="N729" s="36">
        <f>1000000*(AG729-AE729)/Y729</f>
        <v>6.0275915919281518E-2</v>
      </c>
      <c r="O729" s="36">
        <f>1000000*(AN729-AL729)/Y729</f>
        <v>89.117467013550765</v>
      </c>
      <c r="P729" s="36">
        <f>1000000*(AU729-AS729)/Y729</f>
        <v>0</v>
      </c>
      <c r="Q729">
        <f>(N729*16)</f>
        <v>0.96441465470850429</v>
      </c>
      <c r="R729">
        <f>(O729*44)</f>
        <v>3921.1685485962334</v>
      </c>
      <c r="S729">
        <f>1000000*(((AG729-AE729)*0.082057*X729)/(W729-AA729))/Y729</f>
        <v>1.6669153427412611</v>
      </c>
      <c r="T729">
        <f>1000000*(((AN729-AL729)*0.082057*X729)/(W729-AA729))/Y729</f>
        <v>2464.5212072771888</v>
      </c>
      <c r="U729">
        <f>O729*((1*0.082057*X729)/(W729-AA729))</f>
        <v>2464.5212072771888</v>
      </c>
      <c r="W729">
        <f t="shared" si="441"/>
        <v>1.001942228944946</v>
      </c>
      <c r="X729">
        <v>313.14999999999998</v>
      </c>
      <c r="Y729">
        <f t="shared" si="442"/>
        <v>1.9073334166666699E-2</v>
      </c>
      <c r="Z729">
        <v>2E-3</v>
      </c>
      <c r="AA729">
        <f t="shared" si="443"/>
        <v>7.2765497523200454E-2</v>
      </c>
      <c r="AC729">
        <f t="shared" si="444"/>
        <v>1.164142671594463E-5</v>
      </c>
      <c r="AD729">
        <f t="shared" si="445"/>
        <v>9.0608335644159816E-10</v>
      </c>
      <c r="AE729">
        <v>0</v>
      </c>
      <c r="AF729">
        <f t="shared" si="446"/>
        <v>2.4357933008876301E-10</v>
      </c>
      <c r="AG729">
        <f t="shared" si="447"/>
        <v>1.1496626865303613E-9</v>
      </c>
      <c r="AH729">
        <f t="shared" si="448"/>
        <v>1.097002469958351E-3</v>
      </c>
      <c r="AJ729">
        <f t="shared" si="449"/>
        <v>3.3228117949286973E-3</v>
      </c>
      <c r="AK729">
        <f t="shared" si="450"/>
        <v>2.5862332319191358E-7</v>
      </c>
      <c r="AL729">
        <v>0</v>
      </c>
      <c r="AM729">
        <f t="shared" si="451"/>
        <v>1.4411439052444365E-6</v>
      </c>
      <c r="AN729">
        <f t="shared" si="452"/>
        <v>1.6997672284363502E-6</v>
      </c>
      <c r="AO729">
        <f t="shared" si="453"/>
        <v>2.2739189884214046E-2</v>
      </c>
      <c r="AQ729">
        <f t="shared" si="454"/>
        <v>0</v>
      </c>
      <c r="AR729">
        <f t="shared" si="455"/>
        <v>0</v>
      </c>
      <c r="AS729">
        <v>0</v>
      </c>
      <c r="AT729">
        <f t="shared" si="456"/>
        <v>0</v>
      </c>
      <c r="AU729">
        <f t="shared" si="457"/>
        <v>0</v>
      </c>
      <c r="AV729">
        <f t="shared" si="458"/>
        <v>1.5759424160826513E-2</v>
      </c>
      <c r="AX729">
        <f t="shared" si="459"/>
        <v>78.81297419298906</v>
      </c>
      <c r="AY729">
        <f t="shared" si="460"/>
        <v>15.215219993965082</v>
      </c>
      <c r="AZ729" t="e">
        <f t="shared" si="461"/>
        <v>#DIV/0!</v>
      </c>
    </row>
    <row r="730" spans="1:52">
      <c r="A730" s="74">
        <v>44858.618055555555</v>
      </c>
      <c r="B730" s="31">
        <v>50</v>
      </c>
      <c r="C730" s="31">
        <v>5</v>
      </c>
      <c r="D730" s="31" t="s">
        <v>234</v>
      </c>
      <c r="E730" s="85">
        <v>1</v>
      </c>
      <c r="F730" s="2">
        <v>44859.68414351852</v>
      </c>
      <c r="G730">
        <v>209</v>
      </c>
      <c r="I730" s="35">
        <v>20.2</v>
      </c>
      <c r="J730" s="35">
        <v>30.1</v>
      </c>
      <c r="K730" s="64">
        <v>6.2137166191999995</v>
      </c>
      <c r="L730" s="65">
        <v>5373.3829280179998</v>
      </c>
      <c r="N730" s="36">
        <f>1000000*(AG730-AE730)/Y730</f>
        <v>3.2235301319887381E-2</v>
      </c>
      <c r="O730" s="36">
        <f>1000000*(AN730-AL730)/Y730</f>
        <v>144.39347324571943</v>
      </c>
      <c r="P730" s="36">
        <f>1000000*(AU730-AS730)/Y730</f>
        <v>0</v>
      </c>
      <c r="Q730">
        <f>(N730*16)</f>
        <v>0.5157648211181981</v>
      </c>
      <c r="R730">
        <f>(O730*44)</f>
        <v>6353.3128228116548</v>
      </c>
      <c r="S730">
        <f>1000000*(((AG730-AE730)*0.082057*X730)/(W730-AA730))/Y730</f>
        <v>0.89145917616523862</v>
      </c>
      <c r="T730">
        <f>1000000*(((AN730-AL730)*0.082057*X730)/(W730-AA730))/Y730</f>
        <v>3993.1653011679114</v>
      </c>
      <c r="U730">
        <f>O730*((1*0.082057*X730)/(W730-AA730))</f>
        <v>3993.1653011679123</v>
      </c>
      <c r="W730">
        <f t="shared" si="441"/>
        <v>1.001942228944946</v>
      </c>
      <c r="X730">
        <v>313.14999999999998</v>
      </c>
      <c r="Y730">
        <f t="shared" si="442"/>
        <v>1.9073334166666699E-2</v>
      </c>
      <c r="Z730">
        <v>2E-3</v>
      </c>
      <c r="AA730">
        <f t="shared" si="443"/>
        <v>7.2765497523200454E-2</v>
      </c>
      <c r="AC730">
        <f t="shared" si="444"/>
        <v>6.2257850794735019E-6</v>
      </c>
      <c r="AD730">
        <f t="shared" si="445"/>
        <v>4.8456949297864762E-10</v>
      </c>
      <c r="AE730">
        <v>0</v>
      </c>
      <c r="AF730">
        <f t="shared" si="446"/>
        <v>1.3026518105875646E-10</v>
      </c>
      <c r="AG730">
        <f t="shared" si="447"/>
        <v>6.1483467403740411E-10</v>
      </c>
      <c r="AH730">
        <f t="shared" si="448"/>
        <v>1.097002469958351E-3</v>
      </c>
      <c r="AJ730">
        <f t="shared" si="449"/>
        <v>5.383819267873075E-3</v>
      </c>
      <c r="AK730">
        <f t="shared" si="450"/>
        <v>4.1903704346031682E-7</v>
      </c>
      <c r="AL730">
        <v>0</v>
      </c>
      <c r="AM730">
        <f t="shared" si="451"/>
        <v>2.3350279232409371E-6</v>
      </c>
      <c r="AN730">
        <f t="shared" si="452"/>
        <v>2.7540649667012541E-6</v>
      </c>
      <c r="AO730">
        <f t="shared" si="453"/>
        <v>2.2739189884214046E-2</v>
      </c>
      <c r="AQ730">
        <f t="shared" si="454"/>
        <v>0</v>
      </c>
      <c r="AR730">
        <f t="shared" si="455"/>
        <v>0</v>
      </c>
      <c r="AS730">
        <v>0</v>
      </c>
      <c r="AT730">
        <f t="shared" si="456"/>
        <v>0</v>
      </c>
      <c r="AU730">
        <f t="shared" si="457"/>
        <v>0</v>
      </c>
      <c r="AV730">
        <f t="shared" si="458"/>
        <v>1.5759424160826513E-2</v>
      </c>
      <c r="AX730">
        <f t="shared" si="459"/>
        <v>78.812974192989046</v>
      </c>
      <c r="AY730">
        <f t="shared" si="460"/>
        <v>15.215219993965084</v>
      </c>
      <c r="AZ730" t="e">
        <f t="shared" si="461"/>
        <v>#DIV/0!</v>
      </c>
    </row>
    <row r="731" spans="1:52">
      <c r="A731" s="74">
        <v>44858.625</v>
      </c>
      <c r="B731" s="31">
        <v>50</v>
      </c>
      <c r="C731" s="31">
        <v>6.2</v>
      </c>
      <c r="D731" s="31" t="s">
        <v>234</v>
      </c>
      <c r="E731" s="85">
        <v>1</v>
      </c>
      <c r="F731" s="2">
        <v>44860.401250000003</v>
      </c>
      <c r="G731">
        <v>149</v>
      </c>
      <c r="I731" s="35">
        <v>20.2</v>
      </c>
      <c r="J731" s="35">
        <v>30.1</v>
      </c>
      <c r="K731" s="64">
        <v>12.3328734853</v>
      </c>
      <c r="L731" s="65">
        <v>5033.0593397043194</v>
      </c>
      <c r="N731" s="36">
        <f>1000000*(AG731-AE731)/Y731</f>
        <v>6.3980048866451075E-2</v>
      </c>
      <c r="O731" s="36">
        <f>1000000*(AN731-AL731)/Y731</f>
        <v>135.24830239109275</v>
      </c>
      <c r="P731" s="36">
        <f>1000000*(AU731-AS731)/Y731</f>
        <v>0</v>
      </c>
      <c r="Q731">
        <f>(N731*16)</f>
        <v>1.0236807818632172</v>
      </c>
      <c r="R731">
        <f>(O731*44)</f>
        <v>5950.9253052080812</v>
      </c>
      <c r="S731">
        <f>1000000*(((AG731-AE731)*0.082057*X731)/(W731-AA731))/Y731</f>
        <v>1.7693522107178326</v>
      </c>
      <c r="T731">
        <f>1000000*(((AN731-AL731)*0.082057*X731)/(W731-AA731))/Y731</f>
        <v>3740.2578940041326</v>
      </c>
      <c r="U731">
        <f>O731*((1*0.082057*X731)/(W731-AA731))</f>
        <v>3740.2578940041335</v>
      </c>
      <c r="W731">
        <f t="shared" si="441"/>
        <v>1.001942228944946</v>
      </c>
      <c r="X731">
        <v>313.14999999999998</v>
      </c>
      <c r="Y731">
        <f t="shared" si="442"/>
        <v>1.9073334166666699E-2</v>
      </c>
      <c r="Z731">
        <v>2E-3</v>
      </c>
      <c r="AA731">
        <f t="shared" si="443"/>
        <v>7.2765497523200454E-2</v>
      </c>
      <c r="AC731">
        <f t="shared" si="444"/>
        <v>1.2356826749157507E-5</v>
      </c>
      <c r="AD731">
        <f t="shared" si="445"/>
        <v>9.6176485314372772E-10</v>
      </c>
      <c r="AE731">
        <v>0</v>
      </c>
      <c r="AF731">
        <f t="shared" si="446"/>
        <v>2.5854799888575859E-10</v>
      </c>
      <c r="AG731">
        <f t="shared" si="447"/>
        <v>1.2203128520294864E-9</v>
      </c>
      <c r="AH731">
        <f t="shared" si="448"/>
        <v>1.097002469958351E-3</v>
      </c>
      <c r="AJ731">
        <f t="shared" si="449"/>
        <v>5.0428346932355241E-3</v>
      </c>
      <c r="AK731">
        <f t="shared" si="450"/>
        <v>3.9249730263462944E-7</v>
      </c>
      <c r="AL731">
        <v>0</v>
      </c>
      <c r="AM731">
        <f t="shared" si="451"/>
        <v>2.1871387643450692E-6</v>
      </c>
      <c r="AN731">
        <f t="shared" si="452"/>
        <v>2.5796360669796986E-6</v>
      </c>
      <c r="AO731">
        <f t="shared" si="453"/>
        <v>2.2739189884214046E-2</v>
      </c>
      <c r="AQ731">
        <f t="shared" si="454"/>
        <v>0</v>
      </c>
      <c r="AR731">
        <f t="shared" si="455"/>
        <v>0</v>
      </c>
      <c r="AS731">
        <v>0</v>
      </c>
      <c r="AT731">
        <f t="shared" si="456"/>
        <v>0</v>
      </c>
      <c r="AU731">
        <f t="shared" si="457"/>
        <v>0</v>
      </c>
      <c r="AV731">
        <f t="shared" si="458"/>
        <v>1.5759424160826513E-2</v>
      </c>
      <c r="AX731">
        <f t="shared" si="459"/>
        <v>78.812974192989046</v>
      </c>
      <c r="AY731">
        <f t="shared" si="460"/>
        <v>15.215219993965079</v>
      </c>
      <c r="AZ731" t="e">
        <f t="shared" si="461"/>
        <v>#DIV/0!</v>
      </c>
    </row>
    <row r="732" spans="1:52">
      <c r="A732" s="74">
        <v>44858.638888888891</v>
      </c>
      <c r="B732" s="31">
        <v>50</v>
      </c>
      <c r="C732" s="31">
        <v>9</v>
      </c>
      <c r="D732" s="31" t="s">
        <v>234</v>
      </c>
      <c r="E732" s="85">
        <v>1</v>
      </c>
      <c r="F732" s="2">
        <v>44860.422465277778</v>
      </c>
      <c r="G732">
        <v>188</v>
      </c>
      <c r="I732" s="35">
        <v>20.2</v>
      </c>
      <c r="J732" s="35">
        <v>30.1</v>
      </c>
      <c r="K732" s="64">
        <v>14.182880407700001</v>
      </c>
      <c r="L732" s="65">
        <v>6163.7807455500797</v>
      </c>
      <c r="N732" s="36">
        <f>1000000*(AG732-AE732)/Y732</f>
        <v>7.3577449945729692E-2</v>
      </c>
      <c r="O732" s="36">
        <f>1000000*(AN732-AL732)/Y732</f>
        <v>165.63303269051599</v>
      </c>
      <c r="P732" s="36">
        <f>1000000*(AU732-AS732)/Y732</f>
        <v>0</v>
      </c>
      <c r="Q732">
        <f>(N732*16)</f>
        <v>1.1772391991316751</v>
      </c>
      <c r="R732">
        <f>(O732*44)</f>
        <v>7287.8534383827036</v>
      </c>
      <c r="S732">
        <f>1000000*(((AG732-AE732)*0.082057*X732)/(W732-AA732))/Y732</f>
        <v>2.0347659313639825</v>
      </c>
      <c r="T732">
        <f>1000000*(((AN732-AL732)*0.082057*X732)/(W732-AA732))/Y732</f>
        <v>4580.5399925622069</v>
      </c>
      <c r="U732">
        <f>O732*((1*0.082057*X732)/(W732-AA732))</f>
        <v>4580.5399925622069</v>
      </c>
      <c r="W732">
        <f t="shared" si="441"/>
        <v>1.001942228944946</v>
      </c>
      <c r="X732">
        <v>313.14999999999998</v>
      </c>
      <c r="Y732">
        <f t="shared" si="442"/>
        <v>1.9073334166666699E-2</v>
      </c>
      <c r="Z732">
        <v>2E-3</v>
      </c>
      <c r="AA732">
        <f t="shared" si="443"/>
        <v>7.2765497523200454E-2</v>
      </c>
      <c r="AC732">
        <f t="shared" si="444"/>
        <v>1.4210426808550544E-5</v>
      </c>
      <c r="AD732">
        <f t="shared" si="445"/>
        <v>1.1060355000580656E-9</v>
      </c>
      <c r="AE732">
        <v>0</v>
      </c>
      <c r="AF732">
        <f t="shared" si="446"/>
        <v>2.9733178988802932E-10</v>
      </c>
      <c r="AG732">
        <f t="shared" si="447"/>
        <v>1.4033672899460949E-9</v>
      </c>
      <c r="AH732">
        <f t="shared" si="448"/>
        <v>1.097002469958351E-3</v>
      </c>
      <c r="AJ732">
        <f t="shared" si="449"/>
        <v>6.1757522189243878E-3</v>
      </c>
      <c r="AK732">
        <f t="shared" si="450"/>
        <v>4.806753017145627E-7</v>
      </c>
      <c r="AL732">
        <v>0</v>
      </c>
      <c r="AM732">
        <f t="shared" si="451"/>
        <v>2.678498879830078E-6</v>
      </c>
      <c r="AN732">
        <f t="shared" si="452"/>
        <v>3.1591741815446409E-6</v>
      </c>
      <c r="AO732">
        <f t="shared" si="453"/>
        <v>2.2739189884214046E-2</v>
      </c>
      <c r="AQ732">
        <f t="shared" si="454"/>
        <v>0</v>
      </c>
      <c r="AR732">
        <f t="shared" si="455"/>
        <v>0</v>
      </c>
      <c r="AS732">
        <v>0</v>
      </c>
      <c r="AT732">
        <f t="shared" si="456"/>
        <v>0</v>
      </c>
      <c r="AU732">
        <f t="shared" si="457"/>
        <v>0</v>
      </c>
      <c r="AV732">
        <f t="shared" si="458"/>
        <v>1.5759424160826513E-2</v>
      </c>
      <c r="AX732">
        <f t="shared" si="459"/>
        <v>78.81297419298906</v>
      </c>
      <c r="AY732">
        <f t="shared" si="460"/>
        <v>15.21521999396508</v>
      </c>
      <c r="AZ732" t="e">
        <f t="shared" si="461"/>
        <v>#DIV/0!</v>
      </c>
    </row>
    <row r="733" spans="1:52">
      <c r="A733" s="74">
        <v>44858.465277777781</v>
      </c>
      <c r="B733" s="31">
        <v>50</v>
      </c>
      <c r="C733" s="31">
        <v>6</v>
      </c>
      <c r="D733" s="31" t="s">
        <v>235</v>
      </c>
      <c r="E733" s="85">
        <v>2</v>
      </c>
      <c r="F733" s="2">
        <v>44860.443703703706</v>
      </c>
      <c r="G733">
        <v>392</v>
      </c>
      <c r="I733" s="35">
        <v>20.2</v>
      </c>
      <c r="J733" s="35">
        <v>30.1</v>
      </c>
      <c r="K733" s="64">
        <v>9.099513174800002</v>
      </c>
      <c r="L733" s="65">
        <v>3400.7663942480003</v>
      </c>
      <c r="N733" s="36">
        <f>1000000*(AG733-AE733)/Y733</f>
        <v>4.7206135559450087E-2</v>
      </c>
      <c r="O733" s="36">
        <f>1000000*(AN733-AL733)/Y733</f>
        <v>91.385348474302049</v>
      </c>
      <c r="P733" s="36">
        <f>1000000*(AU733-AS733)/Y733</f>
        <v>0</v>
      </c>
      <c r="Q733">
        <f>(N733*16)</f>
        <v>0.75529816895120139</v>
      </c>
      <c r="R733">
        <f>(O733*44)</f>
        <v>4020.95533286929</v>
      </c>
      <c r="S733">
        <f>1000000*(((AG733-AE733)*0.082057*X733)/(W733-AA733))/Y733</f>
        <v>1.3054738436649731</v>
      </c>
      <c r="T733">
        <f>1000000*(((AN733-AL733)*0.082057*X733)/(W733-AA733))/Y733</f>
        <v>2527.2389004849906</v>
      </c>
      <c r="U733">
        <f>O733*((1*0.082057*X733)/(W733-AA733))</f>
        <v>2527.2389004849911</v>
      </c>
      <c r="W733">
        <f t="shared" si="441"/>
        <v>1.001942228944946</v>
      </c>
      <c r="X733">
        <v>313.14999999999998</v>
      </c>
      <c r="Y733">
        <f t="shared" si="442"/>
        <v>1.9073334166666699E-2</v>
      </c>
      <c r="Z733">
        <v>2E-3</v>
      </c>
      <c r="AA733">
        <f t="shared" si="443"/>
        <v>7.2765497523200454E-2</v>
      </c>
      <c r="AC733">
        <f t="shared" si="444"/>
        <v>9.1171865126730167E-6</v>
      </c>
      <c r="AD733">
        <f t="shared" si="445"/>
        <v>7.0961499464599876E-10</v>
      </c>
      <c r="AE733">
        <v>0</v>
      </c>
      <c r="AF733">
        <f t="shared" si="446"/>
        <v>1.9076340359636049E-10</v>
      </c>
      <c r="AG733" s="8">
        <f t="shared" si="447"/>
        <v>9.0037839824235923E-10</v>
      </c>
      <c r="AH733" s="9">
        <f t="shared" si="448"/>
        <v>1.097002469958351E-3</v>
      </c>
      <c r="AJ733">
        <f t="shared" si="449"/>
        <v>3.4073714611739087E-3</v>
      </c>
      <c r="AK733">
        <f t="shared" si="450"/>
        <v>2.6520482802637709E-7</v>
      </c>
      <c r="AL733">
        <v>0</v>
      </c>
      <c r="AM733" s="8">
        <f t="shared" si="451"/>
        <v>1.4778184613612706E-6</v>
      </c>
      <c r="AN733" s="8">
        <f t="shared" si="452"/>
        <v>1.7430232893876478E-6</v>
      </c>
      <c r="AO733" s="9">
        <f t="shared" si="453"/>
        <v>2.2739189884214046E-2</v>
      </c>
      <c r="AP733" s="9"/>
      <c r="AQ733">
        <f t="shared" si="454"/>
        <v>0</v>
      </c>
      <c r="AR733">
        <f t="shared" si="455"/>
        <v>0</v>
      </c>
      <c r="AS733">
        <v>0</v>
      </c>
      <c r="AT733" s="8">
        <f t="shared" si="456"/>
        <v>0</v>
      </c>
      <c r="AU733" s="8">
        <f t="shared" si="457"/>
        <v>0</v>
      </c>
      <c r="AV733" s="9">
        <f t="shared" si="458"/>
        <v>1.5759424160826513E-2</v>
      </c>
      <c r="AX733">
        <f t="shared" si="459"/>
        <v>78.81297419298906</v>
      </c>
      <c r="AY733">
        <f t="shared" si="460"/>
        <v>15.21521999396508</v>
      </c>
      <c r="AZ733" t="e">
        <f t="shared" si="461"/>
        <v>#DIV/0!</v>
      </c>
    </row>
    <row r="734" spans="1:52">
      <c r="A734" s="74">
        <v>44858.625</v>
      </c>
      <c r="B734" s="31">
        <v>50</v>
      </c>
      <c r="C734" s="31">
        <v>6.2</v>
      </c>
      <c r="D734" s="31" t="s">
        <v>234</v>
      </c>
      <c r="E734" s="85">
        <v>2</v>
      </c>
      <c r="F734" s="2">
        <v>44860.464930555558</v>
      </c>
      <c r="G734">
        <v>364</v>
      </c>
      <c r="I734" s="35">
        <v>20.2</v>
      </c>
      <c r="J734" s="35">
        <v>30.1</v>
      </c>
      <c r="K734" s="64">
        <v>13.4388946925</v>
      </c>
      <c r="L734" s="65">
        <v>5012.1054513564804</v>
      </c>
      <c r="N734" s="36">
        <f>1000000*(AG734-AE734)/Y734</f>
        <v>6.9717826925095122E-2</v>
      </c>
      <c r="O734" s="36">
        <f>1000000*(AN734-AL734)/Y734</f>
        <v>134.68522978728271</v>
      </c>
      <c r="P734" s="36">
        <f>1000000*(AU734-AS734)/Y734</f>
        <v>0</v>
      </c>
      <c r="Q734">
        <f>(N734*16)</f>
        <v>1.115485230801522</v>
      </c>
      <c r="R734">
        <f>(O734*44)</f>
        <v>5926.1501106404394</v>
      </c>
      <c r="S734">
        <f>1000000*(((AG734-AE734)*0.082057*X734)/(W734-AA734))/Y734</f>
        <v>1.9280290243892506</v>
      </c>
      <c r="T734">
        <f>1000000*(((AN734-AL734)*0.082057*X734)/(W734-AA734))/Y734</f>
        <v>3724.6862623158618</v>
      </c>
      <c r="U734">
        <f>O734*((1*0.082057*X734)/(W734-AA734))</f>
        <v>3724.6862623158627</v>
      </c>
      <c r="W734">
        <f t="shared" si="441"/>
        <v>1.001942228944946</v>
      </c>
      <c r="X734">
        <v>313.14999999999998</v>
      </c>
      <c r="Y734">
        <f t="shared" si="442"/>
        <v>1.9073334166666699E-2</v>
      </c>
      <c r="Z734">
        <v>2E-3</v>
      </c>
      <c r="AA734">
        <f t="shared" si="443"/>
        <v>7.2765497523200454E-2</v>
      </c>
      <c r="AC734">
        <f t="shared" si="444"/>
        <v>1.3464996102759855E-5</v>
      </c>
      <c r="AD734">
        <f t="shared" si="445"/>
        <v>1.0480166358433928E-9</v>
      </c>
      <c r="AE734">
        <v>0</v>
      </c>
      <c r="AF734">
        <f t="shared" si="446"/>
        <v>2.8173477447277947E-10</v>
      </c>
      <c r="AG734">
        <f t="shared" si="447"/>
        <v>1.3297514103161722E-9</v>
      </c>
      <c r="AH734">
        <f t="shared" si="448"/>
        <v>1.097002469958351E-3</v>
      </c>
      <c r="AJ734">
        <f t="shared" si="449"/>
        <v>5.0218401076392262E-3</v>
      </c>
      <c r="AK734">
        <f t="shared" si="450"/>
        <v>3.9086323792345965E-7</v>
      </c>
      <c r="AL734">
        <v>0</v>
      </c>
      <c r="AM734">
        <f t="shared" si="451"/>
        <v>2.1780331571236749E-6</v>
      </c>
      <c r="AN734">
        <f t="shared" si="452"/>
        <v>2.5688963950471347E-6</v>
      </c>
      <c r="AO734">
        <f t="shared" si="453"/>
        <v>2.2739189884214046E-2</v>
      </c>
      <c r="AQ734">
        <f t="shared" si="454"/>
        <v>0</v>
      </c>
      <c r="AR734">
        <f t="shared" si="455"/>
        <v>0</v>
      </c>
      <c r="AS734">
        <v>0</v>
      </c>
      <c r="AT734">
        <f t="shared" si="456"/>
        <v>0</v>
      </c>
      <c r="AU734">
        <f t="shared" si="457"/>
        <v>0</v>
      </c>
      <c r="AV734">
        <f t="shared" si="458"/>
        <v>1.5759424160826513E-2</v>
      </c>
      <c r="AX734">
        <f t="shared" si="459"/>
        <v>78.81297419298906</v>
      </c>
      <c r="AY734">
        <f t="shared" si="460"/>
        <v>15.215219993965079</v>
      </c>
      <c r="AZ734" t="e">
        <f t="shared" si="461"/>
        <v>#DIV/0!</v>
      </c>
    </row>
    <row r="735" spans="1:52">
      <c r="A735" s="74">
        <v>44858.638888888891</v>
      </c>
      <c r="B735" s="31">
        <v>50</v>
      </c>
      <c r="C735" s="31">
        <v>9</v>
      </c>
      <c r="D735" s="31" t="s">
        <v>234</v>
      </c>
      <c r="E735" s="85">
        <v>2</v>
      </c>
      <c r="F735" s="2">
        <v>44860.486145833333</v>
      </c>
      <c r="G735">
        <v>171</v>
      </c>
      <c r="I735" s="35">
        <v>20.2</v>
      </c>
      <c r="J735" s="35">
        <v>30.1</v>
      </c>
      <c r="K735" s="64">
        <v>17.946838592500001</v>
      </c>
      <c r="L735" s="65">
        <v>6701.7045562848798</v>
      </c>
      <c r="N735" s="36">
        <f>1000000*(AG735-AE735)/Y735</f>
        <v>9.3103980310435236E-2</v>
      </c>
      <c r="O735" s="36">
        <f>1000000*(AN735-AL735)/Y735</f>
        <v>180.08811404505119</v>
      </c>
      <c r="P735" s="36">
        <f>1000000*(AU735-AS735)/Y735</f>
        <v>0</v>
      </c>
      <c r="Q735">
        <f>(N735*16)</f>
        <v>1.4896636849669638</v>
      </c>
      <c r="R735">
        <f>(O735*44)</f>
        <v>7923.8770179822523</v>
      </c>
      <c r="S735">
        <f>1000000*(((AG735-AE735)*0.082057*X735)/(W735-AA735))/Y735</f>
        <v>2.5747672330284632</v>
      </c>
      <c r="T735">
        <f>1000000*(((AN735-AL735)*0.082057*X735)/(W735-AA735))/Y735</f>
        <v>4980.2916433328928</v>
      </c>
      <c r="U735">
        <f>O735*((1*0.082057*X735)/(W735-AA735))</f>
        <v>4980.2916433328928</v>
      </c>
      <c r="W735">
        <f t="shared" si="441"/>
        <v>1.001942228944946</v>
      </c>
      <c r="X735">
        <v>313.14999999999998</v>
      </c>
      <c r="Y735">
        <f t="shared" si="442"/>
        <v>1.9073334166666699E-2</v>
      </c>
      <c r="Z735">
        <v>2E-3</v>
      </c>
      <c r="AA735">
        <f t="shared" si="443"/>
        <v>7.2765497523200454E-2</v>
      </c>
      <c r="AC735">
        <f t="shared" si="444"/>
        <v>1.7981695461884627E-5</v>
      </c>
      <c r="AD735">
        <f t="shared" si="445"/>
        <v>1.3995634191726306E-9</v>
      </c>
      <c r="AE735">
        <v>0</v>
      </c>
      <c r="AF735">
        <f t="shared" si="446"/>
        <v>3.7623990953505739E-10</v>
      </c>
      <c r="AG735">
        <f t="shared" si="447"/>
        <v>1.775803328707688E-9</v>
      </c>
      <c r="AH735">
        <f t="shared" si="448"/>
        <v>1.097002469958351E-3</v>
      </c>
      <c r="AJ735">
        <f t="shared" si="449"/>
        <v>6.7147208008545723E-3</v>
      </c>
      <c r="AK735">
        <f t="shared" si="450"/>
        <v>5.2262466699837305E-7</v>
      </c>
      <c r="AL735">
        <v>0</v>
      </c>
      <c r="AM735">
        <f t="shared" si="451"/>
        <v>2.9122561116276707E-6</v>
      </c>
      <c r="AN735">
        <f t="shared" si="452"/>
        <v>3.4348807786260436E-6</v>
      </c>
      <c r="AO735">
        <f t="shared" si="453"/>
        <v>2.2739189884214046E-2</v>
      </c>
      <c r="AQ735">
        <f t="shared" si="454"/>
        <v>0</v>
      </c>
      <c r="AR735">
        <f t="shared" si="455"/>
        <v>0</v>
      </c>
      <c r="AS735">
        <v>0</v>
      </c>
      <c r="AT735">
        <f t="shared" si="456"/>
        <v>0</v>
      </c>
      <c r="AU735">
        <f t="shared" si="457"/>
        <v>0</v>
      </c>
      <c r="AV735">
        <f t="shared" si="458"/>
        <v>1.5759424160826513E-2</v>
      </c>
      <c r="AX735">
        <f t="shared" si="459"/>
        <v>78.812974192989046</v>
      </c>
      <c r="AY735">
        <f t="shared" si="460"/>
        <v>15.215219993965071</v>
      </c>
      <c r="AZ735" t="e">
        <f t="shared" si="461"/>
        <v>#DIV/0!</v>
      </c>
    </row>
    <row r="736" spans="1:52">
      <c r="A736" s="74">
        <v>44858.453472222223</v>
      </c>
      <c r="B736" s="31">
        <v>50</v>
      </c>
      <c r="C736" s="31">
        <v>0.1</v>
      </c>
      <c r="D736" s="31" t="s">
        <v>235</v>
      </c>
      <c r="E736" s="85">
        <v>1</v>
      </c>
      <c r="F736" s="2">
        <v>44860.507361111115</v>
      </c>
      <c r="G736">
        <v>30</v>
      </c>
      <c r="I736" s="35">
        <v>20.2</v>
      </c>
      <c r="J736" s="35">
        <v>30.1</v>
      </c>
      <c r="K736" s="64">
        <v>26.40525315882314</v>
      </c>
      <c r="L736" s="65">
        <v>2413.41729354368</v>
      </c>
      <c r="N736" s="36">
        <f>1000000*(AG736-AE736)/Y736</f>
        <v>0.13698424697587178</v>
      </c>
      <c r="O736" s="36">
        <f>1000000*(AN736-AL736)/Y736</f>
        <v>64.853316816301273</v>
      </c>
      <c r="P736" s="36">
        <f>1000000*(AU736-AS736)/Y736</f>
        <v>0</v>
      </c>
      <c r="Q736">
        <f>(N736*16)</f>
        <v>2.1917479516139484</v>
      </c>
      <c r="R736">
        <f>(O736*44)</f>
        <v>2853.545939917256</v>
      </c>
      <c r="S736">
        <f>1000000*(((AG736-AE736)*0.082057*X736)/(W736-AA736))/Y736</f>
        <v>3.7882650062708612</v>
      </c>
      <c r="T736">
        <f>1000000*(((AN736-AL736)*0.082057*X736)/(W736-AA736))/Y736</f>
        <v>1793.5022169305764</v>
      </c>
      <c r="U736">
        <f>O736*((1*0.082057*X736)/(W736-AA736))</f>
        <v>1793.5022169305767</v>
      </c>
      <c r="W736">
        <f t="shared" si="441"/>
        <v>1.001942228944946</v>
      </c>
      <c r="X736">
        <v>313.14999999999998</v>
      </c>
      <c r="Y736">
        <f t="shared" si="442"/>
        <v>1.9073334166666699E-2</v>
      </c>
      <c r="Z736">
        <v>2E-3</v>
      </c>
      <c r="AA736">
        <f t="shared" si="443"/>
        <v>7.2765497523200454E-2</v>
      </c>
      <c r="AC736">
        <f t="shared" si="444"/>
        <v>2.6456538205806835E-5</v>
      </c>
      <c r="AD736">
        <f t="shared" si="445"/>
        <v>2.0591830814439538E-9</v>
      </c>
      <c r="AE736">
        <v>0</v>
      </c>
      <c r="AF736">
        <f t="shared" si="446"/>
        <v>5.5356323669605127E-10</v>
      </c>
      <c r="AG736">
        <f t="shared" si="447"/>
        <v>2.6127463181400048E-9</v>
      </c>
      <c r="AH736">
        <f t="shared" si="448"/>
        <v>1.097002469958351E-3</v>
      </c>
      <c r="AJ736">
        <f t="shared" si="449"/>
        <v>2.418104702467434E-3</v>
      </c>
      <c r="AK736">
        <f t="shared" si="450"/>
        <v>1.8820755208964245E-7</v>
      </c>
      <c r="AL736">
        <v>0</v>
      </c>
      <c r="AM736">
        <f t="shared" si="451"/>
        <v>1.0487614313643766E-6</v>
      </c>
      <c r="AN736">
        <f t="shared" si="452"/>
        <v>1.236968983454019E-6</v>
      </c>
      <c r="AO736">
        <f t="shared" si="453"/>
        <v>2.2739189884214046E-2</v>
      </c>
      <c r="AQ736">
        <f t="shared" si="454"/>
        <v>0</v>
      </c>
      <c r="AR736">
        <f t="shared" si="455"/>
        <v>0</v>
      </c>
      <c r="AS736">
        <v>0</v>
      </c>
      <c r="AT736">
        <f t="shared" si="456"/>
        <v>0</v>
      </c>
      <c r="AU736">
        <f t="shared" si="457"/>
        <v>0</v>
      </c>
      <c r="AV736">
        <f t="shared" si="458"/>
        <v>1.5759424160826513E-2</v>
      </c>
      <c r="AX736">
        <f t="shared" si="459"/>
        <v>78.812974192989046</v>
      </c>
      <c r="AY736">
        <f t="shared" si="460"/>
        <v>15.215219993965071</v>
      </c>
      <c r="AZ736" t="e">
        <f t="shared" si="461"/>
        <v>#DIV/0!</v>
      </c>
    </row>
    <row r="737" spans="1:52">
      <c r="A737" s="74">
        <v>44858.618055555555</v>
      </c>
      <c r="B737" s="31">
        <v>50</v>
      </c>
      <c r="C737" s="31">
        <v>5</v>
      </c>
      <c r="D737" s="31" t="s">
        <v>234</v>
      </c>
      <c r="E737" s="85">
        <v>2</v>
      </c>
      <c r="F737" s="2">
        <v>44860.528611111113</v>
      </c>
      <c r="G737">
        <v>169</v>
      </c>
      <c r="I737" s="35">
        <v>20.2</v>
      </c>
      <c r="J737" s="35">
        <v>30.1</v>
      </c>
      <c r="K737" s="64">
        <v>8.2221854717000014</v>
      </c>
      <c r="L737" s="65">
        <v>5575.2105371955195</v>
      </c>
      <c r="N737" s="36">
        <f>1000000*(AG737-AE737)/Y737</f>
        <v>4.2654765646904201E-2</v>
      </c>
      <c r="O737" s="36">
        <f>1000000*(AN737-AL737)/Y737</f>
        <v>149.81698202527537</v>
      </c>
      <c r="P737" s="36">
        <f>1000000*(AU737-AS737)/Y737</f>
        <v>0</v>
      </c>
      <c r="Q737">
        <f>(N737*16)</f>
        <v>0.68247625035046722</v>
      </c>
      <c r="R737">
        <f>(O737*44)</f>
        <v>6591.9472091121161</v>
      </c>
      <c r="S737">
        <f>1000000*(((AG737-AE737)*0.082057*X737)/(W737-AA737))/Y737</f>
        <v>1.1796068498249543</v>
      </c>
      <c r="T737">
        <f>1000000*(((AN737-AL737)*0.082057*X737)/(W737-AA737))/Y737</f>
        <v>4143.151076717807</v>
      </c>
      <c r="U737">
        <f>O737*((1*0.082057*X737)/(W737-AA737))</f>
        <v>4143.1510767178079</v>
      </c>
      <c r="W737">
        <f t="shared" si="441"/>
        <v>1.001942228944946</v>
      </c>
      <c r="X737">
        <v>313.14999999999998</v>
      </c>
      <c r="Y737">
        <f t="shared" si="442"/>
        <v>1.9073334166666699E-2</v>
      </c>
      <c r="Z737">
        <v>2E-3</v>
      </c>
      <c r="AA737">
        <f t="shared" si="443"/>
        <v>7.2765497523200454E-2</v>
      </c>
      <c r="AC737">
        <f t="shared" si="444"/>
        <v>8.238154838313852E-6</v>
      </c>
      <c r="AD737">
        <f t="shared" si="445"/>
        <v>6.4119760995972656E-10</v>
      </c>
      <c r="AE737">
        <v>0</v>
      </c>
      <c r="AF737">
        <f t="shared" si="446"/>
        <v>1.7237098902453236E-10</v>
      </c>
      <c r="AG737">
        <f t="shared" si="447"/>
        <v>8.135685989842589E-10</v>
      </c>
      <c r="AH737">
        <f t="shared" si="448"/>
        <v>1.097002469958351E-3</v>
      </c>
      <c r="AJ737">
        <f t="shared" si="449"/>
        <v>5.5860388724750286E-3</v>
      </c>
      <c r="AK737">
        <f t="shared" si="450"/>
        <v>4.3477633577790476E-7</v>
      </c>
      <c r="AL737">
        <v>0</v>
      </c>
      <c r="AM737">
        <f t="shared" si="451"/>
        <v>2.4227330262316706E-6</v>
      </c>
      <c r="AN737">
        <f t="shared" si="452"/>
        <v>2.8575093620095753E-6</v>
      </c>
      <c r="AO737">
        <f t="shared" si="453"/>
        <v>2.2739189884214046E-2</v>
      </c>
      <c r="AQ737">
        <f t="shared" si="454"/>
        <v>0</v>
      </c>
      <c r="AR737">
        <f t="shared" si="455"/>
        <v>0</v>
      </c>
      <c r="AS737">
        <v>0</v>
      </c>
      <c r="AT737">
        <f t="shared" si="456"/>
        <v>0</v>
      </c>
      <c r="AU737">
        <f t="shared" si="457"/>
        <v>0</v>
      </c>
      <c r="AV737">
        <f t="shared" si="458"/>
        <v>1.5759424160826513E-2</v>
      </c>
      <c r="AX737">
        <f t="shared" si="459"/>
        <v>78.812974192989046</v>
      </c>
      <c r="AY737">
        <f t="shared" si="460"/>
        <v>15.215219993965075</v>
      </c>
      <c r="AZ737" t="e">
        <f t="shared" si="461"/>
        <v>#DIV/0!</v>
      </c>
    </row>
    <row r="738" spans="1:52">
      <c r="A738" s="74">
        <v>44858.472916666666</v>
      </c>
      <c r="B738" s="31">
        <v>50</v>
      </c>
      <c r="C738" s="31">
        <v>7</v>
      </c>
      <c r="D738" s="31" t="s">
        <v>235</v>
      </c>
      <c r="E738" s="85">
        <v>1</v>
      </c>
      <c r="F738" s="2">
        <v>44860.549861111111</v>
      </c>
      <c r="G738">
        <v>278</v>
      </c>
      <c r="I738" s="35">
        <v>20.2</v>
      </c>
      <c r="J738" s="35">
        <v>30.1</v>
      </c>
      <c r="K738" s="64">
        <v>32.485591313046498</v>
      </c>
      <c r="L738" s="65">
        <v>6360.2877158172805</v>
      </c>
      <c r="N738" s="36">
        <f>1000000*(AG738-AE738)/Y738</f>
        <v>0.16852761216934797</v>
      </c>
      <c r="O738" s="36">
        <f>1000000*(AN738-AL738)/Y738</f>
        <v>170.91356533335528</v>
      </c>
      <c r="P738" s="36">
        <f>1000000*(AU738-AS738)/Y738</f>
        <v>0</v>
      </c>
      <c r="Q738">
        <f>(N738*16)</f>
        <v>2.6964417947095676</v>
      </c>
      <c r="R738">
        <f>(O738*44)</f>
        <v>7520.1968746676321</v>
      </c>
      <c r="S738">
        <f>1000000*(((AG738-AE738)*0.082057*X738)/(W738-AA738))/Y738</f>
        <v>4.6605888623381633</v>
      </c>
      <c r="T738">
        <f>1000000*(((AN738-AL738)*0.082057*X738)/(W738-AA738))/Y738</f>
        <v>4726.5717988973001</v>
      </c>
      <c r="U738">
        <f>O738*((1*0.082057*X738)/(W738-AA738))</f>
        <v>4726.5717988973001</v>
      </c>
      <c r="W738">
        <f t="shared" si="441"/>
        <v>1.001942228944946</v>
      </c>
      <c r="X738">
        <v>313.14999999999998</v>
      </c>
      <c r="Y738">
        <f t="shared" si="442"/>
        <v>1.9073334166666699E-2</v>
      </c>
      <c r="Z738">
        <v>2E-3</v>
      </c>
      <c r="AA738">
        <f t="shared" si="443"/>
        <v>7.2765497523200454E-2</v>
      </c>
      <c r="AC738">
        <f t="shared" si="444"/>
        <v>3.2548685768788382E-5</v>
      </c>
      <c r="AD738">
        <f t="shared" si="445"/>
        <v>2.5333512093284327E-9</v>
      </c>
      <c r="AE738">
        <v>0</v>
      </c>
      <c r="AF738">
        <f t="shared" si="446"/>
        <v>6.8103225388794665E-10</v>
      </c>
      <c r="AG738">
        <f t="shared" si="447"/>
        <v>3.2143834632163792E-9</v>
      </c>
      <c r="AH738">
        <f t="shared" si="448"/>
        <v>1.097002469958351E-3</v>
      </c>
      <c r="AJ738">
        <f t="shared" si="449"/>
        <v>6.3726408507171249E-3</v>
      </c>
      <c r="AK738">
        <f t="shared" si="450"/>
        <v>4.9599967016981535E-7</v>
      </c>
      <c r="AL738">
        <v>0</v>
      </c>
      <c r="AM738">
        <f t="shared" si="451"/>
        <v>2.7638918750496905E-6</v>
      </c>
      <c r="AN738">
        <f t="shared" si="452"/>
        <v>3.2598915452195061E-6</v>
      </c>
      <c r="AO738">
        <f t="shared" si="453"/>
        <v>2.2739189884214046E-2</v>
      </c>
      <c r="AQ738">
        <f t="shared" si="454"/>
        <v>0</v>
      </c>
      <c r="AR738">
        <f t="shared" si="455"/>
        <v>0</v>
      </c>
      <c r="AS738">
        <v>0</v>
      </c>
      <c r="AT738">
        <f t="shared" si="456"/>
        <v>0</v>
      </c>
      <c r="AU738">
        <f t="shared" si="457"/>
        <v>0</v>
      </c>
      <c r="AV738">
        <f t="shared" si="458"/>
        <v>1.5759424160826513E-2</v>
      </c>
      <c r="AX738">
        <f t="shared" si="459"/>
        <v>78.812974192989046</v>
      </c>
      <c r="AY738">
        <f t="shared" si="460"/>
        <v>15.215219993965082</v>
      </c>
      <c r="AZ738" t="e">
        <f t="shared" si="461"/>
        <v>#DIV/0!</v>
      </c>
    </row>
    <row r="739" spans="1:52">
      <c r="A739" s="74">
        <v>44858.611111111109</v>
      </c>
      <c r="B739" s="31">
        <v>50</v>
      </c>
      <c r="C739" s="31">
        <v>3.8</v>
      </c>
      <c r="D739" s="31" t="s">
        <v>234</v>
      </c>
      <c r="E739" s="85">
        <v>1</v>
      </c>
      <c r="F739" s="2">
        <v>44860.571076388886</v>
      </c>
      <c r="G739">
        <v>10</v>
      </c>
      <c r="I739" s="35">
        <v>20.2</v>
      </c>
      <c r="J739" s="35">
        <v>30.1</v>
      </c>
      <c r="K739" s="64">
        <v>6.5806958452999993</v>
      </c>
      <c r="L739" s="65">
        <v>5101.6693362051201</v>
      </c>
      <c r="N739" s="36">
        <f>1000000*(AG739-AE739)/Y739</f>
        <v>3.4139103288409654E-2</v>
      </c>
      <c r="O739" s="36">
        <f>1000000*(AN739-AL739)/Y739</f>
        <v>137.09198928756737</v>
      </c>
      <c r="P739" s="36">
        <f>1000000*(AU739-AS739)/Y739</f>
        <v>0</v>
      </c>
      <c r="Q739">
        <f>(N739*16)</f>
        <v>0.54622565261455447</v>
      </c>
      <c r="R739">
        <f>(O739*44)</f>
        <v>6032.0475286529645</v>
      </c>
      <c r="S739">
        <f>1000000*(((AG739-AE739)*0.082057*X739)/(W739-AA739))/Y739</f>
        <v>0.9441083422952159</v>
      </c>
      <c r="T739">
        <f>1000000*(((AN739-AL739)*0.082057*X739)/(W739-AA739))/Y739</f>
        <v>3791.2445928883121</v>
      </c>
      <c r="U739">
        <f>O739*((1*0.082057*X739)/(W739-AA739))</f>
        <v>3791.2445928883135</v>
      </c>
      <c r="W739">
        <f t="shared" si="441"/>
        <v>1.001942228944946</v>
      </c>
      <c r="X739">
        <v>313.14999999999998</v>
      </c>
      <c r="Y739">
        <f t="shared" si="442"/>
        <v>1.9073334166666699E-2</v>
      </c>
      <c r="Z739">
        <v>2E-3</v>
      </c>
      <c r="AA739">
        <f t="shared" si="443"/>
        <v>7.2765497523200454E-2</v>
      </c>
      <c r="AC739">
        <f t="shared" si="444"/>
        <v>6.593477063248627E-6</v>
      </c>
      <c r="AD739">
        <f t="shared" si="445"/>
        <v>5.1318794284092471E-10</v>
      </c>
      <c r="AE739">
        <v>0</v>
      </c>
      <c r="AF739" s="8">
        <f t="shared" si="446"/>
        <v>1.3795858232926266E-10</v>
      </c>
      <c r="AG739">
        <f t="shared" si="447"/>
        <v>6.5114652517018734E-10</v>
      </c>
      <c r="AH739">
        <f t="shared" si="448"/>
        <v>1.097002469958351E-3</v>
      </c>
      <c r="AJ739">
        <f t="shared" si="449"/>
        <v>5.1115779460574407E-3</v>
      </c>
      <c r="AK739">
        <f t="shared" si="450"/>
        <v>3.9784777373833739E-7</v>
      </c>
      <c r="AL739">
        <v>0</v>
      </c>
      <c r="AM739">
        <f t="shared" si="451"/>
        <v>2.2169535495165263E-6</v>
      </c>
      <c r="AN739">
        <f t="shared" si="452"/>
        <v>2.6148013232548635E-6</v>
      </c>
      <c r="AO739">
        <f t="shared" si="453"/>
        <v>2.2739189884214046E-2</v>
      </c>
      <c r="AQ739">
        <f t="shared" si="454"/>
        <v>0</v>
      </c>
      <c r="AR739">
        <f t="shared" si="455"/>
        <v>0</v>
      </c>
      <c r="AS739">
        <v>0</v>
      </c>
      <c r="AT739">
        <f t="shared" si="456"/>
        <v>0</v>
      </c>
      <c r="AU739">
        <f t="shared" si="457"/>
        <v>0</v>
      </c>
      <c r="AV739">
        <f t="shared" si="458"/>
        <v>1.5759424160826513E-2</v>
      </c>
      <c r="AX739">
        <f t="shared" si="459"/>
        <v>78.81297419298906</v>
      </c>
      <c r="AY739">
        <f t="shared" si="460"/>
        <v>15.215219993965071</v>
      </c>
      <c r="AZ739" t="e">
        <f t="shared" si="461"/>
        <v>#DIV/0!</v>
      </c>
    </row>
    <row r="740" spans="1:52">
      <c r="A740" s="74">
        <v>44858.611111111109</v>
      </c>
      <c r="B740" s="31">
        <v>50</v>
      </c>
      <c r="C740" s="31">
        <v>3.8</v>
      </c>
      <c r="D740" s="31" t="s">
        <v>234</v>
      </c>
      <c r="E740" s="85">
        <v>2</v>
      </c>
      <c r="F740" s="2">
        <v>44860.592291666668</v>
      </c>
      <c r="G740">
        <v>365</v>
      </c>
      <c r="I740" s="35">
        <v>20.2</v>
      </c>
      <c r="J740" s="35">
        <v>30.1</v>
      </c>
      <c r="K740" s="64">
        <v>8.4223111325000009</v>
      </c>
      <c r="L740" s="65">
        <v>4947.3915616320801</v>
      </c>
      <c r="N740" s="36">
        <f>1000000*(AG740-AE740)/Y740</f>
        <v>4.3692970536679192E-2</v>
      </c>
      <c r="O740" s="36">
        <f>1000000*(AN740-AL740)/Y740</f>
        <v>132.94623901932096</v>
      </c>
      <c r="P740" s="36">
        <f>1000000*(AU740-AS740)/Y740</f>
        <v>0</v>
      </c>
      <c r="Q740">
        <f>(N740*16)</f>
        <v>0.69908752858686707</v>
      </c>
      <c r="R740">
        <f>(O740*44)</f>
        <v>5849.6345168501221</v>
      </c>
      <c r="S740">
        <f>1000000*(((AG740-AE740)*0.082057*X740)/(W740-AA740))/Y740</f>
        <v>1.208318145759345</v>
      </c>
      <c r="T740">
        <f>1000000*(((AN740-AL740)*0.082057*X740)/(W740-AA740))/Y740</f>
        <v>3676.5949086169371</v>
      </c>
      <c r="U740">
        <f>O740*((1*0.082057*X740)/(W740-AA740))</f>
        <v>3676.5949086169376</v>
      </c>
      <c r="W740">
        <f t="shared" si="441"/>
        <v>1.001942228944946</v>
      </c>
      <c r="X740">
        <v>313.14999999999998</v>
      </c>
      <c r="Y740">
        <f t="shared" si="442"/>
        <v>1.9073334166666699E-2</v>
      </c>
      <c r="Z740">
        <v>2E-3</v>
      </c>
      <c r="AA740">
        <f t="shared" si="443"/>
        <v>7.2765497523200454E-2</v>
      </c>
      <c r="AC740">
        <f t="shared" si="444"/>
        <v>8.438669188964883E-6</v>
      </c>
      <c r="AD740">
        <f t="shared" si="445"/>
        <v>6.5680417780452116E-10</v>
      </c>
      <c r="AE740">
        <v>0</v>
      </c>
      <c r="AF740">
        <f t="shared" si="446"/>
        <v>1.7656644997588349E-10</v>
      </c>
      <c r="AG740">
        <f t="shared" si="447"/>
        <v>8.3337062778040465E-10</v>
      </c>
      <c r="AH740">
        <f t="shared" si="448"/>
        <v>1.097002469958351E-3</v>
      </c>
      <c r="AJ740">
        <f t="shared" si="449"/>
        <v>4.9570005287250633E-3</v>
      </c>
      <c r="AK740">
        <f t="shared" si="450"/>
        <v>3.8581660019370982E-7</v>
      </c>
      <c r="AL740">
        <v>0</v>
      </c>
      <c r="AM740">
        <f t="shared" si="451"/>
        <v>2.149911442823342E-6</v>
      </c>
      <c r="AN740">
        <f t="shared" si="452"/>
        <v>2.5357280430170519E-6</v>
      </c>
      <c r="AO740">
        <f t="shared" si="453"/>
        <v>2.2739189884214046E-2</v>
      </c>
      <c r="AQ740">
        <f t="shared" si="454"/>
        <v>0</v>
      </c>
      <c r="AR740">
        <f t="shared" si="455"/>
        <v>0</v>
      </c>
      <c r="AS740">
        <v>0</v>
      </c>
      <c r="AT740">
        <f t="shared" si="456"/>
        <v>0</v>
      </c>
      <c r="AU740">
        <f t="shared" si="457"/>
        <v>0</v>
      </c>
      <c r="AV740">
        <f t="shared" si="458"/>
        <v>1.5759424160826513E-2</v>
      </c>
      <c r="AX740">
        <f t="shared" si="459"/>
        <v>78.812974192989046</v>
      </c>
      <c r="AY740">
        <f t="shared" si="460"/>
        <v>15.21521999396508</v>
      </c>
      <c r="AZ740" t="e">
        <f t="shared" si="461"/>
        <v>#DIV/0!</v>
      </c>
    </row>
    <row r="741" spans="1:52">
      <c r="A741" s="74">
        <v>44858.472916666666</v>
      </c>
      <c r="B741" s="31">
        <v>50</v>
      </c>
      <c r="C741" s="31">
        <v>7</v>
      </c>
      <c r="D741" s="31" t="s">
        <v>235</v>
      </c>
      <c r="E741" s="85">
        <v>2</v>
      </c>
      <c r="F741" s="2">
        <v>44860.613530092596</v>
      </c>
      <c r="G741">
        <v>131</v>
      </c>
      <c r="I741" s="35">
        <v>20.2</v>
      </c>
      <c r="J741" s="35">
        <v>30.1</v>
      </c>
      <c r="K741" s="64">
        <v>124.95501519767386</v>
      </c>
      <c r="L741" s="65">
        <v>6239.0660908743203</v>
      </c>
      <c r="N741" s="36">
        <f>1000000*(AG741-AE741)/Y741</f>
        <v>0.64823724884426948</v>
      </c>
      <c r="O741" s="36">
        <f>1000000*(AN741-AL741)/Y741</f>
        <v>167.65609947013971</v>
      </c>
      <c r="P741" s="36">
        <f>1000000*(AU741-AS741)/Y741</f>
        <v>0</v>
      </c>
      <c r="Q741">
        <f>(N741*16)</f>
        <v>10.371795981508312</v>
      </c>
      <c r="R741">
        <f>(O741*44)</f>
        <v>7376.8683766861468</v>
      </c>
      <c r="S741">
        <f>1000000*(((AG741-AE741)*0.082057*X741)/(W741-AA741))/Y741</f>
        <v>17.926838594736989</v>
      </c>
      <c r="T741">
        <f>1000000*(((AN741-AL741)*0.082057*X741)/(W741-AA741))/Y741</f>
        <v>4636.4873971418556</v>
      </c>
      <c r="U741">
        <f>O741*((1*0.082057*X741)/(W741-AA741))</f>
        <v>4636.4873971418556</v>
      </c>
      <c r="W741">
        <f t="shared" si="441"/>
        <v>1.001942228944946</v>
      </c>
      <c r="X741">
        <v>313.14999999999998</v>
      </c>
      <c r="Y741">
        <f t="shared" si="442"/>
        <v>1.9073334166666699E-2</v>
      </c>
      <c r="Z741">
        <v>2E-3</v>
      </c>
      <c r="AA741">
        <f t="shared" si="443"/>
        <v>7.2765497523200454E-2</v>
      </c>
      <c r="AC741">
        <f t="shared" si="444"/>
        <v>1.2519770644500695E-4</v>
      </c>
      <c r="AD741">
        <f t="shared" si="445"/>
        <v>9.7444721203381174E-9</v>
      </c>
      <c r="AE741">
        <v>0</v>
      </c>
      <c r="AF741">
        <f t="shared" si="446"/>
        <v>2.6195735461493106E-9</v>
      </c>
      <c r="AG741">
        <f t="shared" si="447"/>
        <v>1.2364045666487428E-8</v>
      </c>
      <c r="AH741">
        <f t="shared" si="448"/>
        <v>1.097002469958351E-3</v>
      </c>
      <c r="AJ741">
        <f t="shared" si="449"/>
        <v>6.2511837856254471E-3</v>
      </c>
      <c r="AK741">
        <f t="shared" si="450"/>
        <v>4.8654634216397191E-7</v>
      </c>
      <c r="AL741">
        <v>0</v>
      </c>
      <c r="AM741">
        <f t="shared" si="451"/>
        <v>2.7112144681099143E-6</v>
      </c>
      <c r="AN741">
        <f t="shared" si="452"/>
        <v>3.1977608102738865E-6</v>
      </c>
      <c r="AO741">
        <f t="shared" si="453"/>
        <v>2.2739189884214046E-2</v>
      </c>
      <c r="AQ741">
        <f t="shared" si="454"/>
        <v>0</v>
      </c>
      <c r="AR741">
        <f t="shared" si="455"/>
        <v>0</v>
      </c>
      <c r="AS741">
        <v>0</v>
      </c>
      <c r="AT741">
        <f t="shared" si="456"/>
        <v>0</v>
      </c>
      <c r="AU741">
        <f t="shared" si="457"/>
        <v>0</v>
      </c>
      <c r="AV741">
        <f t="shared" si="458"/>
        <v>1.5759424160826513E-2</v>
      </c>
      <c r="AX741">
        <f t="shared" si="459"/>
        <v>78.812974192989046</v>
      </c>
      <c r="AY741">
        <f t="shared" si="460"/>
        <v>15.21521999396508</v>
      </c>
      <c r="AZ741" t="e">
        <f t="shared" si="461"/>
        <v>#DIV/0!</v>
      </c>
    </row>
    <row r="742" spans="1:52">
      <c r="A742" s="74">
        <v>44858.597222222219</v>
      </c>
      <c r="B742" s="31">
        <v>50</v>
      </c>
      <c r="C742" s="31">
        <v>0.1</v>
      </c>
      <c r="D742" s="31" t="s">
        <v>234</v>
      </c>
      <c r="E742" s="85">
        <v>2</v>
      </c>
      <c r="F742" s="2">
        <v>44860.634756944448</v>
      </c>
      <c r="G742" t="s">
        <v>781</v>
      </c>
      <c r="I742" s="35">
        <v>20.2</v>
      </c>
      <c r="J742" s="35">
        <v>30.1</v>
      </c>
      <c r="K742" s="64">
        <v>1.0556329756999998</v>
      </c>
      <c r="L742" s="65">
        <v>553.96754440071993</v>
      </c>
      <c r="N742" s="36">
        <f>1000000*(AG742-AE742)/Y742</f>
        <v>5.4763757571036353E-3</v>
      </c>
      <c r="O742" s="36">
        <f>1000000*(AN742-AL742)/Y742</f>
        <v>14.886208348253099</v>
      </c>
      <c r="P742" s="36">
        <f>1000000*(AU742-AS742)/Y742</f>
        <v>0</v>
      </c>
      <c r="Q742">
        <f>(N742*16)</f>
        <v>8.7622012113658165E-2</v>
      </c>
      <c r="R742">
        <f>(O742*44)</f>
        <v>654.99316732313639</v>
      </c>
      <c r="S742">
        <f>1000000*(((AG742-AE742)*0.082057*X742)/(W742-AA742))/Y742</f>
        <v>0.15144779855949392</v>
      </c>
      <c r="T742">
        <f>1000000*(((AN742-AL742)*0.082057*X742)/(W742-AA742))/Y742</f>
        <v>411.6743596924494</v>
      </c>
      <c r="U742">
        <f>O742*((1*0.082057*X742)/(W742-AA742))</f>
        <v>411.67435969244946</v>
      </c>
      <c r="W742">
        <f t="shared" si="441"/>
        <v>1.001942228944946</v>
      </c>
      <c r="X742">
        <v>313.14999999999998</v>
      </c>
      <c r="Y742">
        <f t="shared" si="442"/>
        <v>1.9073334166666699E-2</v>
      </c>
      <c r="Z742">
        <v>2E-3</v>
      </c>
      <c r="AA742">
        <f t="shared" si="443"/>
        <v>7.2765497523200454E-2</v>
      </c>
      <c r="AC742">
        <f t="shared" si="444"/>
        <v>1.0576832566206438E-6</v>
      </c>
      <c r="AD742">
        <f t="shared" si="445"/>
        <v>8.2322314832623924E-11</v>
      </c>
      <c r="AE742">
        <v>0</v>
      </c>
      <c r="AF742">
        <f t="shared" si="446"/>
        <v>2.2130430004846065E-11</v>
      </c>
      <c r="AG742">
        <f t="shared" si="447"/>
        <v>1.0445274483746998E-10</v>
      </c>
      <c r="AH742">
        <f t="shared" si="448"/>
        <v>1.097002469958351E-3</v>
      </c>
      <c r="AJ742">
        <f t="shared" si="449"/>
        <v>5.5504347620001569E-4</v>
      </c>
      <c r="AK742">
        <f t="shared" si="450"/>
        <v>4.3200517269718001E-8</v>
      </c>
      <c r="AL742">
        <v>0</v>
      </c>
      <c r="AM742">
        <f t="shared" si="451"/>
        <v>2.4072910903113689E-7</v>
      </c>
      <c r="AN742">
        <f t="shared" si="452"/>
        <v>2.8392962630085487E-7</v>
      </c>
      <c r="AO742">
        <f t="shared" si="453"/>
        <v>2.2739189884214046E-2</v>
      </c>
      <c r="AQ742">
        <f t="shared" si="454"/>
        <v>0</v>
      </c>
      <c r="AR742">
        <f t="shared" si="455"/>
        <v>0</v>
      </c>
      <c r="AS742">
        <v>0</v>
      </c>
      <c r="AT742">
        <f t="shared" si="456"/>
        <v>0</v>
      </c>
      <c r="AU742">
        <f t="shared" si="457"/>
        <v>0</v>
      </c>
      <c r="AV742">
        <f t="shared" si="458"/>
        <v>1.5759424160826513E-2</v>
      </c>
      <c r="AX742">
        <f t="shared" si="459"/>
        <v>78.812974192989032</v>
      </c>
      <c r="AY742">
        <f t="shared" si="460"/>
        <v>15.215219993965075</v>
      </c>
      <c r="AZ742" t="e">
        <f t="shared" si="461"/>
        <v>#DIV/0!</v>
      </c>
    </row>
    <row r="743" spans="1:52">
      <c r="A743" s="74">
        <v>44858.453472222223</v>
      </c>
      <c r="B743" s="31">
        <v>50</v>
      </c>
      <c r="C743" s="31">
        <v>0.1</v>
      </c>
      <c r="D743" s="31" t="s">
        <v>235</v>
      </c>
      <c r="E743" s="85">
        <v>2</v>
      </c>
      <c r="F743" s="2">
        <v>44860.6559837963</v>
      </c>
      <c r="G743" t="s">
        <v>784</v>
      </c>
      <c r="I743" s="35">
        <v>20.2</v>
      </c>
      <c r="J743" s="35">
        <v>30.1</v>
      </c>
      <c r="K743" s="64">
        <v>27.80110549414184</v>
      </c>
      <c r="L743" s="65">
        <v>2701.2577785575199</v>
      </c>
      <c r="N743" s="36">
        <f>1000000*(AG743-AE743)/Y743</f>
        <v>0.1442256008039548</v>
      </c>
      <c r="O743" s="36">
        <f>1000000*(AN743-AL743)/Y743</f>
        <v>72.588162430070184</v>
      </c>
      <c r="P743" s="36">
        <f>1000000*(AU743-AS743)/Y743</f>
        <v>0</v>
      </c>
      <c r="Q743">
        <f>(N743*16)</f>
        <v>2.3076096128632768</v>
      </c>
      <c r="R743">
        <f>(O743*44)</f>
        <v>3193.8791469230882</v>
      </c>
      <c r="S743">
        <f>1000000*(((AG743-AE743)*0.082057*X743)/(W743-AA743))/Y743</f>
        <v>3.9885228308788556</v>
      </c>
      <c r="T743">
        <f>1000000*(((AN743-AL743)*0.082057*X743)/(W743-AA743))/Y743</f>
        <v>2007.4074331464931</v>
      </c>
      <c r="U743">
        <f>O743*((1*0.082057*X743)/(W743-AA743))</f>
        <v>2007.4074331464935</v>
      </c>
      <c r="W743">
        <f t="shared" si="441"/>
        <v>1.001942228944946</v>
      </c>
      <c r="X743">
        <v>313.14999999999998</v>
      </c>
      <c r="Y743">
        <f t="shared" si="442"/>
        <v>1.9073334166666699E-2</v>
      </c>
      <c r="Z743">
        <v>2E-3</v>
      </c>
      <c r="AA743">
        <f t="shared" si="443"/>
        <v>7.2765497523200454E-2</v>
      </c>
      <c r="AC743">
        <f t="shared" si="444"/>
        <v>2.7855101605934061E-5</v>
      </c>
      <c r="AD743">
        <f t="shared" si="445"/>
        <v>2.1680370089482188E-9</v>
      </c>
      <c r="AE743">
        <v>0</v>
      </c>
      <c r="AF743">
        <f t="shared" si="446"/>
        <v>5.8282607057388417E-10</v>
      </c>
      <c r="AG743">
        <f t="shared" si="447"/>
        <v>2.7508630795221028E-9</v>
      </c>
      <c r="AH743">
        <f t="shared" si="448"/>
        <v>1.097002469958351E-3</v>
      </c>
      <c r="AJ743">
        <f t="shared" si="449"/>
        <v>2.7065042396027948E-3</v>
      </c>
      <c r="AK743">
        <f t="shared" si="450"/>
        <v>2.1065445889754287E-7</v>
      </c>
      <c r="AL743">
        <v>0</v>
      </c>
      <c r="AM743">
        <f t="shared" si="451"/>
        <v>1.1738438196754668E-6</v>
      </c>
      <c r="AN743">
        <f t="shared" si="452"/>
        <v>1.3844982785730097E-6</v>
      </c>
      <c r="AO743">
        <f t="shared" si="453"/>
        <v>2.2739189884214046E-2</v>
      </c>
      <c r="AQ743">
        <f t="shared" si="454"/>
        <v>0</v>
      </c>
      <c r="AR743">
        <f t="shared" si="455"/>
        <v>0</v>
      </c>
      <c r="AS743">
        <v>0</v>
      </c>
      <c r="AT743">
        <f t="shared" si="456"/>
        <v>0</v>
      </c>
      <c r="AU743">
        <f t="shared" si="457"/>
        <v>0</v>
      </c>
      <c r="AV743">
        <f t="shared" si="458"/>
        <v>1.5759424160826513E-2</v>
      </c>
      <c r="AX743">
        <f t="shared" si="459"/>
        <v>78.812974192989046</v>
      </c>
      <c r="AY743">
        <f t="shared" si="460"/>
        <v>15.215219993965082</v>
      </c>
      <c r="AZ743" t="e">
        <f t="shared" si="461"/>
        <v>#DIV/0!</v>
      </c>
    </row>
    <row r="744" spans="1:52">
      <c r="A744" s="74">
        <v>44858.458333333336</v>
      </c>
      <c r="B744" s="31">
        <v>50</v>
      </c>
      <c r="C744" s="31">
        <v>3</v>
      </c>
      <c r="D744" s="31" t="s">
        <v>235</v>
      </c>
      <c r="E744" s="85">
        <v>2</v>
      </c>
      <c r="F744" s="2">
        <v>44861.390173611115</v>
      </c>
      <c r="G744" t="s">
        <v>786</v>
      </c>
      <c r="I744" s="35">
        <v>20.2</v>
      </c>
      <c r="J744" s="35">
        <v>30.1</v>
      </c>
      <c r="K744" s="64">
        <v>19.013928895700001</v>
      </c>
      <c r="L744" s="65">
        <v>3359.1871211891203</v>
      </c>
      <c r="N744" s="36">
        <f>1000000*(AG744-AE744)/Y744</f>
        <v>9.863979398962594E-2</v>
      </c>
      <c r="O744" s="36">
        <f>1000000*(AN744-AL744)/Y744</f>
        <v>90.268030811959605</v>
      </c>
      <c r="P744" s="36">
        <f>1000000*(AU744-AS744)/Y744</f>
        <v>0</v>
      </c>
      <c r="Q744">
        <f>(N744*16)</f>
        <v>1.578236703834015</v>
      </c>
      <c r="R744">
        <f>(O744*44)</f>
        <v>3971.7933557262227</v>
      </c>
      <c r="S744">
        <f>1000000*(((AG744-AE744)*0.082057*X744)/(W744-AA744))/Y744</f>
        <v>2.7278587724213654</v>
      </c>
      <c r="T744">
        <f>1000000*(((AN744-AL744)*0.082057*X744)/(W744-AA744))/Y744</f>
        <v>2496.3397606599142</v>
      </c>
      <c r="U744">
        <f>O744*((1*0.082057*X744)/(W744-AA744))</f>
        <v>2496.3397606599146</v>
      </c>
      <c r="W744">
        <f t="shared" si="441"/>
        <v>1.001942228944946</v>
      </c>
      <c r="X744">
        <v>313.14999999999998</v>
      </c>
      <c r="Y744">
        <f t="shared" si="442"/>
        <v>1.9073334166666699E-2</v>
      </c>
      <c r="Z744">
        <v>2E-3</v>
      </c>
      <c r="AA744">
        <f t="shared" si="443"/>
        <v>7.2765497523200454E-2</v>
      </c>
      <c r="AC744">
        <f t="shared" si="444"/>
        <v>1.9050858298758376E-5</v>
      </c>
      <c r="AD744">
        <f t="shared" si="445"/>
        <v>1.4827792204189109E-9</v>
      </c>
      <c r="AE744">
        <v>0</v>
      </c>
      <c r="AF744">
        <f t="shared" si="446"/>
        <v>3.9861053247638619E-10</v>
      </c>
      <c r="AG744">
        <f t="shared" si="447"/>
        <v>1.8813897528952969E-9</v>
      </c>
      <c r="AH744">
        <f t="shared" si="448"/>
        <v>1.097002469958351E-3</v>
      </c>
      <c r="AJ744">
        <f t="shared" si="449"/>
        <v>3.3657114316473836E-3</v>
      </c>
      <c r="AK744">
        <f t="shared" si="450"/>
        <v>2.6196231657963585E-7</v>
      </c>
      <c r="AL744">
        <v>0</v>
      </c>
      <c r="AM744">
        <f t="shared" si="451"/>
        <v>1.4597499996638354E-6</v>
      </c>
      <c r="AN744">
        <f t="shared" si="452"/>
        <v>1.7217123162434713E-6</v>
      </c>
      <c r="AO744">
        <f t="shared" si="453"/>
        <v>2.2739189884214046E-2</v>
      </c>
      <c r="AQ744">
        <f t="shared" si="454"/>
        <v>0</v>
      </c>
      <c r="AR744">
        <f t="shared" si="455"/>
        <v>0</v>
      </c>
      <c r="AS744">
        <v>0</v>
      </c>
      <c r="AT744">
        <f t="shared" si="456"/>
        <v>0</v>
      </c>
      <c r="AU744">
        <f t="shared" si="457"/>
        <v>0</v>
      </c>
      <c r="AV744">
        <f t="shared" si="458"/>
        <v>1.5759424160826513E-2</v>
      </c>
      <c r="AX744">
        <f t="shared" si="459"/>
        <v>78.812974192989046</v>
      </c>
      <c r="AY744">
        <f t="shared" si="460"/>
        <v>15.21521999396508</v>
      </c>
      <c r="AZ744" t="e">
        <f t="shared" si="461"/>
        <v>#DIV/0!</v>
      </c>
    </row>
    <row r="745" spans="1:52">
      <c r="A745" s="84">
        <v>44873.555555555555</v>
      </c>
      <c r="B745" s="31">
        <v>50</v>
      </c>
      <c r="C745" s="31">
        <v>8</v>
      </c>
      <c r="D745" s="31" t="s">
        <v>234</v>
      </c>
      <c r="E745" s="85">
        <v>1</v>
      </c>
      <c r="F745" s="2">
        <v>44874.677384259259</v>
      </c>
      <c r="G745">
        <v>129</v>
      </c>
      <c r="I745" s="35">
        <v>20.7</v>
      </c>
      <c r="J745" s="35">
        <v>30.59</v>
      </c>
      <c r="K745" s="64">
        <v>0.61077309249999989</v>
      </c>
      <c r="L745" s="64">
        <v>10412.23676442248</v>
      </c>
      <c r="N745" s="36">
        <f>1000000*(AG745-AE745)/Y745</f>
        <v>3.2183546435731844E-3</v>
      </c>
      <c r="O745" s="36">
        <f>1000000*(AN745-AL745)/Y745</f>
        <v>284.195710642726</v>
      </c>
      <c r="P745" s="36">
        <f>1000000*(AU745-AS745)/Y745</f>
        <v>0</v>
      </c>
      <c r="Q745">
        <f>(N745*16)</f>
        <v>5.1493674297170951E-2</v>
      </c>
      <c r="R745">
        <f>(O745*44)</f>
        <v>12504.611268279943</v>
      </c>
      <c r="S745">
        <f>1000000*(((AG745-AE745)*0.082057*X745)/(W745-AA745))/Y745</f>
        <v>8.7519310038626411E-2</v>
      </c>
      <c r="T745">
        <f>1000000*(((AN745-AL745)*0.082057*X745)/(W745-AA745))/Y745</f>
        <v>7728.3628642534022</v>
      </c>
      <c r="U745">
        <f>O745*((1*0.082057*X745)/(W745-AA745))</f>
        <v>7728.3628642534022</v>
      </c>
      <c r="W745">
        <f t="shared" si="441"/>
        <v>1.0176920764655435</v>
      </c>
      <c r="X745">
        <v>313.14999999999998</v>
      </c>
      <c r="Y745">
        <f t="shared" si="442"/>
        <v>1.9073334166666699E-2</v>
      </c>
      <c r="Z745">
        <v>2E-3</v>
      </c>
      <c r="AA745">
        <f t="shared" si="443"/>
        <v>7.2765497523200454E-2</v>
      </c>
      <c r="AC745">
        <f t="shared" si="444"/>
        <v>6.2157893675560637E-7</v>
      </c>
      <c r="AD745">
        <f t="shared" si="445"/>
        <v>4.8379150000363099E-11</v>
      </c>
      <c r="AE745">
        <v>0</v>
      </c>
      <c r="AF745">
        <f t="shared" si="446"/>
        <v>1.3005603583351742E-11</v>
      </c>
      <c r="AG745">
        <f t="shared" si="447"/>
        <v>6.1384753583714846E-11</v>
      </c>
      <c r="AH745">
        <f t="shared" si="448"/>
        <v>1.097002469958351E-3</v>
      </c>
      <c r="AJ745">
        <f t="shared" si="449"/>
        <v>1.0596450853435985E-2</v>
      </c>
      <c r="AK745">
        <f t="shared" si="450"/>
        <v>8.2475009205696226E-7</v>
      </c>
      <c r="AL745">
        <v>0</v>
      </c>
      <c r="AM745">
        <f t="shared" si="451"/>
        <v>4.5958096657650672E-6</v>
      </c>
      <c r="AN745">
        <f t="shared" si="452"/>
        <v>5.4205597578220292E-6</v>
      </c>
      <c r="AO745">
        <f t="shared" si="453"/>
        <v>2.2739189884214046E-2</v>
      </c>
      <c r="AQ745">
        <f t="shared" si="454"/>
        <v>0</v>
      </c>
      <c r="AR745">
        <f t="shared" si="455"/>
        <v>0</v>
      </c>
      <c r="AS745">
        <v>0</v>
      </c>
      <c r="AT745">
        <f t="shared" si="456"/>
        <v>0</v>
      </c>
      <c r="AU745">
        <f t="shared" si="457"/>
        <v>0</v>
      </c>
      <c r="AV745">
        <f t="shared" si="458"/>
        <v>1.5759424160826513E-2</v>
      </c>
      <c r="AX745">
        <f t="shared" si="459"/>
        <v>78.812974192989046</v>
      </c>
      <c r="AY745">
        <f t="shared" si="460"/>
        <v>15.215219993965071</v>
      </c>
      <c r="AZ745" t="e">
        <f t="shared" si="461"/>
        <v>#DIV/0!</v>
      </c>
    </row>
    <row r="746" spans="1:52">
      <c r="A746" s="84">
        <v>44873.545138888891</v>
      </c>
      <c r="B746" s="31">
        <v>50</v>
      </c>
      <c r="C746" s="31">
        <v>5</v>
      </c>
      <c r="D746" s="31" t="s">
        <v>234</v>
      </c>
      <c r="E746" s="85">
        <v>1</v>
      </c>
      <c r="F746" s="2">
        <v>44874.698576388888</v>
      </c>
      <c r="G746">
        <v>130</v>
      </c>
      <c r="I746" s="35">
        <v>20.7</v>
      </c>
      <c r="J746" s="35">
        <v>30.59</v>
      </c>
      <c r="K746" s="64">
        <v>1.1018472797000001</v>
      </c>
      <c r="L746" s="64">
        <v>9301.8624203651198</v>
      </c>
      <c r="N746" s="36">
        <f>1000000*(AG746-AE746)/Y746</f>
        <v>5.8059782801105917E-3</v>
      </c>
      <c r="O746" s="36">
        <f>1000000*(AN746-AL746)/Y746</f>
        <v>253.88871389183771</v>
      </c>
      <c r="P746" s="36">
        <f>1000000*(AU746-AS746)/Y746</f>
        <v>0</v>
      </c>
      <c r="Q746">
        <f>(N746*16)</f>
        <v>9.2895652481769467E-2</v>
      </c>
      <c r="R746">
        <f>(O746*44)</f>
        <v>11171.10341124086</v>
      </c>
      <c r="S746">
        <f>1000000*(((AG746-AE746)*0.082057*X746)/(W746-AA746))/Y746</f>
        <v>0.15788664378216929</v>
      </c>
      <c r="T746">
        <f>1000000*(((AN746-AL746)*0.082057*X746)/(W746-AA746))/Y746</f>
        <v>6904.2002909094799</v>
      </c>
      <c r="U746">
        <f>O746*((1*0.082057*X746)/(W746-AA746))</f>
        <v>6904.2002909094808</v>
      </c>
      <c r="W746">
        <f t="shared" si="441"/>
        <v>1.0176920764655435</v>
      </c>
      <c r="X746">
        <v>313.14999999999998</v>
      </c>
      <c r="Y746">
        <f t="shared" si="442"/>
        <v>1.9073334166666699E-2</v>
      </c>
      <c r="Z746">
        <v>2E-3</v>
      </c>
      <c r="AA746">
        <f t="shared" si="443"/>
        <v>7.2765497523200454E-2</v>
      </c>
      <c r="AC746">
        <f t="shared" si="444"/>
        <v>1.1213412460258037E-6</v>
      </c>
      <c r="AD746">
        <f t="shared" si="445"/>
        <v>8.7276986292742346E-11</v>
      </c>
      <c r="AE746">
        <v>0</v>
      </c>
      <c r="AF746">
        <f t="shared" si="446"/>
        <v>2.3462377608215763E-11</v>
      </c>
      <c r="AG746">
        <f t="shared" si="447"/>
        <v>1.1073936390095812E-10</v>
      </c>
      <c r="AH746">
        <f t="shared" si="448"/>
        <v>1.097002469958351E-3</v>
      </c>
      <c r="AJ746">
        <f t="shared" si="449"/>
        <v>9.4664316815781854E-3</v>
      </c>
      <c r="AK746">
        <f t="shared" si="450"/>
        <v>7.3679767960240457E-7</v>
      </c>
      <c r="AL746">
        <v>0</v>
      </c>
      <c r="AM746">
        <f t="shared" si="451"/>
        <v>4.10570660160185E-6</v>
      </c>
      <c r="AN746">
        <f t="shared" si="452"/>
        <v>4.8425042812042548E-6</v>
      </c>
      <c r="AO746">
        <f t="shared" si="453"/>
        <v>2.2739189884214046E-2</v>
      </c>
      <c r="AQ746">
        <f t="shared" si="454"/>
        <v>0</v>
      </c>
      <c r="AR746">
        <f t="shared" si="455"/>
        <v>0</v>
      </c>
      <c r="AS746">
        <v>0</v>
      </c>
      <c r="AT746">
        <f t="shared" si="456"/>
        <v>0</v>
      </c>
      <c r="AU746">
        <f t="shared" si="457"/>
        <v>0</v>
      </c>
      <c r="AV746">
        <f t="shared" si="458"/>
        <v>1.5759424160826513E-2</v>
      </c>
      <c r="AX746">
        <f t="shared" si="459"/>
        <v>78.81297419298906</v>
      </c>
      <c r="AY746">
        <f t="shared" si="460"/>
        <v>15.215219993965082</v>
      </c>
      <c r="AZ746" t="e">
        <f t="shared" si="461"/>
        <v>#DIV/0!</v>
      </c>
    </row>
    <row r="747" spans="1:52">
      <c r="A747" s="84">
        <v>44873.545138888891</v>
      </c>
      <c r="B747" s="31">
        <v>50</v>
      </c>
      <c r="C747" s="31">
        <v>5</v>
      </c>
      <c r="D747" s="31" t="s">
        <v>234</v>
      </c>
      <c r="E747" s="85">
        <v>2</v>
      </c>
      <c r="F747" s="2">
        <v>44874.71979166667</v>
      </c>
      <c r="G747">
        <v>324</v>
      </c>
      <c r="I747" s="35">
        <v>20.7</v>
      </c>
      <c r="J747" s="35">
        <v>30.59</v>
      </c>
      <c r="K747" s="64">
        <v>1.3974118932999999</v>
      </c>
      <c r="L747" s="64">
        <v>8724.534094541119</v>
      </c>
      <c r="N747" s="36">
        <f>1000000*(AG747-AE747)/Y747</f>
        <v>7.3634007637401787E-3</v>
      </c>
      <c r="O747" s="36">
        <f>1000000*(AN747-AL747)/Y747</f>
        <v>238.13088610287008</v>
      </c>
      <c r="P747" s="36">
        <f>1000000*(AU747-AS747)/Y747</f>
        <v>0</v>
      </c>
      <c r="Q747">
        <f>(N747*16)</f>
        <v>0.11781441221984286</v>
      </c>
      <c r="R747">
        <f>(O747*44)</f>
        <v>10477.758988526284</v>
      </c>
      <c r="S747">
        <f>1000000*(((AG747-AE747)*0.082057*X747)/(W747-AA747))/Y747</f>
        <v>0.20023888780167012</v>
      </c>
      <c r="T747">
        <f>1000000*(((AN747-AL747)*0.082057*X747)/(W747-AA747))/Y747</f>
        <v>6475.6849877399145</v>
      </c>
      <c r="U747">
        <f>O747*((1*0.082057*X747)/(W747-AA747))</f>
        <v>6475.6849877399154</v>
      </c>
      <c r="W747">
        <f t="shared" si="441"/>
        <v>1.0176920764655435</v>
      </c>
      <c r="X747">
        <v>313.14999999999998</v>
      </c>
      <c r="Y747">
        <f t="shared" si="442"/>
        <v>1.9073334166666699E-2</v>
      </c>
      <c r="Z747">
        <v>2E-3</v>
      </c>
      <c r="AA747">
        <f t="shared" si="443"/>
        <v>7.2765497523200454E-2</v>
      </c>
      <c r="AC747">
        <f t="shared" si="444"/>
        <v>1.4221350113701235E-6</v>
      </c>
      <c r="AD747">
        <f t="shared" si="445"/>
        <v>1.1068856900936922E-10</v>
      </c>
      <c r="AE747">
        <v>0</v>
      </c>
      <c r="AF747">
        <f t="shared" si="446"/>
        <v>2.9756034360535989E-11</v>
      </c>
      <c r="AG747">
        <f t="shared" si="447"/>
        <v>1.404446033699052E-10</v>
      </c>
      <c r="AH747">
        <f t="shared" si="448"/>
        <v>1.097002469958351E-3</v>
      </c>
      <c r="AJ747">
        <f t="shared" si="449"/>
        <v>8.878889218867982E-3</v>
      </c>
      <c r="AK747">
        <f t="shared" si="450"/>
        <v>6.9106767934949088E-7</v>
      </c>
      <c r="AL747">
        <v>0</v>
      </c>
      <c r="AM747">
        <f t="shared" si="451"/>
        <v>3.8508822866949966E-6</v>
      </c>
      <c r="AN747">
        <f t="shared" si="452"/>
        <v>4.5419499660444877E-6</v>
      </c>
      <c r="AO747">
        <f t="shared" si="453"/>
        <v>2.2739189884214046E-2</v>
      </c>
      <c r="AQ747">
        <f t="shared" si="454"/>
        <v>0</v>
      </c>
      <c r="AR747">
        <f t="shared" si="455"/>
        <v>0</v>
      </c>
      <c r="AS747">
        <v>0</v>
      </c>
      <c r="AT747">
        <f t="shared" si="456"/>
        <v>0</v>
      </c>
      <c r="AU747">
        <f t="shared" si="457"/>
        <v>0</v>
      </c>
      <c r="AV747">
        <f t="shared" si="458"/>
        <v>1.5759424160826513E-2</v>
      </c>
      <c r="AX747">
        <f t="shared" si="459"/>
        <v>78.812974192989046</v>
      </c>
      <c r="AY747">
        <f t="shared" si="460"/>
        <v>15.21521999396508</v>
      </c>
      <c r="AZ747" t="e">
        <f t="shared" si="461"/>
        <v>#DIV/0!</v>
      </c>
    </row>
    <row r="748" spans="1:52">
      <c r="A748" s="84">
        <v>44873.541666666664</v>
      </c>
      <c r="B748" s="31">
        <v>50</v>
      </c>
      <c r="C748" s="31">
        <v>3.8</v>
      </c>
      <c r="D748" s="31" t="s">
        <v>234</v>
      </c>
      <c r="E748" s="85">
        <v>1</v>
      </c>
      <c r="F748" s="2">
        <v>44874.741006944445</v>
      </c>
      <c r="G748">
        <v>237</v>
      </c>
      <c r="I748" s="35">
        <v>20.7</v>
      </c>
      <c r="J748" s="35">
        <v>30.59</v>
      </c>
      <c r="K748" s="64">
        <v>17.1930260717</v>
      </c>
      <c r="L748" s="64">
        <v>4392.2877459279998</v>
      </c>
      <c r="N748" s="36">
        <f>1000000*(AG748-AE748)/Y748</f>
        <v>9.0595437117967872E-2</v>
      </c>
      <c r="O748" s="36">
        <f>1000000*(AN748-AL748)/Y748</f>
        <v>119.88483988056733</v>
      </c>
      <c r="P748" s="36">
        <f>1000000*(AU748-AS748)/Y748</f>
        <v>0</v>
      </c>
      <c r="Q748">
        <f>(N748*16)</f>
        <v>1.449526993887486</v>
      </c>
      <c r="R748">
        <f>(O748*44)</f>
        <v>5274.9329547449624</v>
      </c>
      <c r="S748">
        <f>1000000*(((AG748-AE748)*0.082057*X748)/(W748-AA748))/Y748</f>
        <v>2.4636346914239664</v>
      </c>
      <c r="T748">
        <f>1000000*(((AN748-AL748)*0.082057*X748)/(W748-AA748))/Y748</f>
        <v>3260.1250118257399</v>
      </c>
      <c r="U748">
        <f>O748*((1*0.082057*X748)/(W748-AA748))</f>
        <v>3260.1250118257403</v>
      </c>
      <c r="W748">
        <f t="shared" si="441"/>
        <v>1.0176920764655435</v>
      </c>
      <c r="X748">
        <v>313.14999999999998</v>
      </c>
      <c r="Y748">
        <f t="shared" si="442"/>
        <v>1.9073334166666699E-2</v>
      </c>
      <c r="Z748">
        <v>2E-3</v>
      </c>
      <c r="AA748">
        <f t="shared" si="443"/>
        <v>7.2765497523200454E-2</v>
      </c>
      <c r="AC748">
        <f t="shared" si="444"/>
        <v>1.74972064036346E-5</v>
      </c>
      <c r="AD748">
        <f t="shared" si="445"/>
        <v>1.3618543408294102E-9</v>
      </c>
      <c r="AE748">
        <v>0</v>
      </c>
      <c r="AF748">
        <f t="shared" si="446"/>
        <v>3.6610270529683083E-10</v>
      </c>
      <c r="AG748" s="8">
        <f t="shared" si="447"/>
        <v>1.727957046126241E-9</v>
      </c>
      <c r="AH748" s="9">
        <f t="shared" si="448"/>
        <v>1.097002469958351E-3</v>
      </c>
      <c r="AJ748">
        <f t="shared" si="449"/>
        <v>4.4699964365876275E-3</v>
      </c>
      <c r="AK748">
        <f t="shared" si="450"/>
        <v>3.4791177004086416E-7</v>
      </c>
      <c r="AL748">
        <v>0</v>
      </c>
      <c r="AM748" s="8">
        <f t="shared" si="451"/>
        <v>1.9386918425185269E-6</v>
      </c>
      <c r="AN748" s="8">
        <f t="shared" si="452"/>
        <v>2.286603612559391E-6</v>
      </c>
      <c r="AO748" s="9">
        <f t="shared" si="453"/>
        <v>2.2739189884214046E-2</v>
      </c>
      <c r="AP748" s="9"/>
      <c r="AQ748">
        <f t="shared" si="454"/>
        <v>0</v>
      </c>
      <c r="AR748">
        <f t="shared" si="455"/>
        <v>0</v>
      </c>
      <c r="AS748">
        <v>0</v>
      </c>
      <c r="AT748" s="8">
        <f t="shared" si="456"/>
        <v>0</v>
      </c>
      <c r="AU748" s="8">
        <f t="shared" si="457"/>
        <v>0</v>
      </c>
      <c r="AV748" s="9">
        <f t="shared" si="458"/>
        <v>1.5759424160826513E-2</v>
      </c>
      <c r="AX748">
        <f t="shared" si="459"/>
        <v>78.81297419298906</v>
      </c>
      <c r="AY748">
        <f t="shared" si="460"/>
        <v>15.215219993965073</v>
      </c>
      <c r="AZ748" t="e">
        <f t="shared" si="461"/>
        <v>#DIV/0!</v>
      </c>
    </row>
    <row r="749" spans="1:52">
      <c r="A749" s="84">
        <v>44873.548611111109</v>
      </c>
      <c r="B749" s="31">
        <v>50</v>
      </c>
      <c r="C749" s="31">
        <v>6.2</v>
      </c>
      <c r="D749" s="31" t="s">
        <v>234</v>
      </c>
      <c r="E749" s="85">
        <v>1</v>
      </c>
      <c r="F749" s="2">
        <v>44874.76222222222</v>
      </c>
      <c r="G749">
        <v>116</v>
      </c>
      <c r="I749" s="35">
        <v>20.7</v>
      </c>
      <c r="J749" s="35">
        <v>30.59</v>
      </c>
      <c r="K749" s="64">
        <v>1.1981856325000002</v>
      </c>
      <c r="L749" s="64">
        <v>8731.4873521523186</v>
      </c>
      <c r="N749" s="36">
        <f>1000000*(AG749-AE749)/Y749</f>
        <v>6.3136152223651678E-3</v>
      </c>
      <c r="O749" s="36">
        <f>1000000*(AN749-AL749)/Y749</f>
        <v>238.32067106769611</v>
      </c>
      <c r="P749" s="36">
        <f>1000000*(AU749-AS749)/Y749</f>
        <v>0</v>
      </c>
      <c r="Q749">
        <f>(N749*16)</f>
        <v>0.10101784355784268</v>
      </c>
      <c r="R749">
        <f>(O749*44)</f>
        <v>10486.109526978629</v>
      </c>
      <c r="S749">
        <f>1000000*(((AG749-AE749)*0.082057*X749)/(W749-AA749))/Y749</f>
        <v>0.1716912240278417</v>
      </c>
      <c r="T749">
        <f>1000000*(((AN749-AL749)*0.082057*X749)/(W749-AA749))/Y749</f>
        <v>6480.8459631502701</v>
      </c>
      <c r="U749">
        <f>O749*((1*0.082057*X749)/(W749-AA749))</f>
        <v>6480.8459631502692</v>
      </c>
      <c r="W749">
        <f t="shared" si="441"/>
        <v>1.0176920764655435</v>
      </c>
      <c r="X749">
        <v>313.14999999999998</v>
      </c>
      <c r="Y749">
        <f t="shared" si="442"/>
        <v>1.9073334166666699E-2</v>
      </c>
      <c r="Z749">
        <v>2E-3</v>
      </c>
      <c r="AA749">
        <f t="shared" si="443"/>
        <v>7.2765497523200454E-2</v>
      </c>
      <c r="AC749">
        <f t="shared" si="444"/>
        <v>1.2193840243301057E-6</v>
      </c>
      <c r="AD749">
        <f t="shared" si="445"/>
        <v>9.4907917776350717E-11</v>
      </c>
      <c r="AE749">
        <v>0</v>
      </c>
      <c r="AF749">
        <f t="shared" si="446"/>
        <v>2.5513775159573812E-11</v>
      </c>
      <c r="AG749">
        <f t="shared" si="447"/>
        <v>1.2042169293592452E-10</v>
      </c>
      <c r="AH749">
        <f t="shared" si="448"/>
        <v>1.097002469958351E-3</v>
      </c>
      <c r="AJ749">
        <f t="shared" si="449"/>
        <v>8.8859654940445232E-3</v>
      </c>
      <c r="AK749">
        <f t="shared" si="450"/>
        <v>6.9161844475990943E-7</v>
      </c>
      <c r="AL749">
        <v>0</v>
      </c>
      <c r="AM749">
        <f t="shared" si="451"/>
        <v>3.8539513533385149E-6</v>
      </c>
      <c r="AN749">
        <f t="shared" si="452"/>
        <v>4.5455697980984245E-6</v>
      </c>
      <c r="AO749">
        <f t="shared" si="453"/>
        <v>2.2739189884214046E-2</v>
      </c>
      <c r="AQ749">
        <f t="shared" si="454"/>
        <v>0</v>
      </c>
      <c r="AR749">
        <f t="shared" si="455"/>
        <v>0</v>
      </c>
      <c r="AS749">
        <v>0</v>
      </c>
      <c r="AT749">
        <f t="shared" si="456"/>
        <v>0</v>
      </c>
      <c r="AU749">
        <f t="shared" si="457"/>
        <v>0</v>
      </c>
      <c r="AV749">
        <f t="shared" si="458"/>
        <v>1.5759424160826513E-2</v>
      </c>
      <c r="AX749">
        <f t="shared" si="459"/>
        <v>78.812974192989046</v>
      </c>
      <c r="AY749">
        <f t="shared" si="460"/>
        <v>15.215219993965079</v>
      </c>
      <c r="AZ749" t="e">
        <f t="shared" si="461"/>
        <v>#DIV/0!</v>
      </c>
    </row>
    <row r="750" spans="1:52">
      <c r="A750" s="84">
        <v>44873.440972222219</v>
      </c>
      <c r="B750" s="31">
        <v>50</v>
      </c>
      <c r="C750" s="31">
        <v>6</v>
      </c>
      <c r="D750" s="31" t="s">
        <v>235</v>
      </c>
      <c r="E750" s="85">
        <v>1</v>
      </c>
      <c r="F750" s="2">
        <v>44874.783437500002</v>
      </c>
      <c r="G750">
        <v>236</v>
      </c>
      <c r="I750" s="35">
        <v>20.7</v>
      </c>
      <c r="J750" s="35">
        <v>30.59</v>
      </c>
      <c r="K750" s="64">
        <v>995.24948827089531</v>
      </c>
      <c r="L750" s="64">
        <v>11144.987290060879</v>
      </c>
      <c r="N750" s="36">
        <f>1000000*(AG750-AE750)/Y750</f>
        <v>5.2442811437219179</v>
      </c>
      <c r="O750" s="36">
        <f>1000000*(AN750-AL750)/Y750</f>
        <v>304.19569345805979</v>
      </c>
      <c r="P750" s="36">
        <f>1000000*(AU750-AS750)/Y750</f>
        <v>0</v>
      </c>
      <c r="Q750">
        <f>(N750*16)</f>
        <v>83.908498299550686</v>
      </c>
      <c r="R750">
        <f>(O750*44)</f>
        <v>13384.610512154632</v>
      </c>
      <c r="S750">
        <f>1000000*(((AG750-AE750)*0.082057*X750)/(W750-AA750))/Y750</f>
        <v>142.61196113475603</v>
      </c>
      <c r="T750">
        <f>1000000*(((AN750-AL750)*0.082057*X750)/(W750-AA750))/Y750</f>
        <v>8272.2385058884174</v>
      </c>
      <c r="U750">
        <f>O750*((1*0.082057*X750)/(W750-AA750))</f>
        <v>8272.2385058884174</v>
      </c>
      <c r="W750">
        <f t="shared" si="441"/>
        <v>1.0176920764655435</v>
      </c>
      <c r="X750">
        <v>313.14999999999998</v>
      </c>
      <c r="Y750">
        <f t="shared" si="442"/>
        <v>1.9073334166666699E-2</v>
      </c>
      <c r="Z750">
        <v>2E-3</v>
      </c>
      <c r="AA750">
        <f t="shared" si="443"/>
        <v>7.2765497523200454E-2</v>
      </c>
      <c r="AC750">
        <f t="shared" si="444"/>
        <v>1.0128575183196771E-3</v>
      </c>
      <c r="AD750">
        <f t="shared" si="445"/>
        <v>7.8833407810679335E-8</v>
      </c>
      <c r="AE750">
        <v>0</v>
      </c>
      <c r="AF750">
        <f t="shared" si="446"/>
        <v>2.1192518907477819E-8</v>
      </c>
      <c r="AG750">
        <f t="shared" si="447"/>
        <v>1.0002592671815716E-7</v>
      </c>
      <c r="AH750">
        <f t="shared" si="448"/>
        <v>1.097002469958351E-3</v>
      </c>
      <c r="AJ750">
        <f t="shared" si="449"/>
        <v>1.1342165257404146E-2</v>
      </c>
      <c r="AK750">
        <f t="shared" si="450"/>
        <v>8.8279103725905469E-7</v>
      </c>
      <c r="AL750">
        <v>0</v>
      </c>
      <c r="AM750">
        <f t="shared" si="451"/>
        <v>4.9192350761274268E-6</v>
      </c>
      <c r="AN750">
        <f t="shared" si="452"/>
        <v>5.8020261133864815E-6</v>
      </c>
      <c r="AO750">
        <f t="shared" si="453"/>
        <v>2.2739189884214046E-2</v>
      </c>
      <c r="AQ750">
        <f t="shared" si="454"/>
        <v>0</v>
      </c>
      <c r="AR750">
        <f t="shared" si="455"/>
        <v>0</v>
      </c>
      <c r="AS750">
        <v>0</v>
      </c>
      <c r="AT750">
        <f t="shared" si="456"/>
        <v>0</v>
      </c>
      <c r="AU750">
        <f t="shared" si="457"/>
        <v>0</v>
      </c>
      <c r="AV750">
        <f t="shared" si="458"/>
        <v>1.5759424160826513E-2</v>
      </c>
      <c r="AX750">
        <f t="shared" si="459"/>
        <v>78.812974192989046</v>
      </c>
      <c r="AY750">
        <f t="shared" si="460"/>
        <v>15.215219993965075</v>
      </c>
      <c r="AZ750" t="e">
        <f t="shared" si="461"/>
        <v>#DIV/0!</v>
      </c>
    </row>
    <row r="751" spans="1:52">
      <c r="A751" s="84">
        <v>44873.434027777781</v>
      </c>
      <c r="B751" s="31">
        <v>50</v>
      </c>
      <c r="C751" s="31">
        <v>3</v>
      </c>
      <c r="D751" s="31" t="s">
        <v>235</v>
      </c>
      <c r="E751" s="85">
        <v>1</v>
      </c>
      <c r="F751" s="2">
        <v>44874.804652777777</v>
      </c>
      <c r="G751">
        <v>259</v>
      </c>
      <c r="I751" s="35">
        <v>20.7</v>
      </c>
      <c r="J751" s="35">
        <v>30.59</v>
      </c>
      <c r="K751" s="64">
        <v>18.494741449300001</v>
      </c>
      <c r="L751" s="64">
        <v>3964.3510625856802</v>
      </c>
      <c r="N751" s="36">
        <f>1000000*(AG751-AE751)/Y751</f>
        <v>9.7454582980078003E-2</v>
      </c>
      <c r="O751" s="36">
        <f>1000000*(AN751-AL751)/Y751</f>
        <v>108.20456669967719</v>
      </c>
      <c r="P751" s="36">
        <f>1000000*(AU751-AS751)/Y751</f>
        <v>0</v>
      </c>
      <c r="Q751">
        <f>(N751*16)</f>
        <v>1.559273327681248</v>
      </c>
      <c r="R751">
        <f>(O751*44)</f>
        <v>4761.0009347857958</v>
      </c>
      <c r="S751">
        <f>1000000*(((AG751-AE751)*0.082057*X751)/(W751-AA751))/Y751</f>
        <v>2.6501609695347237</v>
      </c>
      <c r="T751">
        <f>1000000*(((AN751-AL751)*0.082057*X751)/(W751-AA751))/Y751</f>
        <v>2942.4939353700943</v>
      </c>
      <c r="U751">
        <f>O751*((1*0.082057*X751)/(W751-AA751))</f>
        <v>2942.4939353700947</v>
      </c>
      <c r="W751">
        <f t="shared" si="441"/>
        <v>1.0176920764655435</v>
      </c>
      <c r="X751">
        <v>313.14999999999998</v>
      </c>
      <c r="Y751">
        <f t="shared" si="442"/>
        <v>1.9073334166666699E-2</v>
      </c>
      <c r="Z751">
        <v>2E-3</v>
      </c>
      <c r="AA751">
        <f t="shared" si="443"/>
        <v>7.2765497523200454E-2</v>
      </c>
      <c r="AC751">
        <f t="shared" si="444"/>
        <v>1.8821951829231472E-5</v>
      </c>
      <c r="AD751">
        <f t="shared" si="445"/>
        <v>1.4649628180757122E-9</v>
      </c>
      <c r="AE751">
        <v>0</v>
      </c>
      <c r="AF751">
        <f t="shared" si="446"/>
        <v>3.9382100917646451E-10</v>
      </c>
      <c r="AG751">
        <f t="shared" si="447"/>
        <v>1.8587838272521767E-9</v>
      </c>
      <c r="AH751">
        <f t="shared" si="448"/>
        <v>1.097002469958351E-3</v>
      </c>
      <c r="AJ751">
        <f t="shared" si="449"/>
        <v>4.0344886647212044E-3</v>
      </c>
      <c r="AK751">
        <f t="shared" si="450"/>
        <v>3.1401503613378557E-7</v>
      </c>
      <c r="AL751">
        <v>0</v>
      </c>
      <c r="AM751">
        <f t="shared" si="451"/>
        <v>1.7498068228885333E-6</v>
      </c>
      <c r="AN751">
        <f t="shared" si="452"/>
        <v>2.0638218590223187E-6</v>
      </c>
      <c r="AO751">
        <f t="shared" si="453"/>
        <v>2.2739189884214046E-2</v>
      </c>
      <c r="AQ751">
        <f t="shared" si="454"/>
        <v>0</v>
      </c>
      <c r="AR751">
        <f t="shared" si="455"/>
        <v>0</v>
      </c>
      <c r="AS751">
        <v>0</v>
      </c>
      <c r="AT751">
        <f t="shared" si="456"/>
        <v>0</v>
      </c>
      <c r="AU751">
        <f t="shared" si="457"/>
        <v>0</v>
      </c>
      <c r="AV751">
        <f t="shared" si="458"/>
        <v>1.5759424160826513E-2</v>
      </c>
      <c r="AX751">
        <f t="shared" si="459"/>
        <v>78.812974192989046</v>
      </c>
      <c r="AY751">
        <f t="shared" si="460"/>
        <v>15.215219993965071</v>
      </c>
      <c r="AZ751" t="e">
        <f t="shared" si="461"/>
        <v>#DIV/0!</v>
      </c>
    </row>
    <row r="752" spans="1:52">
      <c r="A752" s="84">
        <v>44873.555555555555</v>
      </c>
      <c r="B752" s="31">
        <v>50</v>
      </c>
      <c r="C752" s="31">
        <v>8</v>
      </c>
      <c r="D752" s="31" t="s">
        <v>234</v>
      </c>
      <c r="E752" s="85">
        <v>2</v>
      </c>
      <c r="F752" s="2">
        <v>44874.825879629629</v>
      </c>
      <c r="G752">
        <v>353</v>
      </c>
      <c r="I752" s="35">
        <v>20.7</v>
      </c>
      <c r="J752" s="35">
        <v>30.59</v>
      </c>
      <c r="K752" s="64">
        <v>0.99594538280000022</v>
      </c>
      <c r="L752" s="64">
        <v>9581.180739801679</v>
      </c>
      <c r="N752" s="36">
        <f>1000000*(AG752-AE752)/Y752</f>
        <v>5.2479480298645497E-3</v>
      </c>
      <c r="O752" s="36">
        <f>1000000*(AN752-AL752)/Y752</f>
        <v>261.51253863610799</v>
      </c>
      <c r="P752" s="36">
        <f>1000000*(AU752-AS752)/Y752</f>
        <v>0</v>
      </c>
      <c r="Q752">
        <f>(N752*16)</f>
        <v>8.3967168477832796E-2</v>
      </c>
      <c r="R752">
        <f>(O752*44)</f>
        <v>11506.551699988751</v>
      </c>
      <c r="S752">
        <f>1000000*(((AG752-AE752)*0.082057*X752)/(W752-AA752))/Y752</f>
        <v>0.14271167772311724</v>
      </c>
      <c r="T752">
        <f>1000000*(((AN752-AL752)*0.082057*X752)/(W752-AA752))/Y752</f>
        <v>7111.5210977715687</v>
      </c>
      <c r="U752">
        <f>O752*((1*0.082057*X752)/(W752-AA752))</f>
        <v>7111.5210977715697</v>
      </c>
      <c r="W752">
        <f t="shared" si="441"/>
        <v>1.0176920764655435</v>
      </c>
      <c r="X752">
        <v>313.14999999999998</v>
      </c>
      <c r="Y752">
        <f t="shared" si="442"/>
        <v>1.9073334166666699E-2</v>
      </c>
      <c r="Z752">
        <v>2E-3</v>
      </c>
      <c r="AA752">
        <f t="shared" si="443"/>
        <v>7.2765497523200454E-2</v>
      </c>
      <c r="AC752">
        <f t="shared" si="444"/>
        <v>1.0135657246680027E-6</v>
      </c>
      <c r="AD752">
        <f t="shared" si="445"/>
        <v>7.8888529403659443E-11</v>
      </c>
      <c r="AE752">
        <v>0</v>
      </c>
      <c r="AF752">
        <f t="shared" si="446"/>
        <v>2.1207337059247262E-11</v>
      </c>
      <c r="AG752">
        <f t="shared" si="447"/>
        <v>1.0009586646290671E-10</v>
      </c>
      <c r="AH752">
        <f t="shared" si="448"/>
        <v>1.097002469958351E-3</v>
      </c>
      <c r="AJ752">
        <f t="shared" si="449"/>
        <v>9.7506917220804429E-3</v>
      </c>
      <c r="AK752">
        <f t="shared" si="450"/>
        <v>7.5892239832332718E-7</v>
      </c>
      <c r="AL752">
        <v>0</v>
      </c>
      <c r="AM752">
        <f t="shared" si="451"/>
        <v>4.228993639856496E-6</v>
      </c>
      <c r="AN752">
        <f t="shared" si="452"/>
        <v>4.9879160381798235E-6</v>
      </c>
      <c r="AO752">
        <f t="shared" si="453"/>
        <v>2.2739189884214046E-2</v>
      </c>
      <c r="AQ752">
        <f t="shared" si="454"/>
        <v>0</v>
      </c>
      <c r="AR752">
        <f t="shared" si="455"/>
        <v>0</v>
      </c>
      <c r="AS752">
        <v>0</v>
      </c>
      <c r="AT752">
        <f t="shared" si="456"/>
        <v>0</v>
      </c>
      <c r="AU752">
        <f t="shared" si="457"/>
        <v>0</v>
      </c>
      <c r="AV752">
        <f t="shared" si="458"/>
        <v>1.5759424160826513E-2</v>
      </c>
      <c r="AX752">
        <f t="shared" si="459"/>
        <v>78.81297419298906</v>
      </c>
      <c r="AY752">
        <f t="shared" si="460"/>
        <v>15.21521999396508</v>
      </c>
      <c r="AZ752" t="e">
        <f t="shared" si="461"/>
        <v>#DIV/0!</v>
      </c>
    </row>
    <row r="753" spans="1:52">
      <c r="A753" s="84">
        <v>44873.444444444445</v>
      </c>
      <c r="B753" s="31">
        <v>50</v>
      </c>
      <c r="C753" s="31">
        <v>7</v>
      </c>
      <c r="D753" s="31" t="s">
        <v>235</v>
      </c>
      <c r="E753" s="85">
        <v>1</v>
      </c>
      <c r="F753" s="2">
        <v>44874.847083333334</v>
      </c>
      <c r="G753">
        <v>407</v>
      </c>
      <c r="I753" s="35">
        <v>20.7</v>
      </c>
      <c r="J753" s="35">
        <v>30.59</v>
      </c>
      <c r="K753" s="64">
        <v>893.95160856034965</v>
      </c>
      <c r="L753" s="64">
        <v>10650.575335376718</v>
      </c>
      <c r="N753" s="36">
        <f>1000000*(AG753-AE753)/Y753</f>
        <v>4.7105109014603794</v>
      </c>
      <c r="O753" s="36">
        <f>1000000*(AN753-AL753)/Y753</f>
        <v>290.701017915161</v>
      </c>
      <c r="P753" s="36">
        <f>1000000*(AU753-AS753)/Y753</f>
        <v>0</v>
      </c>
      <c r="Q753">
        <f>(N753*16)</f>
        <v>75.368174423366071</v>
      </c>
      <c r="R753">
        <f>(O753*44)</f>
        <v>12790.844788267084</v>
      </c>
      <c r="S753">
        <f>1000000*(((AG753-AE753)*0.082057*X753)/(W753-AA753))/Y753</f>
        <v>128.09671701299123</v>
      </c>
      <c r="T753">
        <f>1000000*(((AN753-AL753)*0.082057*X753)/(W753-AA753))/Y753</f>
        <v>7905.266924596689</v>
      </c>
      <c r="U753">
        <f>O753*((1*0.082057*X753)/(W753-AA753))</f>
        <v>7905.2669245966899</v>
      </c>
      <c r="W753">
        <f t="shared" si="441"/>
        <v>1.0176920764655435</v>
      </c>
      <c r="X753">
        <v>313.14999999999998</v>
      </c>
      <c r="Y753">
        <f t="shared" si="442"/>
        <v>1.9073334166666699E-2</v>
      </c>
      <c r="Z753">
        <v>2E-3</v>
      </c>
      <c r="AA753">
        <f t="shared" si="443"/>
        <v>7.2765497523200454E-2</v>
      </c>
      <c r="AC753">
        <f t="shared" si="444"/>
        <v>9.097674687754949E-4</v>
      </c>
      <c r="AD753">
        <f t="shared" si="445"/>
        <v>7.0809633716152992E-8</v>
      </c>
      <c r="AE753">
        <v>0</v>
      </c>
      <c r="AF753">
        <f t="shared" si="446"/>
        <v>1.9035514803127216E-8</v>
      </c>
      <c r="AG753">
        <f t="shared" si="447"/>
        <v>8.9845148519280208E-8</v>
      </c>
      <c r="AH753">
        <f t="shared" si="448"/>
        <v>1.097002469958351E-3</v>
      </c>
      <c r="AJ753">
        <f t="shared" si="449"/>
        <v>1.0839006128612235E-2</v>
      </c>
      <c r="AK753">
        <f t="shared" si="450"/>
        <v>8.436288174243005E-7</v>
      </c>
      <c r="AL753">
        <v>0</v>
      </c>
      <c r="AM753">
        <f t="shared" si="451"/>
        <v>4.7010088398617272E-6</v>
      </c>
      <c r="AN753">
        <f t="shared" si="452"/>
        <v>5.5446376572860277E-6</v>
      </c>
      <c r="AO753">
        <f t="shared" si="453"/>
        <v>2.2739189884214046E-2</v>
      </c>
      <c r="AQ753">
        <f t="shared" si="454"/>
        <v>0</v>
      </c>
      <c r="AR753">
        <f t="shared" si="455"/>
        <v>0</v>
      </c>
      <c r="AS753">
        <v>0</v>
      </c>
      <c r="AT753">
        <f t="shared" si="456"/>
        <v>0</v>
      </c>
      <c r="AU753">
        <f t="shared" si="457"/>
        <v>0</v>
      </c>
      <c r="AV753">
        <f t="shared" si="458"/>
        <v>1.5759424160826513E-2</v>
      </c>
      <c r="AX753">
        <f t="shared" si="459"/>
        <v>78.812974192989046</v>
      </c>
      <c r="AY753">
        <f t="shared" si="460"/>
        <v>15.215219993965077</v>
      </c>
      <c r="AZ753" t="e">
        <f t="shared" si="461"/>
        <v>#DIV/0!</v>
      </c>
    </row>
    <row r="754" spans="1:52">
      <c r="A754" s="84">
        <v>44873.604166666664</v>
      </c>
      <c r="B754" s="31">
        <v>100</v>
      </c>
      <c r="C754" s="31">
        <v>0.1</v>
      </c>
      <c r="D754" s="31" t="s">
        <v>234</v>
      </c>
      <c r="E754" s="85">
        <v>1</v>
      </c>
      <c r="F754" s="2">
        <v>44874.868287037039</v>
      </c>
      <c r="G754">
        <v>50</v>
      </c>
      <c r="I754" s="35">
        <v>20.7</v>
      </c>
      <c r="J754" s="35">
        <v>30.59</v>
      </c>
      <c r="K754" s="64">
        <v>55.975736239392738</v>
      </c>
      <c r="L754" s="64">
        <v>1967.7584168988799</v>
      </c>
      <c r="N754" s="36">
        <f>1000000*(AG754-AE754)/Y754</f>
        <v>0.29495367897772512</v>
      </c>
      <c r="O754" s="36">
        <f>1000000*(AN754-AL754)/Y754</f>
        <v>53.708776924340398</v>
      </c>
      <c r="P754" s="36">
        <f>1000000*(AU754-AS754)/Y754</f>
        <v>0</v>
      </c>
      <c r="Q754">
        <f>(N754*16)</f>
        <v>4.7192588636436019</v>
      </c>
      <c r="R754">
        <f>(O754*44)</f>
        <v>2363.1861846709776</v>
      </c>
      <c r="S754">
        <f>1000000*(((AG754-AE754)*0.082057*X754)/(W754-AA754))/Y754</f>
        <v>8.0209129621665305</v>
      </c>
      <c r="T754">
        <f>1000000*(((AN754-AL754)*0.082057*X754)/(W754-AA754))/Y754</f>
        <v>1460.5460305076786</v>
      </c>
      <c r="U754">
        <f>O754*((1*0.082057*X754)/(W754-AA754))</f>
        <v>1460.546030507679</v>
      </c>
      <c r="W754">
        <f t="shared" si="441"/>
        <v>1.0176920764655435</v>
      </c>
      <c r="X754">
        <v>313.14999999999998</v>
      </c>
      <c r="Y754">
        <f t="shared" si="442"/>
        <v>1.9073334166666699E-2</v>
      </c>
      <c r="Z754">
        <v>2E-3</v>
      </c>
      <c r="AA754">
        <f t="shared" si="443"/>
        <v>7.2765497523200454E-2</v>
      </c>
      <c r="AC754">
        <f t="shared" si="444"/>
        <v>5.6966063245155169E-5</v>
      </c>
      <c r="AD754">
        <f t="shared" si="445"/>
        <v>4.4338209609427783E-9</v>
      </c>
      <c r="AE754">
        <v>0</v>
      </c>
      <c r="AF754">
        <f t="shared" si="446"/>
        <v>1.1919291218871078E-9</v>
      </c>
      <c r="AG754">
        <f t="shared" si="447"/>
        <v>5.6257500828298861E-9</v>
      </c>
      <c r="AH754">
        <f t="shared" si="448"/>
        <v>1.097002469958351E-3</v>
      </c>
      <c r="AJ754">
        <f t="shared" si="449"/>
        <v>2.0025721492763719E-3</v>
      </c>
      <c r="AK754">
        <f t="shared" si="450"/>
        <v>1.5586554284171899E-7</v>
      </c>
      <c r="AL754">
        <v>0</v>
      </c>
      <c r="AM754">
        <f t="shared" si="451"/>
        <v>8.6853990711918257E-7</v>
      </c>
      <c r="AN754">
        <f t="shared" si="452"/>
        <v>1.0244054499609016E-6</v>
      </c>
      <c r="AO754">
        <f t="shared" si="453"/>
        <v>2.2739189884214046E-2</v>
      </c>
      <c r="AQ754">
        <f t="shared" si="454"/>
        <v>0</v>
      </c>
      <c r="AR754">
        <f t="shared" si="455"/>
        <v>0</v>
      </c>
      <c r="AS754">
        <v>0</v>
      </c>
      <c r="AT754">
        <f t="shared" si="456"/>
        <v>0</v>
      </c>
      <c r="AU754">
        <f t="shared" si="457"/>
        <v>0</v>
      </c>
      <c r="AV754">
        <f t="shared" si="458"/>
        <v>1.5759424160826513E-2</v>
      </c>
      <c r="AX754">
        <f t="shared" si="459"/>
        <v>78.812974192989046</v>
      </c>
      <c r="AY754">
        <f t="shared" si="460"/>
        <v>15.215219993965075</v>
      </c>
      <c r="AZ754" t="e">
        <f t="shared" si="461"/>
        <v>#DIV/0!</v>
      </c>
    </row>
    <row r="755" spans="1:52">
      <c r="A755" s="84">
        <v>44873.440972222219</v>
      </c>
      <c r="B755" s="31">
        <v>50</v>
      </c>
      <c r="C755" s="31">
        <v>6</v>
      </c>
      <c r="D755" s="31" t="s">
        <v>235</v>
      </c>
      <c r="E755" s="85">
        <v>2</v>
      </c>
      <c r="F755" s="2">
        <v>44874.889502314814</v>
      </c>
      <c r="G755">
        <v>393</v>
      </c>
      <c r="I755" s="35">
        <v>20.7</v>
      </c>
      <c r="J755" s="35">
        <v>30.59</v>
      </c>
      <c r="K755" s="64">
        <v>224.08970974827423</v>
      </c>
      <c r="L755" s="64">
        <v>10651.187416711999</v>
      </c>
      <c r="N755" s="36">
        <f>1000000*(AG755-AE755)/Y755</f>
        <v>1.1807988380649326</v>
      </c>
      <c r="O755" s="36">
        <f>1000000*(AN755-AL755)/Y755</f>
        <v>290.7177243053427</v>
      </c>
      <c r="P755" s="36">
        <f>1000000*(AU755-AS755)/Y755</f>
        <v>0</v>
      </c>
      <c r="Q755">
        <f>(N755*16)</f>
        <v>18.892781409038921</v>
      </c>
      <c r="R755">
        <f>(O755*44)</f>
        <v>12791.579869435078</v>
      </c>
      <c r="S755">
        <f>1000000*(((AG755-AE755)*0.082057*X755)/(W755-AA755))/Y755</f>
        <v>32.110413875059528</v>
      </c>
      <c r="T755">
        <f>1000000*(((AN755-AL755)*0.082057*X755)/(W755-AA755))/Y755</f>
        <v>7905.7212349210222</v>
      </c>
      <c r="U755">
        <f>O755*((1*0.082057*X755)/(W755-AA755))</f>
        <v>7905.7212349210222</v>
      </c>
      <c r="W755">
        <f t="shared" si="441"/>
        <v>1.0176920764655435</v>
      </c>
      <c r="X755">
        <v>313.14999999999998</v>
      </c>
      <c r="Y755">
        <f t="shared" si="442"/>
        <v>1.9073334166666699E-2</v>
      </c>
      <c r="Z755">
        <v>2E-3</v>
      </c>
      <c r="AA755">
        <f t="shared" si="443"/>
        <v>7.2765497523200454E-2</v>
      </c>
      <c r="AC755">
        <f t="shared" si="444"/>
        <v>2.2805432202828213E-4</v>
      </c>
      <c r="AD755">
        <f t="shared" si="445"/>
        <v>1.7750077425766082E-8</v>
      </c>
      <c r="AE755">
        <v>0</v>
      </c>
      <c r="AF755">
        <f t="shared" si="446"/>
        <v>4.771693396258133E-9</v>
      </c>
      <c r="AG755">
        <f t="shared" si="447"/>
        <v>2.2521770822024214E-8</v>
      </c>
      <c r="AH755">
        <f t="shared" si="448"/>
        <v>1.097002469958351E-3</v>
      </c>
      <c r="AJ755">
        <f t="shared" si="449"/>
        <v>1.0839629038937303E-2</v>
      </c>
      <c r="AK755">
        <f t="shared" si="450"/>
        <v>8.4367730019981168E-7</v>
      </c>
      <c r="AL755">
        <v>0</v>
      </c>
      <c r="AM755">
        <f t="shared" si="451"/>
        <v>4.7012790036488708E-6</v>
      </c>
      <c r="AN755">
        <f t="shared" si="452"/>
        <v>5.5449563038486828E-6</v>
      </c>
      <c r="AO755">
        <f t="shared" si="453"/>
        <v>2.2739189884214046E-2</v>
      </c>
      <c r="AQ755">
        <f t="shared" si="454"/>
        <v>0</v>
      </c>
      <c r="AR755">
        <f t="shared" si="455"/>
        <v>0</v>
      </c>
      <c r="AS755">
        <v>0</v>
      </c>
      <c r="AT755">
        <f t="shared" si="456"/>
        <v>0</v>
      </c>
      <c r="AU755">
        <f t="shared" si="457"/>
        <v>0</v>
      </c>
      <c r="AV755">
        <f t="shared" si="458"/>
        <v>1.5759424160826513E-2</v>
      </c>
      <c r="AX755">
        <f t="shared" si="459"/>
        <v>78.812974192989046</v>
      </c>
      <c r="AY755">
        <f t="shared" si="460"/>
        <v>15.21521999396508</v>
      </c>
      <c r="AZ755" t="e">
        <f t="shared" si="461"/>
        <v>#DIV/0!</v>
      </c>
    </row>
    <row r="756" spans="1:52">
      <c r="A756" s="84">
        <v>44873.434027777781</v>
      </c>
      <c r="B756" s="31">
        <v>50</v>
      </c>
      <c r="C756" s="31">
        <v>3</v>
      </c>
      <c r="D756" s="31" t="s">
        <v>235</v>
      </c>
      <c r="E756" s="85">
        <v>2</v>
      </c>
      <c r="F756" s="2">
        <v>44874.91070601852</v>
      </c>
      <c r="G756">
        <v>312</v>
      </c>
      <c r="I756" s="35">
        <v>20.7</v>
      </c>
      <c r="J756" s="35">
        <v>30.59</v>
      </c>
      <c r="K756" s="64">
        <v>20.206585446800002</v>
      </c>
      <c r="L756" s="64">
        <v>3689.911143842</v>
      </c>
      <c r="N756" s="36">
        <f>1000000*(AG756-AE756)/Y756</f>
        <v>0.10647482494240218</v>
      </c>
      <c r="O756" s="36">
        <f>1000000*(AN756-AL756)/Y756</f>
        <v>100.71389495442919</v>
      </c>
      <c r="P756" s="36">
        <f>1000000*(AU756-AS756)/Y756</f>
        <v>0</v>
      </c>
      <c r="Q756">
        <f>(N756*16)</f>
        <v>1.7035971990784349</v>
      </c>
      <c r="R756">
        <f>(O756*44)</f>
        <v>4431.4113779948848</v>
      </c>
      <c r="S756">
        <f>1000000*(((AG756-AE756)*0.082057*X756)/(W756-AA756))/Y756</f>
        <v>2.8954556745482125</v>
      </c>
      <c r="T756">
        <f>1000000*(((AN756-AL756)*0.082057*X756)/(W756-AA756))/Y756</f>
        <v>2738.7940652581788</v>
      </c>
      <c r="U756">
        <f>O756*((1*0.082057*X756)/(W756-AA756))</f>
        <v>2738.7940652581792</v>
      </c>
      <c r="W756">
        <f t="shared" si="441"/>
        <v>1.0176920764655435</v>
      </c>
      <c r="X756">
        <v>313.14999999999998</v>
      </c>
      <c r="Y756">
        <f t="shared" si="442"/>
        <v>1.9073334166666699E-2</v>
      </c>
      <c r="Z756">
        <v>2E-3</v>
      </c>
      <c r="AA756">
        <f t="shared" si="443"/>
        <v>7.2765497523200454E-2</v>
      </c>
      <c r="AC756">
        <f t="shared" si="444"/>
        <v>2.0564081901632328E-5</v>
      </c>
      <c r="AD756">
        <f t="shared" si="445"/>
        <v>1.6005574579660964E-9</v>
      </c>
      <c r="AE756">
        <v>0</v>
      </c>
      <c r="AF756">
        <f t="shared" si="446"/>
        <v>4.3027245849767907E-10</v>
      </c>
      <c r="AG756">
        <f t="shared" si="447"/>
        <v>2.0308299164637753E-9</v>
      </c>
      <c r="AH756">
        <f t="shared" si="448"/>
        <v>1.097002469958351E-3</v>
      </c>
      <c r="AJ756">
        <f t="shared" si="449"/>
        <v>3.7551933339499137E-3</v>
      </c>
      <c r="AK756">
        <f t="shared" si="450"/>
        <v>2.9227673404087218E-7</v>
      </c>
      <c r="AL756">
        <v>0</v>
      </c>
      <c r="AM756">
        <f t="shared" si="451"/>
        <v>1.628673039651523E-6</v>
      </c>
      <c r="AN756">
        <f t="shared" si="452"/>
        <v>1.9209497736923954E-6</v>
      </c>
      <c r="AO756">
        <f t="shared" si="453"/>
        <v>2.2739189884214046E-2</v>
      </c>
      <c r="AQ756">
        <f t="shared" si="454"/>
        <v>0</v>
      </c>
      <c r="AR756">
        <f t="shared" si="455"/>
        <v>0</v>
      </c>
      <c r="AS756">
        <v>0</v>
      </c>
      <c r="AT756">
        <f t="shared" si="456"/>
        <v>0</v>
      </c>
      <c r="AU756">
        <f t="shared" si="457"/>
        <v>0</v>
      </c>
      <c r="AV756">
        <f t="shared" si="458"/>
        <v>1.5759424160826513E-2</v>
      </c>
      <c r="AX756">
        <f t="shared" si="459"/>
        <v>78.812974192989046</v>
      </c>
      <c r="AY756">
        <f t="shared" si="460"/>
        <v>15.215219993965082</v>
      </c>
      <c r="AZ756" t="e">
        <f t="shared" si="461"/>
        <v>#DIV/0!</v>
      </c>
    </row>
    <row r="757" spans="1:52">
      <c r="A757" s="84">
        <v>44873.548611111109</v>
      </c>
      <c r="B757" s="31">
        <v>50</v>
      </c>
      <c r="C757" s="31">
        <v>6.2</v>
      </c>
      <c r="D757" s="31" t="s">
        <v>234</v>
      </c>
      <c r="E757" s="85">
        <v>2</v>
      </c>
      <c r="F757" s="2">
        <v>44874.931909722225</v>
      </c>
      <c r="G757">
        <v>382</v>
      </c>
      <c r="I757" s="35">
        <v>20.7</v>
      </c>
      <c r="J757" s="35">
        <v>30.59</v>
      </c>
      <c r="K757" s="64">
        <v>0.72913744479999987</v>
      </c>
      <c r="L757" s="64">
        <v>8692.0166066976781</v>
      </c>
      <c r="N757" s="36">
        <f>1000000*(AG757-AE757)/Y757</f>
        <v>3.8420534730337127E-3</v>
      </c>
      <c r="O757" s="36">
        <f>1000000*(AN757-AL757)/Y757</f>
        <v>237.24334092165023</v>
      </c>
      <c r="P757" s="36">
        <f>1000000*(AU757-AS757)/Y757</f>
        <v>0</v>
      </c>
      <c r="Q757">
        <f>(N757*16)</f>
        <v>6.1472855568539403E-2</v>
      </c>
      <c r="R757">
        <f>(O757*44)</f>
        <v>10438.707000552609</v>
      </c>
      <c r="S757">
        <f>1000000*(((AG757-AE757)*0.082057*X757)/(W757-AA757))/Y757</f>
        <v>0.1044800546648558</v>
      </c>
      <c r="T757">
        <f>1000000*(((AN757-AL757)*0.082057*X757)/(W757-AA757))/Y757</f>
        <v>6451.5492567558922</v>
      </c>
      <c r="U757">
        <f>O757*((1*0.082057*X757)/(W757-AA757))</f>
        <v>6451.5492567558913</v>
      </c>
      <c r="W757">
        <f t="shared" si="441"/>
        <v>1.0176920764655435</v>
      </c>
      <c r="X757">
        <v>313.14999999999998</v>
      </c>
      <c r="Y757">
        <f t="shared" si="442"/>
        <v>1.9073334166666699E-2</v>
      </c>
      <c r="Z757">
        <v>2E-3</v>
      </c>
      <c r="AA757">
        <f t="shared" si="443"/>
        <v>7.2765497523200454E-2</v>
      </c>
      <c r="AC757">
        <f t="shared" si="444"/>
        <v>7.4203740022729249E-7</v>
      </c>
      <c r="AD757">
        <f t="shared" si="445"/>
        <v>5.7754754173065783E-11</v>
      </c>
      <c r="AE757">
        <v>0</v>
      </c>
      <c r="AF757">
        <f t="shared" si="446"/>
        <v>1.5526015604308588E-11</v>
      </c>
      <c r="AG757">
        <f t="shared" si="447"/>
        <v>7.3280769777374364E-11</v>
      </c>
      <c r="AH757">
        <f t="shared" si="448"/>
        <v>1.097002469958351E-3</v>
      </c>
      <c r="AJ757">
        <f t="shared" si="449"/>
        <v>8.8457964291431476E-3</v>
      </c>
      <c r="AK757">
        <f t="shared" si="450"/>
        <v>6.8849197907498536E-7</v>
      </c>
      <c r="AL757">
        <v>0</v>
      </c>
      <c r="AM757">
        <f t="shared" si="451"/>
        <v>3.8365295411400822E-6</v>
      </c>
      <c r="AN757">
        <f t="shared" si="452"/>
        <v>4.5250215202150676E-6</v>
      </c>
      <c r="AO757">
        <f t="shared" si="453"/>
        <v>2.2739189884214046E-2</v>
      </c>
      <c r="AQ757">
        <f t="shared" si="454"/>
        <v>0</v>
      </c>
      <c r="AR757">
        <f t="shared" si="455"/>
        <v>0</v>
      </c>
      <c r="AS757">
        <v>0</v>
      </c>
      <c r="AT757">
        <f t="shared" si="456"/>
        <v>0</v>
      </c>
      <c r="AU757">
        <f t="shared" si="457"/>
        <v>0</v>
      </c>
      <c r="AV757">
        <f t="shared" si="458"/>
        <v>1.5759424160826513E-2</v>
      </c>
      <c r="AX757">
        <f t="shared" si="459"/>
        <v>78.812974192989046</v>
      </c>
      <c r="AY757">
        <f t="shared" si="460"/>
        <v>15.215219993965077</v>
      </c>
      <c r="AZ757" t="e">
        <f t="shared" si="461"/>
        <v>#DIV/0!</v>
      </c>
    </row>
    <row r="758" spans="1:52">
      <c r="A758" s="84">
        <v>44873.420138888891</v>
      </c>
      <c r="B758" s="31">
        <v>50</v>
      </c>
      <c r="C758" s="31">
        <v>0.1</v>
      </c>
      <c r="D758" s="31" t="s">
        <v>235</v>
      </c>
      <c r="E758" s="85">
        <v>1</v>
      </c>
      <c r="F758" s="2">
        <v>44874.953113425923</v>
      </c>
      <c r="G758">
        <v>228</v>
      </c>
      <c r="I758" s="35">
        <v>20.7</v>
      </c>
      <c r="J758" s="35">
        <v>30.59</v>
      </c>
      <c r="K758" s="64">
        <v>39.130031729008643</v>
      </c>
      <c r="L758" s="64">
        <v>653.30619665407994</v>
      </c>
      <c r="N758" s="36">
        <f>1000000*(AG758-AE758)/Y758</f>
        <v>0.20618838790482735</v>
      </c>
      <c r="O758" s="36">
        <f>1000000*(AN758-AL758)/Y758</f>
        <v>17.831597861835682</v>
      </c>
      <c r="P758" s="36">
        <f>1000000*(AU758-AS758)/Y758</f>
        <v>0</v>
      </c>
      <c r="Q758">
        <f>(N758*16)</f>
        <v>3.2990142064772376</v>
      </c>
      <c r="R758">
        <f>(O758*44)</f>
        <v>784.59030592076999</v>
      </c>
      <c r="S758">
        <f>1000000*(((AG758-AE758)*0.082057*X758)/(W758-AA758))/Y758</f>
        <v>5.6070469062328501</v>
      </c>
      <c r="T758">
        <f>1000000*(((AN758-AL758)*0.082057*X758)/(W758-AA758))/Y758</f>
        <v>484.90900307414086</v>
      </c>
      <c r="U758">
        <f>O758*((1*0.082057*X758)/(W758-AA758))</f>
        <v>484.9090030741408</v>
      </c>
      <c r="W758">
        <f t="shared" si="441"/>
        <v>1.0176920764655435</v>
      </c>
      <c r="X758">
        <v>313.14999999999998</v>
      </c>
      <c r="Y758">
        <f t="shared" si="442"/>
        <v>1.9073334166666699E-2</v>
      </c>
      <c r="Z758">
        <v>2E-3</v>
      </c>
      <c r="AA758">
        <f t="shared" si="443"/>
        <v>7.2765497523200454E-2</v>
      </c>
      <c r="AC758">
        <f t="shared" si="444"/>
        <v>3.9822323242457404E-5</v>
      </c>
      <c r="AD758">
        <f t="shared" si="445"/>
        <v>3.0994778548412828E-9</v>
      </c>
      <c r="AE758">
        <v>0</v>
      </c>
      <c r="AF758">
        <f t="shared" si="446"/>
        <v>8.3322216895378733E-10</v>
      </c>
      <c r="AG758">
        <f t="shared" si="447"/>
        <v>3.9327000237950703E-9</v>
      </c>
      <c r="AH758">
        <f t="shared" si="448"/>
        <v>1.097002469958351E-3</v>
      </c>
      <c r="AJ758">
        <f t="shared" si="449"/>
        <v>6.6486453984069735E-4</v>
      </c>
      <c r="AK758">
        <f t="shared" si="450"/>
        <v>5.1748184181991369E-8</v>
      </c>
      <c r="AL758">
        <v>0</v>
      </c>
      <c r="AM758">
        <f t="shared" si="451"/>
        <v>2.8835984056242E-7</v>
      </c>
      <c r="AN758">
        <f t="shared" si="452"/>
        <v>3.4010802474441138E-7</v>
      </c>
      <c r="AO758">
        <f t="shared" si="453"/>
        <v>2.2739189884214046E-2</v>
      </c>
      <c r="AQ758">
        <f t="shared" si="454"/>
        <v>0</v>
      </c>
      <c r="AR758">
        <f t="shared" si="455"/>
        <v>0</v>
      </c>
      <c r="AS758">
        <v>0</v>
      </c>
      <c r="AT758">
        <f t="shared" si="456"/>
        <v>0</v>
      </c>
      <c r="AU758">
        <f t="shared" si="457"/>
        <v>0</v>
      </c>
      <c r="AV758">
        <f t="shared" si="458"/>
        <v>1.5759424160826513E-2</v>
      </c>
      <c r="AX758">
        <f t="shared" si="459"/>
        <v>78.812974192989046</v>
      </c>
      <c r="AY758">
        <f t="shared" si="460"/>
        <v>15.215219993965079</v>
      </c>
      <c r="AZ758" t="e">
        <f t="shared" si="461"/>
        <v>#DIV/0!</v>
      </c>
    </row>
    <row r="759" spans="1:52">
      <c r="A759" s="84">
        <v>44873.527777777781</v>
      </c>
      <c r="B759" s="31">
        <v>50</v>
      </c>
      <c r="C759" s="31">
        <v>0.1</v>
      </c>
      <c r="D759" s="31" t="s">
        <v>234</v>
      </c>
      <c r="E759" s="85">
        <v>1</v>
      </c>
      <c r="F759" s="2">
        <v>44874.974328703705</v>
      </c>
      <c r="G759">
        <v>150</v>
      </c>
      <c r="I759" s="35">
        <v>20.7</v>
      </c>
      <c r="J759" s="35">
        <v>30.59</v>
      </c>
      <c r="K759" s="64">
        <v>40.349485025347839</v>
      </c>
      <c r="L759" s="64">
        <v>872.59420886047997</v>
      </c>
      <c r="N759" s="36">
        <f>1000000*(AG759-AE759)/Y759</f>
        <v>0.21261406910638406</v>
      </c>
      <c r="O759" s="36">
        <f>1000000*(AN759-AL759)/Y759</f>
        <v>23.816931645002427</v>
      </c>
      <c r="P759" s="36">
        <f>1000000*(AU759-AS759)/Y759</f>
        <v>0</v>
      </c>
      <c r="Q759">
        <f>(N759*16)</f>
        <v>3.4018251057021449</v>
      </c>
      <c r="R759">
        <f>(O759*44)</f>
        <v>1047.9449923801067</v>
      </c>
      <c r="S759">
        <f>1000000*(((AG759-AE759)*0.082057*X759)/(W759-AA759))/Y759</f>
        <v>5.7817856306961177</v>
      </c>
      <c r="T759">
        <f>1000000*(((AN759-AL759)*0.082057*X759)/(W759-AA759))/Y759</f>
        <v>647.67300551237088</v>
      </c>
      <c r="U759">
        <f>O759*((1*0.082057*X759)/(W759-AA759))</f>
        <v>647.67300551237099</v>
      </c>
      <c r="W759">
        <f t="shared" ref="W759:W814" si="462">((0.001316*((J759*25.4)-(2.5*2053/100)))*(273.15+40))/(273.15+I759)</f>
        <v>1.0176920764655435</v>
      </c>
      <c r="X759">
        <v>313.14999999999998</v>
      </c>
      <c r="Y759">
        <f t="shared" ref="Y759:Y814" si="463">(21.0733341666667/1000)-Z759</f>
        <v>1.9073334166666699E-2</v>
      </c>
      <c r="Z759">
        <v>2E-3</v>
      </c>
      <c r="AA759">
        <f t="shared" ref="AA759:AA814" si="464">(0.001316*10^(8.07131-(1730.63/(233.46+(X759-273.15)))))</f>
        <v>7.2765497523200454E-2</v>
      </c>
      <c r="AC759">
        <f t="shared" ref="AC759:AC814" si="465">W759*(K759/10^6)</f>
        <v>4.106335119976159E-5</v>
      </c>
      <c r="AD759">
        <f t="shared" ref="AD759:AD814" si="466">(AC759*Z759)/(0.082057*X759)</f>
        <v>3.1960703777707889E-9</v>
      </c>
      <c r="AE759">
        <v>0</v>
      </c>
      <c r="AF759">
        <f t="shared" ref="AF759:AF814" si="467">AC759*AH759*Y759</f>
        <v>8.5918881083004057E-10</v>
      </c>
      <c r="AG759" s="8">
        <f t="shared" ref="AG759:AG814" si="468">AD759+AF759</f>
        <v>4.0552591886008296E-9</v>
      </c>
      <c r="AH759" s="9">
        <f t="shared" ref="AH759:AH814" si="469">101.325*(0.000014*EXP(1600*((1/X759)-(1/298.15))))</f>
        <v>1.097002469958351E-3</v>
      </c>
      <c r="AJ759">
        <f t="shared" ref="AJ759:AJ814" si="470">W759*(L759/10^6)</f>
        <v>8.8803221232703006E-4</v>
      </c>
      <c r="AK759">
        <f t="shared" ref="AK759:AK814" si="471">(AJ759*Z759)/(0.082057*X759)</f>
        <v>6.9117920612898216E-8</v>
      </c>
      <c r="AL759">
        <v>0</v>
      </c>
      <c r="AM759" s="8">
        <f t="shared" ref="AM759:AM814" si="472">AJ759*AO759*Y759</f>
        <v>3.8515037547689185E-7</v>
      </c>
      <c r="AN759" s="8">
        <f t="shared" ref="AN759:AN814" si="473">AK759+AM759</f>
        <v>4.5426829608979006E-7</v>
      </c>
      <c r="AO759" s="9">
        <f t="shared" ref="AO759:AO814" si="474">101.325*(0.00033*EXP(2400*((1/X759)-(1/298.15))))</f>
        <v>2.2739189884214046E-2</v>
      </c>
      <c r="AP759" s="9"/>
      <c r="AQ759">
        <f t="shared" ref="AQ759:AQ814" si="475">W759*(M759/10^6)</f>
        <v>0</v>
      </c>
      <c r="AR759">
        <f t="shared" ref="AR759:AR814" si="476">(AQ759*Z759)/(0.082057*X759)</f>
        <v>0</v>
      </c>
      <c r="AS759">
        <v>0</v>
      </c>
      <c r="AT759" s="8">
        <f t="shared" ref="AT759:AT814" si="477">AQ759*AV759*Y759</f>
        <v>0</v>
      </c>
      <c r="AU759" s="8">
        <f t="shared" ref="AU759:AU814" si="478">AR759+AT759</f>
        <v>0</v>
      </c>
      <c r="AV759" s="9">
        <f t="shared" ref="AV759:AV814" si="479">101.325*((2.4*10^-4)*EXP(2700*((1/X759)-(1/298.15))))</f>
        <v>1.5759424160826513E-2</v>
      </c>
      <c r="AX759">
        <f t="shared" ref="AX759:AX814" si="480">100*(AG759-AF759)/AG759</f>
        <v>78.81297419298906</v>
      </c>
      <c r="AY759">
        <f t="shared" ref="AY759:AY814" si="481">100*(AN759-AM759)/AN759</f>
        <v>15.215219993965079</v>
      </c>
      <c r="AZ759" t="e">
        <f t="shared" ref="AZ759:AZ814" si="482">100*(AU759-AT759)/AU759</f>
        <v>#DIV/0!</v>
      </c>
    </row>
    <row r="760" spans="1:52">
      <c r="A760" s="84">
        <v>44873.534722222219</v>
      </c>
      <c r="B760" s="31">
        <v>50</v>
      </c>
      <c r="C760" s="31">
        <v>1.6</v>
      </c>
      <c r="D760" s="31" t="s">
        <v>234</v>
      </c>
      <c r="E760" s="85">
        <v>1</v>
      </c>
      <c r="F760" s="2">
        <v>44874.995555555557</v>
      </c>
      <c r="G760">
        <v>273</v>
      </c>
      <c r="I760" s="35">
        <v>20.7</v>
      </c>
      <c r="J760" s="35">
        <v>30.59</v>
      </c>
      <c r="K760" s="64">
        <v>43.669929364956154</v>
      </c>
      <c r="L760" s="64">
        <v>520.09470150727998</v>
      </c>
      <c r="N760" s="36">
        <f>1000000*(AG760-AE760)/Y760</f>
        <v>0.23011052988752873</v>
      </c>
      <c r="O760" s="36">
        <f>1000000*(AN760-AL760)/Y760</f>
        <v>14.195670598024112</v>
      </c>
      <c r="P760" s="36">
        <f>1000000*(AU760-AS760)/Y760</f>
        <v>0</v>
      </c>
      <c r="Q760">
        <f>(N760*16)</f>
        <v>3.6817684782004596</v>
      </c>
      <c r="R760">
        <f>(O760*44)</f>
        <v>624.60950631306093</v>
      </c>
      <c r="S760">
        <f>1000000*(((AG760-AE760)*0.082057*X760)/(W760-AA760))/Y760</f>
        <v>6.2575809811996796</v>
      </c>
      <c r="T760">
        <f>1000000*(((AN760-AL760)*0.082057*X760)/(W760-AA760))/Y760</f>
        <v>386.03430444051793</v>
      </c>
      <c r="U760">
        <f>O760*((1*0.082057*X760)/(W760-AA760))</f>
        <v>386.03430444051793</v>
      </c>
      <c r="W760">
        <f t="shared" si="462"/>
        <v>1.0176920764655435</v>
      </c>
      <c r="X760">
        <v>313.14999999999998</v>
      </c>
      <c r="Y760">
        <f t="shared" si="463"/>
        <v>1.9073334166666699E-2</v>
      </c>
      <c r="Z760">
        <v>2E-3</v>
      </c>
      <c r="AA760">
        <f t="shared" si="464"/>
        <v>7.2765497523200454E-2</v>
      </c>
      <c r="AC760">
        <f t="shared" si="465"/>
        <v>4.444254109452584E-5</v>
      </c>
      <c r="AD760">
        <f t="shared" si="466"/>
        <v>3.45908175915997E-9</v>
      </c>
      <c r="AE760">
        <v>0</v>
      </c>
      <c r="AF760">
        <f t="shared" si="467"/>
        <v>9.2989327265361037E-10</v>
      </c>
      <c r="AG760">
        <f t="shared" si="468"/>
        <v>4.3889750318135805E-9</v>
      </c>
      <c r="AH760">
        <f t="shared" si="469"/>
        <v>1.097002469958351E-3</v>
      </c>
      <c r="AJ760">
        <f t="shared" si="470"/>
        <v>5.2929625673567087E-4</v>
      </c>
      <c r="AK760">
        <f t="shared" si="471"/>
        <v>4.1196542361785164E-8</v>
      </c>
      <c r="AL760">
        <v>0</v>
      </c>
      <c r="AM760">
        <f t="shared" si="472"/>
        <v>2.2956222667425406E-7</v>
      </c>
      <c r="AN760">
        <f t="shared" si="473"/>
        <v>2.7075876903603919E-7</v>
      </c>
      <c r="AO760">
        <f t="shared" si="474"/>
        <v>2.2739189884214046E-2</v>
      </c>
      <c r="AQ760">
        <f t="shared" si="475"/>
        <v>0</v>
      </c>
      <c r="AR760">
        <f t="shared" si="476"/>
        <v>0</v>
      </c>
      <c r="AS760">
        <v>0</v>
      </c>
      <c r="AT760">
        <f t="shared" si="477"/>
        <v>0</v>
      </c>
      <c r="AU760">
        <f t="shared" si="478"/>
        <v>0</v>
      </c>
      <c r="AV760">
        <f t="shared" si="479"/>
        <v>1.5759424160826513E-2</v>
      </c>
      <c r="AX760">
        <f t="shared" si="480"/>
        <v>78.812974192989046</v>
      </c>
      <c r="AY760">
        <f t="shared" si="481"/>
        <v>15.21521999396507</v>
      </c>
      <c r="AZ760" t="e">
        <f t="shared" si="482"/>
        <v>#DIV/0!</v>
      </c>
    </row>
    <row r="761" spans="1:52">
      <c r="A761" s="84">
        <v>44873.534722222219</v>
      </c>
      <c r="B761" s="31">
        <v>50</v>
      </c>
      <c r="C761" s="31">
        <v>1.6</v>
      </c>
      <c r="D761" s="31" t="s">
        <v>234</v>
      </c>
      <c r="E761" s="85">
        <v>2</v>
      </c>
      <c r="F761" s="2">
        <v>44875.016770833332</v>
      </c>
      <c r="G761">
        <v>21</v>
      </c>
      <c r="I761" s="35">
        <v>20.7</v>
      </c>
      <c r="J761" s="35">
        <v>30.59</v>
      </c>
      <c r="K761" s="64">
        <v>46.783724916285436</v>
      </c>
      <c r="L761" s="64">
        <v>384.17644332807998</v>
      </c>
      <c r="N761" s="36">
        <f>1000000*(AG761-AE761)/Y761</f>
        <v>0.24651809350618653</v>
      </c>
      <c r="O761" s="36">
        <f>1000000*(AN761-AL761)/Y761</f>
        <v>10.485863872869247</v>
      </c>
      <c r="P761" s="36">
        <f>1000000*(AU761-AS761)/Y761</f>
        <v>0</v>
      </c>
      <c r="Q761">
        <f>(N761*16)</f>
        <v>3.9442894960989845</v>
      </c>
      <c r="R761">
        <f>(O761*44)</f>
        <v>461.37801040624686</v>
      </c>
      <c r="S761">
        <f>1000000*(((AG761-AE761)*0.082057*X761)/(W761-AA761))/Y761</f>
        <v>6.7037650741141581</v>
      </c>
      <c r="T761">
        <f>1000000*(((AN761-AL761)*0.082057*X761)/(W761-AA761))/Y761</f>
        <v>285.15054210855385</v>
      </c>
      <c r="U761">
        <f>O761*((1*0.082057*X761)/(W761-AA761))</f>
        <v>285.15054210855391</v>
      </c>
      <c r="W761">
        <f t="shared" si="462"/>
        <v>1.0176920764655435</v>
      </c>
      <c r="X761">
        <v>313.14999999999998</v>
      </c>
      <c r="Y761">
        <f t="shared" si="463"/>
        <v>1.9073334166666699E-2</v>
      </c>
      <c r="Z761">
        <v>2E-3</v>
      </c>
      <c r="AA761">
        <f t="shared" si="464"/>
        <v>7.2765497523200454E-2</v>
      </c>
      <c r="AC761">
        <f t="shared" si="465"/>
        <v>4.7611426154847307E-5</v>
      </c>
      <c r="AD761">
        <f t="shared" si="466"/>
        <v>3.7057245531828956E-9</v>
      </c>
      <c r="AE761">
        <v>0</v>
      </c>
      <c r="AF761">
        <f t="shared" si="467"/>
        <v>9.9619742239018844E-10</v>
      </c>
      <c r="AG761">
        <f t="shared" si="468"/>
        <v>4.701921975573084E-9</v>
      </c>
      <c r="AH761">
        <f t="shared" si="469"/>
        <v>1.097002469958351E-3</v>
      </c>
      <c r="AJ761">
        <f t="shared" si="470"/>
        <v>3.9097332233970091E-4</v>
      </c>
      <c r="AK761">
        <f t="shared" si="471"/>
        <v>3.0430498668988397E-8</v>
      </c>
      <c r="AL761">
        <v>0</v>
      </c>
      <c r="AM761">
        <f t="shared" si="472"/>
        <v>1.695698870044246E-7</v>
      </c>
      <c r="AN761">
        <f t="shared" si="473"/>
        <v>2.0000038567341299E-7</v>
      </c>
      <c r="AO761">
        <f t="shared" si="474"/>
        <v>2.2739189884214046E-2</v>
      </c>
      <c r="AQ761">
        <f t="shared" si="475"/>
        <v>0</v>
      </c>
      <c r="AR761">
        <f t="shared" si="476"/>
        <v>0</v>
      </c>
      <c r="AS761">
        <v>0</v>
      </c>
      <c r="AT761">
        <f t="shared" si="477"/>
        <v>0</v>
      </c>
      <c r="AU761">
        <f t="shared" si="478"/>
        <v>0</v>
      </c>
      <c r="AV761">
        <f t="shared" si="479"/>
        <v>1.5759424160826513E-2</v>
      </c>
      <c r="AX761">
        <f t="shared" si="480"/>
        <v>78.812974192989046</v>
      </c>
      <c r="AY761">
        <f t="shared" si="481"/>
        <v>15.215219993965073</v>
      </c>
      <c r="AZ761" t="e">
        <f t="shared" si="482"/>
        <v>#DIV/0!</v>
      </c>
    </row>
    <row r="762" spans="1:52">
      <c r="A762" s="84">
        <v>44873.5625</v>
      </c>
      <c r="B762" s="31">
        <v>50</v>
      </c>
      <c r="C762" s="31">
        <v>9</v>
      </c>
      <c r="D762" s="31" t="s">
        <v>234</v>
      </c>
      <c r="E762" s="85">
        <v>1</v>
      </c>
      <c r="F762" s="2">
        <v>44875.037997685184</v>
      </c>
      <c r="G762">
        <v>276</v>
      </c>
      <c r="I762" s="35">
        <v>20.7</v>
      </c>
      <c r="J762" s="35">
        <v>30.59</v>
      </c>
      <c r="K762" s="64">
        <v>1.41181888</v>
      </c>
      <c r="L762" s="64">
        <v>11405.941916313679</v>
      </c>
      <c r="N762" s="36">
        <f>1000000*(AG762-AE762)/Y762</f>
        <v>7.439315687162976E-3</v>
      </c>
      <c r="O762" s="36">
        <f>1000000*(AN762-AL762)/Y762</f>
        <v>311.31829229357857</v>
      </c>
      <c r="P762" s="36">
        <f>1000000*(AU762-AS762)/Y762</f>
        <v>0</v>
      </c>
      <c r="Q762">
        <f>(N762*16)</f>
        <v>0.11902905099460762</v>
      </c>
      <c r="R762">
        <f>(O762*44)</f>
        <v>13698.004860917457</v>
      </c>
      <c r="S762">
        <f>1000000*(((AG762-AE762)*0.082057*X762)/(W762-AA762))/Y762</f>
        <v>0.20230330345979722</v>
      </c>
      <c r="T762">
        <f>1000000*(((AN762-AL762)*0.082057*X762)/(W762-AA762))/Y762</f>
        <v>8465.9290729026343</v>
      </c>
      <c r="U762">
        <f>O762*((1*0.082057*X762)/(W762-AA762))</f>
        <v>8465.9290729026343</v>
      </c>
      <c r="W762">
        <f t="shared" si="462"/>
        <v>1.0176920764655435</v>
      </c>
      <c r="X762">
        <v>313.14999999999998</v>
      </c>
      <c r="Y762">
        <f t="shared" si="463"/>
        <v>1.9073334166666699E-2</v>
      </c>
      <c r="Z762">
        <v>2E-3</v>
      </c>
      <c r="AA762">
        <f t="shared" si="464"/>
        <v>7.2765497523200454E-2</v>
      </c>
      <c r="AC762">
        <f t="shared" si="465"/>
        <v>1.4367968875804581E-6</v>
      </c>
      <c r="AD762">
        <f t="shared" si="466"/>
        <v>1.1182974202299955E-10</v>
      </c>
      <c r="AE762">
        <v>0</v>
      </c>
      <c r="AF762">
        <f t="shared" si="467"/>
        <v>3.006281204958558E-11</v>
      </c>
      <c r="AG762">
        <f t="shared" si="468"/>
        <v>1.4189255407258513E-10</v>
      </c>
      <c r="AH762">
        <f t="shared" si="469"/>
        <v>1.097002469958351E-3</v>
      </c>
      <c r="AJ762">
        <f t="shared" si="470"/>
        <v>1.1607736712858648E-2</v>
      </c>
      <c r="AK762">
        <f t="shared" si="471"/>
        <v>9.0346117345496594E-7</v>
      </c>
      <c r="AL762">
        <v>0</v>
      </c>
      <c r="AM762">
        <f t="shared" si="472"/>
        <v>5.0344166476564755E-6</v>
      </c>
      <c r="AN762">
        <f t="shared" si="473"/>
        <v>5.9378778211114418E-6</v>
      </c>
      <c r="AO762">
        <f t="shared" si="474"/>
        <v>2.2739189884214046E-2</v>
      </c>
      <c r="AQ762">
        <f t="shared" si="475"/>
        <v>0</v>
      </c>
      <c r="AR762">
        <f t="shared" si="476"/>
        <v>0</v>
      </c>
      <c r="AS762">
        <v>0</v>
      </c>
      <c r="AT762">
        <f t="shared" si="477"/>
        <v>0</v>
      </c>
      <c r="AU762">
        <f t="shared" si="478"/>
        <v>0</v>
      </c>
      <c r="AV762">
        <f t="shared" si="479"/>
        <v>1.5759424160826513E-2</v>
      </c>
      <c r="AX762">
        <f t="shared" si="480"/>
        <v>78.812974192989046</v>
      </c>
      <c r="AY762">
        <f t="shared" si="481"/>
        <v>15.215219993965084</v>
      </c>
      <c r="AZ762" t="e">
        <f t="shared" si="482"/>
        <v>#DIV/0!</v>
      </c>
    </row>
    <row r="763" spans="1:52">
      <c r="A763" s="84">
        <v>44873.444444444445</v>
      </c>
      <c r="B763" s="31">
        <v>50</v>
      </c>
      <c r="C763" s="31">
        <v>7</v>
      </c>
      <c r="D763" s="31" t="s">
        <v>235</v>
      </c>
      <c r="E763" s="85">
        <v>2</v>
      </c>
      <c r="F763" s="2">
        <v>44875.059201388889</v>
      </c>
      <c r="G763">
        <v>318</v>
      </c>
      <c r="I763" s="35">
        <v>20.7</v>
      </c>
      <c r="J763" s="35">
        <v>30.59</v>
      </c>
      <c r="K763" s="64">
        <v>631.03378395785001</v>
      </c>
      <c r="L763" s="64">
        <v>11085.037464810319</v>
      </c>
      <c r="N763" s="36">
        <f>1000000*(AG763-AE763)/Y763</f>
        <v>3.3251145700271736</v>
      </c>
      <c r="O763" s="36">
        <f>1000000*(AN763-AL763)/Y763</f>
        <v>302.55939920395633</v>
      </c>
      <c r="P763" s="36">
        <f>1000000*(AU763-AS763)/Y763</f>
        <v>0</v>
      </c>
      <c r="Q763">
        <f>(N763*16)</f>
        <v>53.201833120434777</v>
      </c>
      <c r="R763">
        <f>(O763*44)</f>
        <v>13312.613564974079</v>
      </c>
      <c r="S763">
        <f>1000000*(((AG763-AE763)*0.082057*X763)/(W763-AA763))/Y763</f>
        <v>90.422518708213516</v>
      </c>
      <c r="T763">
        <f>1000000*(((AN763-AL763)*0.082057*X763)/(W763-AA763))/Y763</f>
        <v>8227.741438287343</v>
      </c>
      <c r="U763">
        <f>O763*((1*0.082057*X763)/(W763-AA763))</f>
        <v>8227.7414382873449</v>
      </c>
      <c r="W763">
        <f t="shared" si="462"/>
        <v>1.0176920764655435</v>
      </c>
      <c r="X763">
        <v>313.14999999999998</v>
      </c>
      <c r="Y763">
        <f t="shared" si="463"/>
        <v>1.9073334166666699E-2</v>
      </c>
      <c r="Z763">
        <v>2E-3</v>
      </c>
      <c r="AA763">
        <f t="shared" si="464"/>
        <v>7.2765497523200454E-2</v>
      </c>
      <c r="AC763">
        <f t="shared" si="465"/>
        <v>6.4219808191597354E-4</v>
      </c>
      <c r="AD763">
        <f t="shared" si="466"/>
        <v>4.9983993178929298E-8</v>
      </c>
      <c r="AE763">
        <v>0</v>
      </c>
      <c r="AF763">
        <f t="shared" si="467"/>
        <v>1.3437028157651238E-8</v>
      </c>
      <c r="AG763">
        <f t="shared" si="468"/>
        <v>6.3421021336580538E-8</v>
      </c>
      <c r="AH763">
        <f t="shared" si="469"/>
        <v>1.097002469958351E-3</v>
      </c>
      <c r="AJ763">
        <f t="shared" si="470"/>
        <v>1.1281154795261159E-2</v>
      </c>
      <c r="AK763">
        <f t="shared" si="471"/>
        <v>8.780424299220471E-7</v>
      </c>
      <c r="AL763">
        <v>0</v>
      </c>
      <c r="AM763">
        <f t="shared" si="472"/>
        <v>4.8927740963609216E-6</v>
      </c>
      <c r="AN763">
        <f t="shared" si="473"/>
        <v>5.770816526282969E-6</v>
      </c>
      <c r="AO763">
        <f t="shared" si="474"/>
        <v>2.2739189884214046E-2</v>
      </c>
      <c r="AQ763">
        <f t="shared" si="475"/>
        <v>0</v>
      </c>
      <c r="AR763">
        <f t="shared" si="476"/>
        <v>0</v>
      </c>
      <c r="AS763">
        <v>0</v>
      </c>
      <c r="AT763">
        <f t="shared" si="477"/>
        <v>0</v>
      </c>
      <c r="AU763">
        <f t="shared" si="478"/>
        <v>0</v>
      </c>
      <c r="AV763">
        <f t="shared" si="479"/>
        <v>1.5759424160826513E-2</v>
      </c>
      <c r="AX763">
        <f t="shared" si="480"/>
        <v>78.812974192989046</v>
      </c>
      <c r="AY763">
        <f t="shared" si="481"/>
        <v>15.21521999396508</v>
      </c>
      <c r="AZ763" t="e">
        <f t="shared" si="482"/>
        <v>#DIV/0!</v>
      </c>
    </row>
    <row r="764" spans="1:52">
      <c r="A764" s="84">
        <v>44873.604166666664</v>
      </c>
      <c r="B764" s="31">
        <v>100</v>
      </c>
      <c r="C764" s="31">
        <v>0.1</v>
      </c>
      <c r="D764" s="31" t="s">
        <v>234</v>
      </c>
      <c r="E764" s="85">
        <v>2</v>
      </c>
      <c r="F764" s="2">
        <v>44875.080393518518</v>
      </c>
      <c r="G764">
        <v>373</v>
      </c>
      <c r="I764" s="35">
        <v>20.7</v>
      </c>
      <c r="J764" s="35">
        <v>30.59</v>
      </c>
      <c r="K764" s="64">
        <v>51.648461754175941</v>
      </c>
      <c r="L764" s="64">
        <v>2049.6109769792802</v>
      </c>
      <c r="N764" s="36">
        <f>1000000*(AG764-AE764)/Y764</f>
        <v>0.27215191494370583</v>
      </c>
      <c r="O764" s="36">
        <f>1000000*(AN764-AL764)/Y764</f>
        <v>55.942893090374966</v>
      </c>
      <c r="P764" s="36">
        <f>1000000*(AU764-AS764)/Y764</f>
        <v>0</v>
      </c>
      <c r="Q764">
        <f>(N764*16)</f>
        <v>4.3544306390992933</v>
      </c>
      <c r="R764">
        <f>(O764*44)</f>
        <v>2461.4872959764984</v>
      </c>
      <c r="S764">
        <f>1000000*(((AG764-AE764)*0.082057*X764)/(W764-AA764))/Y764</f>
        <v>7.4008462271639157</v>
      </c>
      <c r="T764">
        <f>1000000*(((AN764-AL764)*0.082057*X764)/(W764-AA764))/Y764</f>
        <v>1521.3001508741031</v>
      </c>
      <c r="U764">
        <f>O764*((1*0.082057*X764)/(W764-AA764))</f>
        <v>1521.3001508741036</v>
      </c>
      <c r="W764">
        <f t="shared" si="462"/>
        <v>1.0176920764655435</v>
      </c>
      <c r="X764">
        <v>313.14999999999998</v>
      </c>
      <c r="Y764">
        <f t="shared" si="463"/>
        <v>1.9073334166666699E-2</v>
      </c>
      <c r="Z764">
        <v>2E-3</v>
      </c>
      <c r="AA764">
        <f t="shared" si="464"/>
        <v>7.2765497523200454E-2</v>
      </c>
      <c r="AC764">
        <f t="shared" si="465"/>
        <v>5.2562230288858522E-5</v>
      </c>
      <c r="AD764">
        <f t="shared" si="466"/>
        <v>4.0910588714143377E-9</v>
      </c>
      <c r="AE764">
        <v>0</v>
      </c>
      <c r="AF764">
        <f t="shared" si="467"/>
        <v>1.0997855464052162E-9</v>
      </c>
      <c r="AG764">
        <f t="shared" si="468"/>
        <v>5.1908444178195541E-9</v>
      </c>
      <c r="AH764">
        <f t="shared" si="469"/>
        <v>1.097002469958351E-3</v>
      </c>
      <c r="AJ764">
        <f t="shared" si="470"/>
        <v>2.0858728511086149E-3</v>
      </c>
      <c r="AK764">
        <f t="shared" si="471"/>
        <v>1.6234905911096825E-7</v>
      </c>
      <c r="AL764">
        <v>0</v>
      </c>
      <c r="AM764">
        <f t="shared" si="472"/>
        <v>9.0466843505186293E-7</v>
      </c>
      <c r="AN764">
        <f t="shared" si="473"/>
        <v>1.0670174941628311E-6</v>
      </c>
      <c r="AO764">
        <f t="shared" si="474"/>
        <v>2.2739189884214046E-2</v>
      </c>
      <c r="AQ764">
        <f t="shared" si="475"/>
        <v>0</v>
      </c>
      <c r="AR764">
        <f t="shared" si="476"/>
        <v>0</v>
      </c>
      <c r="AS764">
        <v>0</v>
      </c>
      <c r="AT764">
        <f t="shared" si="477"/>
        <v>0</v>
      </c>
      <c r="AU764">
        <f t="shared" si="478"/>
        <v>0</v>
      </c>
      <c r="AV764">
        <f t="shared" si="479"/>
        <v>1.5759424160826513E-2</v>
      </c>
      <c r="AX764">
        <f t="shared" si="480"/>
        <v>78.812974192989046</v>
      </c>
      <c r="AY764">
        <f t="shared" si="481"/>
        <v>15.215219993965075</v>
      </c>
      <c r="AZ764" t="e">
        <f t="shared" si="482"/>
        <v>#DIV/0!</v>
      </c>
    </row>
    <row r="765" spans="1:52">
      <c r="A765" s="84">
        <v>44873.420138888891</v>
      </c>
      <c r="B765" s="31">
        <v>50</v>
      </c>
      <c r="C765" s="31">
        <v>0.1</v>
      </c>
      <c r="D765" s="31" t="s">
        <v>235</v>
      </c>
      <c r="E765" s="85">
        <v>2</v>
      </c>
      <c r="F765" s="2">
        <v>44875.101585648146</v>
      </c>
      <c r="G765">
        <v>141</v>
      </c>
      <c r="I765" s="35">
        <v>20.7</v>
      </c>
      <c r="J765" s="35">
        <v>30.59</v>
      </c>
      <c r="K765" s="64">
        <v>55.021720183340555</v>
      </c>
      <c r="L765" s="64">
        <v>755.52387338887991</v>
      </c>
      <c r="N765" s="36">
        <f>1000000*(AG765-AE765)/Y765</f>
        <v>0.28992666969761521</v>
      </c>
      <c r="O765" s="36">
        <f>1000000*(AN765-AL765)/Y765</f>
        <v>20.621567580845063</v>
      </c>
      <c r="P765" s="36">
        <f>1000000*(AU765-AS765)/Y765</f>
        <v>0</v>
      </c>
      <c r="Q765">
        <f>(N765*16)</f>
        <v>4.6388267151618434</v>
      </c>
      <c r="R765">
        <f>(O765*44)</f>
        <v>907.34897355718283</v>
      </c>
      <c r="S765">
        <f>1000000*(((AG765-AE765)*0.082057*X765)/(W765-AA765))/Y765</f>
        <v>7.884209449820073</v>
      </c>
      <c r="T765">
        <f>1000000*(((AN765-AL765)*0.082057*X765)/(W765-AA765))/Y765</f>
        <v>560.77889681750537</v>
      </c>
      <c r="U765">
        <f>O765*((1*0.082057*X765)/(W765-AA765))</f>
        <v>560.77889681750537</v>
      </c>
      <c r="W765">
        <f t="shared" si="462"/>
        <v>1.0176920764655435</v>
      </c>
      <c r="X765">
        <v>313.14999999999998</v>
      </c>
      <c r="Y765">
        <f t="shared" si="463"/>
        <v>1.9073334166666699E-2</v>
      </c>
      <c r="Z765">
        <v>2E-3</v>
      </c>
      <c r="AA765">
        <f t="shared" si="464"/>
        <v>7.2765497523200454E-2</v>
      </c>
      <c r="AC765">
        <f t="shared" si="465"/>
        <v>5.5995168664089953E-5</v>
      </c>
      <c r="AD765">
        <f t="shared" si="466"/>
        <v>4.3582536406969154E-9</v>
      </c>
      <c r="AE765">
        <v>0</v>
      </c>
      <c r="AF765">
        <f t="shared" si="467"/>
        <v>1.1716146142744998E-9</v>
      </c>
      <c r="AG765">
        <f t="shared" si="468"/>
        <v>5.5298682549714149E-9</v>
      </c>
      <c r="AH765">
        <f t="shared" si="469"/>
        <v>1.097002469958351E-3</v>
      </c>
      <c r="AJ765">
        <f t="shared" si="470"/>
        <v>7.6889065952841955E-4</v>
      </c>
      <c r="AK765">
        <f t="shared" si="471"/>
        <v>5.9844815117712415E-8</v>
      </c>
      <c r="AL765">
        <v>0</v>
      </c>
      <c r="AM765">
        <f t="shared" si="472"/>
        <v>3.3347723439224605E-7</v>
      </c>
      <c r="AN765">
        <f t="shared" si="473"/>
        <v>3.9332204950995846E-7</v>
      </c>
      <c r="AO765">
        <f t="shared" si="474"/>
        <v>2.2739189884214046E-2</v>
      </c>
      <c r="AQ765">
        <f t="shared" si="475"/>
        <v>0</v>
      </c>
      <c r="AR765">
        <f t="shared" si="476"/>
        <v>0</v>
      </c>
      <c r="AS765">
        <v>0</v>
      </c>
      <c r="AT765">
        <f t="shared" si="477"/>
        <v>0</v>
      </c>
      <c r="AU765">
        <f t="shared" si="478"/>
        <v>0</v>
      </c>
      <c r="AV765">
        <f t="shared" si="479"/>
        <v>1.5759424160826513E-2</v>
      </c>
      <c r="AX765">
        <f t="shared" si="480"/>
        <v>78.81297419298906</v>
      </c>
      <c r="AY765">
        <f t="shared" si="481"/>
        <v>15.215219993965077</v>
      </c>
      <c r="AZ765" t="e">
        <f t="shared" si="482"/>
        <v>#DIV/0!</v>
      </c>
    </row>
    <row r="766" spans="1:52">
      <c r="A766" s="84">
        <v>44873.541666666664</v>
      </c>
      <c r="B766" s="31">
        <v>50</v>
      </c>
      <c r="C766" s="31">
        <v>3.8</v>
      </c>
      <c r="D766" s="31" t="s">
        <v>234</v>
      </c>
      <c r="E766" s="85">
        <v>2</v>
      </c>
      <c r="F766" s="2">
        <v>44875.122777777775</v>
      </c>
      <c r="G766" t="s">
        <v>853</v>
      </c>
      <c r="I766" s="35">
        <v>20.7</v>
      </c>
      <c r="J766" s="35">
        <v>30.59</v>
      </c>
      <c r="K766" s="64">
        <v>16.355624169999999</v>
      </c>
      <c r="L766" s="64">
        <v>3618.7147414464798</v>
      </c>
      <c r="N766" s="36">
        <f>1000000*(AG766-AE766)/Y766</f>
        <v>8.6182904326384202E-2</v>
      </c>
      <c r="O766" s="36">
        <f>1000000*(AN766-AL766)/Y766</f>
        <v>98.770632173166206</v>
      </c>
      <c r="P766" s="36">
        <f>1000000*(AU766-AS766)/Y766</f>
        <v>0</v>
      </c>
      <c r="Q766">
        <f>(N766*16)</f>
        <v>1.3789264692221472</v>
      </c>
      <c r="R766">
        <f>(O766*44)</f>
        <v>4345.9078156193127</v>
      </c>
      <c r="S766">
        <f>1000000*(((AG766-AE766)*0.082057*X766)/(W766-AA766))/Y766</f>
        <v>2.3436411331585982</v>
      </c>
      <c r="T766">
        <f>1000000*(((AN766-AL766)*0.082057*X766)/(W766-AA766))/Y766</f>
        <v>2685.9493552510016</v>
      </c>
      <c r="U766">
        <f>O766*((1*0.082057*X766)/(W766-AA766))</f>
        <v>2685.9493552510012</v>
      </c>
      <c r="W766">
        <f t="shared" si="462"/>
        <v>1.0176920764655435</v>
      </c>
      <c r="X766">
        <v>313.14999999999998</v>
      </c>
      <c r="Y766">
        <f t="shared" si="463"/>
        <v>1.9073334166666699E-2</v>
      </c>
      <c r="Z766">
        <v>2E-3</v>
      </c>
      <c r="AA766">
        <f t="shared" si="464"/>
        <v>7.2765497523200454E-2</v>
      </c>
      <c r="AC766">
        <f t="shared" si="465"/>
        <v>1.664498912345733E-5</v>
      </c>
      <c r="AD766">
        <f t="shared" si="466"/>
        <v>1.2955239921116764E-9</v>
      </c>
      <c r="AE766">
        <v>0</v>
      </c>
      <c r="AF766">
        <f t="shared" si="467"/>
        <v>3.4827134155931466E-10</v>
      </c>
      <c r="AG766">
        <f t="shared" si="468"/>
        <v>1.6437953336709911E-9</v>
      </c>
      <c r="AH766">
        <f t="shared" si="469"/>
        <v>1.097002469958351E-3</v>
      </c>
      <c r="AJ766">
        <f t="shared" si="470"/>
        <v>3.68273731935914E-3</v>
      </c>
      <c r="AK766">
        <f t="shared" si="471"/>
        <v>2.8663728876524539E-7</v>
      </c>
      <c r="AL766">
        <v>0</v>
      </c>
      <c r="AM766">
        <f t="shared" si="472"/>
        <v>1.5972479845264745E-6</v>
      </c>
      <c r="AN766">
        <f t="shared" si="473"/>
        <v>1.88388527329172E-6</v>
      </c>
      <c r="AO766">
        <f t="shared" si="474"/>
        <v>2.2739189884214046E-2</v>
      </c>
      <c r="AQ766">
        <f t="shared" si="475"/>
        <v>0</v>
      </c>
      <c r="AR766">
        <f t="shared" si="476"/>
        <v>0</v>
      </c>
      <c r="AS766">
        <v>0</v>
      </c>
      <c r="AT766">
        <f t="shared" si="477"/>
        <v>0</v>
      </c>
      <c r="AU766">
        <f t="shared" si="478"/>
        <v>0</v>
      </c>
      <c r="AV766">
        <f t="shared" si="479"/>
        <v>1.5759424160826513E-2</v>
      </c>
      <c r="AX766">
        <f t="shared" si="480"/>
        <v>78.812974192989046</v>
      </c>
      <c r="AY766">
        <f t="shared" si="481"/>
        <v>15.215219993965079</v>
      </c>
      <c r="AZ766" t="e">
        <f t="shared" si="482"/>
        <v>#DIV/0!</v>
      </c>
    </row>
    <row r="767" spans="1:52">
      <c r="A767" s="84">
        <v>44873.527777777781</v>
      </c>
      <c r="B767" s="31">
        <v>50</v>
      </c>
      <c r="C767" s="31">
        <v>0.1</v>
      </c>
      <c r="D767" s="31" t="s">
        <v>234</v>
      </c>
      <c r="E767" s="85">
        <v>2</v>
      </c>
      <c r="F767" s="2">
        <v>44875.144016203703</v>
      </c>
      <c r="G767" t="s">
        <v>855</v>
      </c>
      <c r="I767" s="35">
        <v>20.7</v>
      </c>
      <c r="J767" s="35">
        <v>30.59</v>
      </c>
      <c r="K767" s="64">
        <v>37.901153962807356</v>
      </c>
      <c r="L767" s="64">
        <v>502.95121515007992</v>
      </c>
      <c r="N767" s="36">
        <f>1000000*(AG767-AE767)/Y767</f>
        <v>0.1997130462209798</v>
      </c>
      <c r="O767" s="36">
        <f>1000000*(AN767-AL767)/Y767</f>
        <v>13.727749497264494</v>
      </c>
      <c r="P767" s="36">
        <f>1000000*(AU767-AS767)/Y767</f>
        <v>0</v>
      </c>
      <c r="Q767">
        <f>(N767*16)</f>
        <v>3.1954087395356767</v>
      </c>
      <c r="R767">
        <f>(O767*44)</f>
        <v>604.02097787963771</v>
      </c>
      <c r="S767">
        <f>1000000*(((AG767-AE767)*0.082057*X767)/(W767-AA767))/Y767</f>
        <v>5.4309577242757303</v>
      </c>
      <c r="T767">
        <f>1000000*(((AN767-AL767)*0.082057*X767)/(W767-AA767))/Y767</f>
        <v>373.30974906164596</v>
      </c>
      <c r="U767">
        <f>O767*((1*0.082057*X767)/(W767-AA767))</f>
        <v>373.30974906164607</v>
      </c>
      <c r="W767">
        <f t="shared" si="462"/>
        <v>1.0176920764655435</v>
      </c>
      <c r="X767">
        <v>313.14999999999998</v>
      </c>
      <c r="Y767">
        <f t="shared" si="463"/>
        <v>1.9073334166666699E-2</v>
      </c>
      <c r="Z767">
        <v>2E-3</v>
      </c>
      <c r="AA767">
        <f t="shared" si="464"/>
        <v>7.2765497523200454E-2</v>
      </c>
      <c r="AC767">
        <f t="shared" si="465"/>
        <v>3.8571704076849679E-5</v>
      </c>
      <c r="AD767">
        <f t="shared" si="466"/>
        <v>3.0021388225341859E-9</v>
      </c>
      <c r="AE767">
        <v>0</v>
      </c>
      <c r="AF767">
        <f t="shared" si="467"/>
        <v>8.070548454815133E-10</v>
      </c>
      <c r="AG767">
        <f t="shared" si="468"/>
        <v>3.8091936680156993E-9</v>
      </c>
      <c r="AH767">
        <f t="shared" si="469"/>
        <v>1.097002469958351E-3</v>
      </c>
      <c r="AJ767">
        <f t="shared" si="470"/>
        <v>5.1184946650695317E-4</v>
      </c>
      <c r="AK767">
        <f t="shared" si="471"/>
        <v>3.9838612046601608E-8</v>
      </c>
      <c r="AL767">
        <v>0</v>
      </c>
      <c r="AM767">
        <f t="shared" si="472"/>
        <v>2.2199534147101484E-7</v>
      </c>
      <c r="AN767">
        <f t="shared" si="473"/>
        <v>2.6183395351761644E-7</v>
      </c>
      <c r="AO767">
        <f t="shared" si="474"/>
        <v>2.2739189884214046E-2</v>
      </c>
      <c r="AQ767">
        <f t="shared" si="475"/>
        <v>0</v>
      </c>
      <c r="AR767">
        <f t="shared" si="476"/>
        <v>0</v>
      </c>
      <c r="AS767">
        <v>0</v>
      </c>
      <c r="AT767">
        <f t="shared" si="477"/>
        <v>0</v>
      </c>
      <c r="AU767">
        <f t="shared" si="478"/>
        <v>0</v>
      </c>
      <c r="AV767">
        <f t="shared" si="479"/>
        <v>1.5759424160826513E-2</v>
      </c>
      <c r="AX767">
        <f t="shared" si="480"/>
        <v>78.812974192989046</v>
      </c>
      <c r="AY767">
        <f t="shared" si="481"/>
        <v>15.215219993965073</v>
      </c>
      <c r="AZ767" t="e">
        <f t="shared" si="482"/>
        <v>#DIV/0!</v>
      </c>
    </row>
    <row r="768" spans="1:52">
      <c r="A768" s="84">
        <v>44873.5625</v>
      </c>
      <c r="B768" s="31">
        <v>50</v>
      </c>
      <c r="C768" s="31">
        <v>9</v>
      </c>
      <c r="D768" s="31" t="s">
        <v>234</v>
      </c>
      <c r="E768" s="85">
        <v>2</v>
      </c>
      <c r="F768" s="2">
        <v>44875.165231481478</v>
      </c>
      <c r="G768" t="s">
        <v>857</v>
      </c>
      <c r="I768" s="35">
        <v>20.7</v>
      </c>
      <c r="J768" s="35">
        <v>30.59</v>
      </c>
      <c r="K768" s="64">
        <v>0.26298439330000023</v>
      </c>
      <c r="L768" s="64">
        <v>10824.387974755278</v>
      </c>
      <c r="N768" s="36">
        <f>1000000*(AG768-AE768)/Y768</f>
        <v>1.3857471027414853E-3</v>
      </c>
      <c r="O768" s="36">
        <f>1000000*(AN768-AL768)/Y768</f>
        <v>295.44512887656941</v>
      </c>
      <c r="P768" s="36">
        <f>1000000*(AU768-AS768)/Y768</f>
        <v>0</v>
      </c>
      <c r="Q768">
        <f>(N768*16)</f>
        <v>2.2171953643863766E-2</v>
      </c>
      <c r="R768">
        <f>(O768*44)</f>
        <v>12999.585670569055</v>
      </c>
      <c r="S768">
        <f>1000000*(((AG768-AE768)*0.082057*X768)/(W768-AA768))/Y768</f>
        <v>3.7683737111491658E-2</v>
      </c>
      <c r="T768">
        <f>1000000*(((AN768-AL768)*0.082057*X768)/(W768-AA768))/Y768</f>
        <v>8034.277355102935</v>
      </c>
      <c r="U768">
        <f>O768*((1*0.082057*X768)/(W768-AA768))</f>
        <v>8034.277355102935</v>
      </c>
      <c r="W768">
        <f t="shared" si="462"/>
        <v>1.0176920764655435</v>
      </c>
      <c r="X768">
        <v>313.14999999999998</v>
      </c>
      <c r="Y768">
        <f t="shared" si="463"/>
        <v>1.9073334166666699E-2</v>
      </c>
      <c r="Z768">
        <v>2E-3</v>
      </c>
      <c r="AA768">
        <f t="shared" si="464"/>
        <v>7.2765497523200454E-2</v>
      </c>
      <c r="AC768">
        <f t="shared" si="465"/>
        <v>2.6763713329550836E-7</v>
      </c>
      <c r="AD768">
        <f t="shared" si="466"/>
        <v>2.0830913423408864E-11</v>
      </c>
      <c r="AE768">
        <v>0</v>
      </c>
      <c r="AF768">
        <f t="shared" si="467"/>
        <v>5.5999041376696984E-12</v>
      </c>
      <c r="AG768">
        <f t="shared" si="468"/>
        <v>2.643081756107856E-11</v>
      </c>
      <c r="AH768">
        <f t="shared" si="469"/>
        <v>1.097002469958351E-3</v>
      </c>
      <c r="AJ768">
        <f t="shared" si="470"/>
        <v>1.1015893874497357E-2</v>
      </c>
      <c r="AK768">
        <f t="shared" si="471"/>
        <v>8.5739646347110842E-7</v>
      </c>
      <c r="AL768">
        <v>0</v>
      </c>
      <c r="AM768">
        <f t="shared" si="472"/>
        <v>4.7777272075056093E-6</v>
      </c>
      <c r="AN768">
        <f t="shared" si="473"/>
        <v>5.6351236709767181E-6</v>
      </c>
      <c r="AO768">
        <f t="shared" si="474"/>
        <v>2.2739189884214046E-2</v>
      </c>
      <c r="AQ768">
        <f t="shared" si="475"/>
        <v>0</v>
      </c>
      <c r="AR768">
        <f t="shared" si="476"/>
        <v>0</v>
      </c>
      <c r="AS768">
        <v>0</v>
      </c>
      <c r="AT768">
        <f t="shared" si="477"/>
        <v>0</v>
      </c>
      <c r="AU768">
        <f t="shared" si="478"/>
        <v>0</v>
      </c>
      <c r="AV768">
        <f t="shared" si="479"/>
        <v>1.5759424160826513E-2</v>
      </c>
      <c r="AX768">
        <f t="shared" si="480"/>
        <v>78.812974192989046</v>
      </c>
      <c r="AY768">
        <f t="shared" si="481"/>
        <v>15.215219993965082</v>
      </c>
      <c r="AZ768" t="e">
        <f t="shared" si="482"/>
        <v>#DIV/0!</v>
      </c>
    </row>
    <row r="769" spans="1:52">
      <c r="A769" s="84">
        <v>44881.555555555555</v>
      </c>
      <c r="B769" s="31">
        <v>50</v>
      </c>
      <c r="C769" s="31">
        <v>0.1</v>
      </c>
      <c r="D769" s="31" t="s">
        <v>234</v>
      </c>
      <c r="E769" s="85">
        <v>1</v>
      </c>
      <c r="F769" s="2">
        <v>44882.508657407408</v>
      </c>
      <c r="G769">
        <v>410</v>
      </c>
      <c r="I769" s="35">
        <v>21.8</v>
      </c>
      <c r="J769" s="35">
        <v>29.998999999999999</v>
      </c>
      <c r="K769" s="64">
        <v>7.6697449412000012</v>
      </c>
      <c r="L769" s="64">
        <v>2930.0991816396804</v>
      </c>
      <c r="N769" s="36">
        <f>1000000*(AG769-AE769)/Y769</f>
        <v>3.9430651442402778E-2</v>
      </c>
      <c r="O769" s="36">
        <f>1000000*(AN769-AL769)/Y769</f>
        <v>78.02878284938221</v>
      </c>
      <c r="P769" s="36">
        <f>1000000*(AU769-AS769)/Y769</f>
        <v>0</v>
      </c>
      <c r="Q769">
        <f>(N769*16)</f>
        <v>0.63089042307844445</v>
      </c>
      <c r="R769">
        <f>(O769*44)</f>
        <v>3433.2664453728171</v>
      </c>
      <c r="S769">
        <f>1000000*(((AG769-AE769)*0.082057*X769)/(W769-AA769))/Y769</f>
        <v>1.1011335465209471</v>
      </c>
      <c r="T769">
        <f>1000000*(((AN769-AL769)*0.082057*X769)/(W769-AA769))/Y769</f>
        <v>2179.0182826463938</v>
      </c>
      <c r="U769">
        <f>O769*((1*0.082057*X769)/(W769-AA769))</f>
        <v>2179.0182826463943</v>
      </c>
      <c r="W769">
        <f t="shared" si="462"/>
        <v>0.99292265695148296</v>
      </c>
      <c r="X769">
        <v>313.14999999999998</v>
      </c>
      <c r="Y769">
        <f t="shared" si="463"/>
        <v>1.9073334166666699E-2</v>
      </c>
      <c r="Z769">
        <v>2E-3</v>
      </c>
      <c r="AA769">
        <f t="shared" si="464"/>
        <v>7.2765497523200454E-2</v>
      </c>
      <c r="AC769">
        <f t="shared" si="465"/>
        <v>7.6154635251565011E-6</v>
      </c>
      <c r="AD769">
        <f t="shared" si="466"/>
        <v>5.9273188073086234E-10</v>
      </c>
      <c r="AE769">
        <v>0</v>
      </c>
      <c r="AF769">
        <f t="shared" si="467"/>
        <v>1.5934211063944415E-10</v>
      </c>
      <c r="AG769">
        <f t="shared" si="468"/>
        <v>7.5207399137030643E-10</v>
      </c>
      <c r="AH769">
        <f t="shared" si="469"/>
        <v>1.097002469958351E-3</v>
      </c>
      <c r="AJ769">
        <f t="shared" si="470"/>
        <v>2.9093618645650377E-3</v>
      </c>
      <c r="AK769">
        <f t="shared" si="471"/>
        <v>2.2644341004506937E-7</v>
      </c>
      <c r="AL769">
        <v>0</v>
      </c>
      <c r="AM769">
        <f t="shared" si="472"/>
        <v>1.261825639859469E-6</v>
      </c>
      <c r="AN769">
        <f t="shared" si="473"/>
        <v>1.4882690499045383E-6</v>
      </c>
      <c r="AO769">
        <f t="shared" si="474"/>
        <v>2.2739189884214046E-2</v>
      </c>
      <c r="AQ769">
        <f t="shared" si="475"/>
        <v>0</v>
      </c>
      <c r="AR769">
        <f t="shared" si="476"/>
        <v>0</v>
      </c>
      <c r="AS769">
        <v>0</v>
      </c>
      <c r="AT769">
        <f t="shared" si="477"/>
        <v>0</v>
      </c>
      <c r="AU769">
        <f t="shared" si="478"/>
        <v>0</v>
      </c>
      <c r="AV769">
        <f t="shared" si="479"/>
        <v>1.5759424160826513E-2</v>
      </c>
      <c r="AX769">
        <f t="shared" si="480"/>
        <v>78.812974192989046</v>
      </c>
      <c r="AY769">
        <f t="shared" si="481"/>
        <v>15.215219993965073</v>
      </c>
      <c r="AZ769" t="e">
        <f t="shared" si="482"/>
        <v>#DIV/0!</v>
      </c>
    </row>
    <row r="770" spans="1:52">
      <c r="A770" s="84">
        <v>44881.572916666664</v>
      </c>
      <c r="B770" s="31">
        <v>50</v>
      </c>
      <c r="C770" s="31">
        <v>5</v>
      </c>
      <c r="D770" s="31" t="s">
        <v>234</v>
      </c>
      <c r="E770" s="85">
        <v>1</v>
      </c>
      <c r="F770" s="2">
        <v>44882.529895833337</v>
      </c>
      <c r="G770">
        <v>27</v>
      </c>
      <c r="I770" s="35">
        <v>21.8</v>
      </c>
      <c r="J770" s="35">
        <v>29.998999999999999</v>
      </c>
      <c r="K770" s="64">
        <v>13.646671347200002</v>
      </c>
      <c r="L770" s="64">
        <v>4564.1404896156801</v>
      </c>
      <c r="N770" s="36">
        <f>1000000*(AG770-AE770)/Y770</f>
        <v>7.0158414049721729E-2</v>
      </c>
      <c r="O770" s="36">
        <f>1000000*(AN770-AL770)/Y770</f>
        <v>121.54343763851791</v>
      </c>
      <c r="P770" s="36">
        <f>1000000*(AU770-AS770)/Y770</f>
        <v>0</v>
      </c>
      <c r="Q770">
        <f>(N770*16)</f>
        <v>1.1225346247955477</v>
      </c>
      <c r="R770">
        <f>(O770*44)</f>
        <v>5347.9112560947879</v>
      </c>
      <c r="S770">
        <f>1000000*(((AG770-AE770)*0.082057*X770)/(W770-AA770))/Y770</f>
        <v>1.9592317259505949</v>
      </c>
      <c r="T770">
        <f>1000000*(((AN770-AL770)*0.082057*X770)/(W770-AA770))/Y770</f>
        <v>3394.2009996650781</v>
      </c>
      <c r="U770">
        <f>O770*((1*0.082057*X770)/(W770-AA770))</f>
        <v>3394.2009996650786</v>
      </c>
      <c r="W770">
        <f t="shared" si="462"/>
        <v>0.99292265695148296</v>
      </c>
      <c r="X770">
        <v>313.14999999999998</v>
      </c>
      <c r="Y770">
        <f t="shared" si="463"/>
        <v>1.9073334166666699E-2</v>
      </c>
      <c r="Z770">
        <v>2E-3</v>
      </c>
      <c r="AA770">
        <f t="shared" si="464"/>
        <v>7.2765497523200454E-2</v>
      </c>
      <c r="AC770">
        <f t="shared" si="465"/>
        <v>1.3550089172605498E-5</v>
      </c>
      <c r="AD770">
        <f t="shared" si="466"/>
        <v>1.0546396569057559E-9</v>
      </c>
      <c r="AE770">
        <v>0</v>
      </c>
      <c r="AF770">
        <f t="shared" si="467"/>
        <v>2.8351521886795052E-10</v>
      </c>
      <c r="AG770">
        <f t="shared" si="468"/>
        <v>1.3381548757737064E-9</v>
      </c>
      <c r="AH770">
        <f t="shared" si="469"/>
        <v>1.097002469958351E-3</v>
      </c>
      <c r="AJ770">
        <f t="shared" si="470"/>
        <v>4.5318385016490433E-3</v>
      </c>
      <c r="AK770">
        <f t="shared" si="471"/>
        <v>3.5272510325571663E-7</v>
      </c>
      <c r="AL770">
        <v>0</v>
      </c>
      <c r="AM770">
        <f t="shared" si="472"/>
        <v>1.9655134985891505E-6</v>
      </c>
      <c r="AN770">
        <f t="shared" si="473"/>
        <v>2.3182386018448669E-6</v>
      </c>
      <c r="AO770">
        <f t="shared" si="474"/>
        <v>2.2739189884214046E-2</v>
      </c>
      <c r="AQ770">
        <f t="shared" si="475"/>
        <v>0</v>
      </c>
      <c r="AR770">
        <f t="shared" si="476"/>
        <v>0</v>
      </c>
      <c r="AS770">
        <v>0</v>
      </c>
      <c r="AT770">
        <f t="shared" si="477"/>
        <v>0</v>
      </c>
      <c r="AU770">
        <f t="shared" si="478"/>
        <v>0</v>
      </c>
      <c r="AV770">
        <f t="shared" si="479"/>
        <v>1.5759424160826513E-2</v>
      </c>
      <c r="AX770">
        <f t="shared" si="480"/>
        <v>78.812974192989046</v>
      </c>
      <c r="AY770">
        <f t="shared" si="481"/>
        <v>15.215219993965066</v>
      </c>
      <c r="AZ770" t="e">
        <f t="shared" si="482"/>
        <v>#DIV/0!</v>
      </c>
    </row>
    <row r="771" spans="1:52">
      <c r="A771" s="84">
        <v>44881.586805555555</v>
      </c>
      <c r="B771" s="31">
        <v>50</v>
      </c>
      <c r="C771" s="31">
        <v>6.2</v>
      </c>
      <c r="D771" s="31" t="s">
        <v>234</v>
      </c>
      <c r="E771" s="85">
        <v>1</v>
      </c>
      <c r="F771" s="2">
        <v>44882.551168981481</v>
      </c>
      <c r="G771">
        <v>281</v>
      </c>
      <c r="I771" s="35">
        <v>21.8</v>
      </c>
      <c r="J771" s="35">
        <v>29.998999999999999</v>
      </c>
      <c r="K771" s="64">
        <v>18.100659257300002</v>
      </c>
      <c r="L771" s="64">
        <v>4002.4034000540796</v>
      </c>
      <c r="N771" s="36">
        <f>1000000*(AG771-AE771)/Y771</f>
        <v>9.3056652016987332E-2</v>
      </c>
      <c r="O771" s="36">
        <f>1000000*(AN771-AL771)/Y771</f>
        <v>106.58433261760257</v>
      </c>
      <c r="P771" s="36">
        <f>1000000*(AU771-AS771)/Y771</f>
        <v>0</v>
      </c>
      <c r="Q771">
        <f>(N771*16)</f>
        <v>1.4889064322717973</v>
      </c>
      <c r="R771">
        <f>(O771*44)</f>
        <v>4689.7106351745133</v>
      </c>
      <c r="S771">
        <f>1000000*(((AG771-AE771)*0.082057*X771)/(W771-AA771))/Y771</f>
        <v>2.5986839556152872</v>
      </c>
      <c r="T771">
        <f>1000000*(((AN771-AL771)*0.082057*X771)/(W771-AA771))/Y771</f>
        <v>2976.4556223531972</v>
      </c>
      <c r="U771">
        <f>O771*((1*0.082057*X771)/(W771-AA771))</f>
        <v>2976.4556223531972</v>
      </c>
      <c r="W771">
        <f t="shared" si="462"/>
        <v>0.99292265695148296</v>
      </c>
      <c r="X771">
        <v>313.14999999999998</v>
      </c>
      <c r="Y771">
        <f t="shared" si="463"/>
        <v>1.9073334166666699E-2</v>
      </c>
      <c r="Z771">
        <v>2E-3</v>
      </c>
      <c r="AA771">
        <f t="shared" si="464"/>
        <v>7.2765497523200454E-2</v>
      </c>
      <c r="AC771">
        <f t="shared" si="465"/>
        <v>1.7972554682331774E-5</v>
      </c>
      <c r="AD771">
        <f t="shared" si="466"/>
        <v>1.3988519678686079E-9</v>
      </c>
      <c r="AE771">
        <v>0</v>
      </c>
      <c r="AF771">
        <f t="shared" si="467"/>
        <v>3.7604865248261003E-10</v>
      </c>
      <c r="AG771">
        <f t="shared" si="468"/>
        <v>1.774900620351218E-9</v>
      </c>
      <c r="AH771">
        <f t="shared" si="469"/>
        <v>1.097002469958351E-3</v>
      </c>
      <c r="AJ771">
        <f t="shared" si="470"/>
        <v>3.974077018173346E-3</v>
      </c>
      <c r="AK771">
        <f t="shared" si="471"/>
        <v>3.0931303621505781E-7</v>
      </c>
      <c r="AL771">
        <v>0</v>
      </c>
      <c r="AM771">
        <f t="shared" si="472"/>
        <v>1.7236055567316293E-6</v>
      </c>
      <c r="AN771">
        <f t="shared" si="473"/>
        <v>2.032918592946687E-6</v>
      </c>
      <c r="AO771">
        <f t="shared" si="474"/>
        <v>2.2739189884214046E-2</v>
      </c>
      <c r="AQ771">
        <f t="shared" si="475"/>
        <v>0</v>
      </c>
      <c r="AR771">
        <f t="shared" si="476"/>
        <v>0</v>
      </c>
      <c r="AS771">
        <v>0</v>
      </c>
      <c r="AT771">
        <f t="shared" si="477"/>
        <v>0</v>
      </c>
      <c r="AU771">
        <f t="shared" si="478"/>
        <v>0</v>
      </c>
      <c r="AV771">
        <f t="shared" si="479"/>
        <v>1.5759424160826513E-2</v>
      </c>
      <c r="AX771">
        <f t="shared" si="480"/>
        <v>78.812974192989046</v>
      </c>
      <c r="AY771">
        <f t="shared" si="481"/>
        <v>15.215219993965068</v>
      </c>
      <c r="AZ771" t="e">
        <f t="shared" si="482"/>
        <v>#DIV/0!</v>
      </c>
    </row>
    <row r="772" spans="1:52">
      <c r="A772" s="84">
        <v>44881.440972222219</v>
      </c>
      <c r="B772" s="31">
        <v>50</v>
      </c>
      <c r="C772" s="31">
        <v>3</v>
      </c>
      <c r="D772" s="31" t="s">
        <v>235</v>
      </c>
      <c r="E772" s="85">
        <v>1</v>
      </c>
      <c r="F772" s="2">
        <v>44882.572442129633</v>
      </c>
      <c r="G772">
        <v>342</v>
      </c>
      <c r="I772" s="35">
        <v>21.8</v>
      </c>
      <c r="J772" s="35">
        <v>29.998999999999999</v>
      </c>
      <c r="K772" s="64">
        <v>7.3361432957000012</v>
      </c>
      <c r="L772" s="64">
        <v>2707.0259325216803</v>
      </c>
      <c r="N772" s="36">
        <f>1000000*(AG772-AE772)/Y772</f>
        <v>3.7715583952522939E-2</v>
      </c>
      <c r="O772" s="36">
        <f>1000000*(AN772-AL772)/Y772</f>
        <v>72.088323828744507</v>
      </c>
      <c r="P772" s="36">
        <f>1000000*(AU772-AS772)/Y772</f>
        <v>0</v>
      </c>
      <c r="Q772">
        <f>(N772*16)</f>
        <v>0.60344934324036703</v>
      </c>
      <c r="R772">
        <f>(O772*44)</f>
        <v>3171.8862484647584</v>
      </c>
      <c r="S772">
        <f>1000000*(((AG772-AE772)*0.082057*X772)/(W772-AA772))/Y772</f>
        <v>1.0532388686860459</v>
      </c>
      <c r="T772">
        <f>1000000*(((AN772-AL772)*0.082057*X772)/(W772-AA772))/Y772</f>
        <v>2013.1260523617364</v>
      </c>
      <c r="U772">
        <f>O772*((1*0.082057*X772)/(W772-AA772))</f>
        <v>2013.1260523617368</v>
      </c>
      <c r="W772">
        <f t="shared" si="462"/>
        <v>0.99292265695148296</v>
      </c>
      <c r="X772">
        <v>313.14999999999998</v>
      </c>
      <c r="Y772">
        <f t="shared" si="463"/>
        <v>1.9073334166666699E-2</v>
      </c>
      <c r="Z772">
        <v>2E-3</v>
      </c>
      <c r="AA772">
        <f t="shared" si="464"/>
        <v>7.2765497523200454E-2</v>
      </c>
      <c r="AC772">
        <f t="shared" si="465"/>
        <v>7.2842228929432543E-6</v>
      </c>
      <c r="AD772">
        <f t="shared" si="466"/>
        <v>5.6695053698761295E-10</v>
      </c>
      <c r="AE772">
        <v>0</v>
      </c>
      <c r="AF772">
        <f t="shared" si="467"/>
        <v>1.5241139902982902E-10</v>
      </c>
      <c r="AG772" s="8">
        <f t="shared" si="468"/>
        <v>7.19361936017442E-10</v>
      </c>
      <c r="AH772" s="9">
        <f t="shared" si="469"/>
        <v>1.097002469958351E-3</v>
      </c>
      <c r="AJ772">
        <f t="shared" si="470"/>
        <v>2.6878673813559924E-3</v>
      </c>
      <c r="AK772">
        <f t="shared" si="471"/>
        <v>2.0920390240770468E-7</v>
      </c>
      <c r="AL772">
        <v>0</v>
      </c>
      <c r="AM772" s="8">
        <f t="shared" si="472"/>
        <v>1.165760787492821E-6</v>
      </c>
      <c r="AN772" s="8">
        <f t="shared" si="473"/>
        <v>1.3749646899005257E-6</v>
      </c>
      <c r="AO772" s="9">
        <f t="shared" si="474"/>
        <v>2.2739189884214046E-2</v>
      </c>
      <c r="AP772" s="9"/>
      <c r="AQ772">
        <f t="shared" si="475"/>
        <v>0</v>
      </c>
      <c r="AR772">
        <f t="shared" si="476"/>
        <v>0</v>
      </c>
      <c r="AS772">
        <v>0</v>
      </c>
      <c r="AT772" s="8">
        <f t="shared" si="477"/>
        <v>0</v>
      </c>
      <c r="AU772" s="8">
        <f t="shared" si="478"/>
        <v>0</v>
      </c>
      <c r="AV772" s="9">
        <f t="shared" si="479"/>
        <v>1.5759424160826513E-2</v>
      </c>
      <c r="AX772">
        <f t="shared" si="480"/>
        <v>78.812974192989046</v>
      </c>
      <c r="AY772">
        <f t="shared" si="481"/>
        <v>15.215219993965077</v>
      </c>
      <c r="AZ772" t="e">
        <f t="shared" si="482"/>
        <v>#DIV/0!</v>
      </c>
    </row>
    <row r="773" spans="1:52">
      <c r="A773" s="84">
        <v>44881.45416666667</v>
      </c>
      <c r="B773" s="31">
        <v>50</v>
      </c>
      <c r="C773" s="31">
        <v>8</v>
      </c>
      <c r="D773" s="31" t="s">
        <v>235</v>
      </c>
      <c r="E773" s="85">
        <v>1</v>
      </c>
      <c r="F773" s="2">
        <v>44882.5937037037</v>
      </c>
      <c r="G773">
        <v>134</v>
      </c>
      <c r="I773" s="35">
        <v>21.8</v>
      </c>
      <c r="J773" s="35">
        <v>29.998999999999999</v>
      </c>
      <c r="K773" s="64">
        <v>8.7545537437000007</v>
      </c>
      <c r="L773" s="64">
        <v>2284.6088771936802</v>
      </c>
      <c r="N773" s="36">
        <f>1000000*(AG773-AE773)/Y773</f>
        <v>4.500772318350494E-2</v>
      </c>
      <c r="O773" s="36">
        <f>1000000*(AN773-AL773)/Y773</f>
        <v>60.839322809052327</v>
      </c>
      <c r="P773" s="36">
        <f>1000000*(AU773-AS773)/Y773</f>
        <v>0</v>
      </c>
      <c r="Q773">
        <f>(N773*16)</f>
        <v>0.72012357093607904</v>
      </c>
      <c r="R773">
        <f>(O773*44)</f>
        <v>2676.9302035983023</v>
      </c>
      <c r="S773">
        <f>1000000*(((AG773-AE773)*0.082057*X773)/(W773-AA773))/Y773</f>
        <v>1.2568778865416037</v>
      </c>
      <c r="T773">
        <f>1000000*(((AN773-AL773)*0.082057*X773)/(W773-AA773))/Y773</f>
        <v>1698.9883971488914</v>
      </c>
      <c r="U773">
        <f>O773*((1*0.082057*X773)/(W773-AA773))</f>
        <v>1698.9883971488916</v>
      </c>
      <c r="W773">
        <f t="shared" si="462"/>
        <v>0.99292265695148296</v>
      </c>
      <c r="X773">
        <v>313.14999999999998</v>
      </c>
      <c r="Y773">
        <f t="shared" si="463"/>
        <v>1.9073334166666699E-2</v>
      </c>
      <c r="Z773">
        <v>2E-3</v>
      </c>
      <c r="AA773">
        <f t="shared" si="464"/>
        <v>7.2765497523200454E-2</v>
      </c>
      <c r="AC773">
        <f t="shared" si="465"/>
        <v>8.6925947636191558E-6</v>
      </c>
      <c r="AD773">
        <f t="shared" si="466"/>
        <v>6.7656788397070603E-10</v>
      </c>
      <c r="AE773">
        <v>0</v>
      </c>
      <c r="AF773">
        <f t="shared" si="467"/>
        <v>1.8187946038911558E-10</v>
      </c>
      <c r="AG773">
        <f t="shared" si="468"/>
        <v>8.5844734435982159E-10</v>
      </c>
      <c r="AH773">
        <f t="shared" si="469"/>
        <v>1.097002469958351E-3</v>
      </c>
      <c r="AJ773">
        <f t="shared" si="470"/>
        <v>2.2684399164380931E-3</v>
      </c>
      <c r="AK773">
        <f t="shared" si="471"/>
        <v>1.7655874176978341E-7</v>
      </c>
      <c r="AL773">
        <v>0</v>
      </c>
      <c r="AM773">
        <f t="shared" si="472"/>
        <v>9.8384999264097893E-7</v>
      </c>
      <c r="AN773">
        <f t="shared" si="473"/>
        <v>1.1604087344107623E-6</v>
      </c>
      <c r="AO773">
        <f t="shared" si="474"/>
        <v>2.2739189884214046E-2</v>
      </c>
      <c r="AQ773">
        <f t="shared" si="475"/>
        <v>0</v>
      </c>
      <c r="AR773">
        <f t="shared" si="476"/>
        <v>0</v>
      </c>
      <c r="AS773">
        <v>0</v>
      </c>
      <c r="AT773">
        <f t="shared" si="477"/>
        <v>0</v>
      </c>
      <c r="AU773">
        <f t="shared" si="478"/>
        <v>0</v>
      </c>
      <c r="AV773">
        <f t="shared" si="479"/>
        <v>1.5759424160826513E-2</v>
      </c>
      <c r="AX773">
        <f t="shared" si="480"/>
        <v>78.812974192989046</v>
      </c>
      <c r="AY773">
        <f t="shared" si="481"/>
        <v>15.215219993965077</v>
      </c>
      <c r="AZ773" t="e">
        <f t="shared" si="482"/>
        <v>#DIV/0!</v>
      </c>
    </row>
    <row r="774" spans="1:52">
      <c r="A774" s="84">
        <v>44881.602083333331</v>
      </c>
      <c r="B774" s="31">
        <v>50</v>
      </c>
      <c r="C774" s="31">
        <v>9</v>
      </c>
      <c r="D774" s="31" t="s">
        <v>234</v>
      </c>
      <c r="E774" s="85">
        <v>1</v>
      </c>
      <c r="F774" s="2">
        <v>44882.614965277775</v>
      </c>
      <c r="G774">
        <v>357</v>
      </c>
      <c r="I774" s="35">
        <v>21.8</v>
      </c>
      <c r="J774" s="35">
        <v>29.998999999999999</v>
      </c>
      <c r="K774" s="64">
        <v>22.96816359086824</v>
      </c>
      <c r="L774" s="64">
        <v>4246.3082408</v>
      </c>
      <c r="N774" s="36">
        <f>1000000*(AG774-AE774)/Y774</f>
        <v>0.11808080448134363</v>
      </c>
      <c r="O774" s="36">
        <f>1000000*(AN774-AL774)/Y774</f>
        <v>113.07953864125211</v>
      </c>
      <c r="P774" s="36">
        <f>1000000*(AU774-AS774)/Y774</f>
        <v>0</v>
      </c>
      <c r="Q774">
        <f>(N774*16)</f>
        <v>1.8892928717014981</v>
      </c>
      <c r="R774">
        <f>(O774*44)</f>
        <v>4975.4997002150931</v>
      </c>
      <c r="S774">
        <f>1000000*(((AG774-AE774)*0.082057*X774)/(W774-AA774))/Y774</f>
        <v>3.297504105518406</v>
      </c>
      <c r="T774">
        <f>1000000*(((AN774-AL774)*0.082057*X774)/(W774-AA774))/Y774</f>
        <v>3157.8396214142485</v>
      </c>
      <c r="U774">
        <f>O774*((1*0.082057*X774)/(W774-AA774))</f>
        <v>3157.839621414249</v>
      </c>
      <c r="W774">
        <f t="shared" si="462"/>
        <v>0.99292265695148296</v>
      </c>
      <c r="X774">
        <v>313.14999999999998</v>
      </c>
      <c r="Y774">
        <f t="shared" si="463"/>
        <v>1.9073334166666699E-2</v>
      </c>
      <c r="Z774">
        <v>2E-3</v>
      </c>
      <c r="AA774">
        <f t="shared" si="464"/>
        <v>7.2765497523200454E-2</v>
      </c>
      <c r="AC774">
        <f t="shared" si="465"/>
        <v>2.2805610017941206E-5</v>
      </c>
      <c r="AD774">
        <f t="shared" si="466"/>
        <v>1.7750215824021157E-9</v>
      </c>
      <c r="AE774">
        <v>0</v>
      </c>
      <c r="AF774">
        <f t="shared" si="467"/>
        <v>4.7717306013938593E-10</v>
      </c>
      <c r="AG774">
        <f t="shared" si="468"/>
        <v>2.2521946425415015E-9</v>
      </c>
      <c r="AH774">
        <f t="shared" si="469"/>
        <v>1.097002469958351E-3</v>
      </c>
      <c r="AJ774">
        <f t="shared" si="470"/>
        <v>4.2162556606901141E-3</v>
      </c>
      <c r="AK774">
        <f t="shared" si="471"/>
        <v>3.2816244725584686E-7</v>
      </c>
      <c r="AL774">
        <v>0</v>
      </c>
      <c r="AM774">
        <f t="shared" si="472"/>
        <v>1.8286413806612542E-6</v>
      </c>
      <c r="AN774">
        <f t="shared" si="473"/>
        <v>2.1568038279171011E-6</v>
      </c>
      <c r="AO774">
        <f t="shared" si="474"/>
        <v>2.2739189884214046E-2</v>
      </c>
      <c r="AQ774">
        <f t="shared" si="475"/>
        <v>0</v>
      </c>
      <c r="AR774">
        <f t="shared" si="476"/>
        <v>0</v>
      </c>
      <c r="AS774">
        <v>0</v>
      </c>
      <c r="AT774">
        <f t="shared" si="477"/>
        <v>0</v>
      </c>
      <c r="AU774">
        <f t="shared" si="478"/>
        <v>0</v>
      </c>
      <c r="AV774">
        <f t="shared" si="479"/>
        <v>1.5759424160826513E-2</v>
      </c>
      <c r="AX774">
        <f t="shared" si="480"/>
        <v>78.812974192989046</v>
      </c>
      <c r="AY774">
        <f t="shared" si="481"/>
        <v>15.215219993965075</v>
      </c>
      <c r="AZ774" t="e">
        <f t="shared" si="482"/>
        <v>#DIV/0!</v>
      </c>
    </row>
    <row r="775" spans="1:52">
      <c r="A775" s="84">
        <v>44881.447916666664</v>
      </c>
      <c r="B775" s="31">
        <v>50</v>
      </c>
      <c r="C775" s="31">
        <v>6</v>
      </c>
      <c r="D775" s="31" t="s">
        <v>235</v>
      </c>
      <c r="E775" s="85">
        <v>1</v>
      </c>
      <c r="F775" s="2">
        <v>44882.63621527778</v>
      </c>
      <c r="G775">
        <v>359</v>
      </c>
      <c r="I775" s="35">
        <v>21.8</v>
      </c>
      <c r="J775" s="35">
        <v>29.998999999999999</v>
      </c>
      <c r="K775" s="64">
        <v>7.5282449092999997</v>
      </c>
      <c r="L775" s="64">
        <v>2801.5767518719999</v>
      </c>
      <c r="N775" s="36">
        <f>1000000*(AG775-AE775)/Y775</f>
        <v>3.8703190688529933E-2</v>
      </c>
      <c r="O775" s="36">
        <f>1000000*(AN775-AL775)/Y775</f>
        <v>74.606219945554017</v>
      </c>
      <c r="P775" s="36">
        <f>1000000*(AU775-AS775)/Y775</f>
        <v>0</v>
      </c>
      <c r="Q775">
        <f>(N775*16)</f>
        <v>0.61925105101647893</v>
      </c>
      <c r="R775">
        <f>(O775*44)</f>
        <v>3282.6736776043767</v>
      </c>
      <c r="S775">
        <f>1000000*(((AG775-AE775)*0.082057*X775)/(W775-AA775))/Y775</f>
        <v>1.0808186034356952</v>
      </c>
      <c r="T775">
        <f>1000000*(((AN775-AL775)*0.082057*X775)/(W775-AA775))/Y775</f>
        <v>2083.4403834582872</v>
      </c>
      <c r="U775">
        <f>O775*((1*0.082057*X775)/(W775-AA775))</f>
        <v>2083.4403834582872</v>
      </c>
      <c r="W775">
        <f t="shared" si="462"/>
        <v>0.99292265695148296</v>
      </c>
      <c r="X775">
        <v>313.14999999999998</v>
      </c>
      <c r="Y775">
        <f t="shared" si="463"/>
        <v>1.9073334166666699E-2</v>
      </c>
      <c r="Z775">
        <v>2E-3</v>
      </c>
      <c r="AA775">
        <f t="shared" si="464"/>
        <v>7.2765497523200454E-2</v>
      </c>
      <c r="AC775">
        <f t="shared" si="465"/>
        <v>7.4749649375236321E-6</v>
      </c>
      <c r="AD775">
        <f t="shared" si="466"/>
        <v>5.8179650013156403E-10</v>
      </c>
      <c r="AE775">
        <v>0</v>
      </c>
      <c r="AF775">
        <f t="shared" si="467"/>
        <v>1.564023891869903E-10</v>
      </c>
      <c r="AG775">
        <f t="shared" si="468"/>
        <v>7.3819888931855436E-10</v>
      </c>
      <c r="AH775">
        <f t="shared" si="469"/>
        <v>1.097002469958351E-3</v>
      </c>
      <c r="AJ775">
        <f t="shared" si="470"/>
        <v>2.7817490321222519E-3</v>
      </c>
      <c r="AK775">
        <f t="shared" si="471"/>
        <v>2.16510962213189E-7</v>
      </c>
      <c r="AL775">
        <v>0</v>
      </c>
      <c r="AM775">
        <f t="shared" si="472"/>
        <v>1.2064784017201969E-6</v>
      </c>
      <c r="AN775">
        <f t="shared" si="473"/>
        <v>1.4229893639333859E-6</v>
      </c>
      <c r="AO775">
        <f t="shared" si="474"/>
        <v>2.2739189884214046E-2</v>
      </c>
      <c r="AQ775">
        <f t="shared" si="475"/>
        <v>0</v>
      </c>
      <c r="AR775">
        <f t="shared" si="476"/>
        <v>0</v>
      </c>
      <c r="AS775">
        <v>0</v>
      </c>
      <c r="AT775">
        <f t="shared" si="477"/>
        <v>0</v>
      </c>
      <c r="AU775">
        <f t="shared" si="478"/>
        <v>0</v>
      </c>
      <c r="AV775">
        <f t="shared" si="479"/>
        <v>1.5759424160826513E-2</v>
      </c>
      <c r="AX775">
        <f t="shared" si="480"/>
        <v>78.812974192989046</v>
      </c>
      <c r="AY775">
        <f t="shared" si="481"/>
        <v>15.215219993965077</v>
      </c>
      <c r="AZ775" t="e">
        <f t="shared" si="482"/>
        <v>#DIV/0!</v>
      </c>
    </row>
    <row r="776" spans="1:52">
      <c r="A776" s="84">
        <v>44881.567361111112</v>
      </c>
      <c r="B776" s="31">
        <v>50</v>
      </c>
      <c r="C776" s="31">
        <v>3.8</v>
      </c>
      <c r="D776" s="31" t="s">
        <v>234</v>
      </c>
      <c r="E776" s="85">
        <v>1</v>
      </c>
      <c r="F776" s="2">
        <v>44882.657465277778</v>
      </c>
      <c r="G776">
        <v>283</v>
      </c>
      <c r="I776" s="35">
        <v>21.8</v>
      </c>
      <c r="J776" s="35">
        <v>29.998999999999999</v>
      </c>
      <c r="K776" s="64">
        <v>7.6672543477000019</v>
      </c>
      <c r="L776" s="64">
        <v>3953.8606515843198</v>
      </c>
      <c r="N776" s="36">
        <f>1000000*(AG776-AE776)/Y776</f>
        <v>3.9417847141225086E-2</v>
      </c>
      <c r="O776" s="36">
        <f>1000000*(AN776-AL776)/Y776</f>
        <v>105.29163522258145</v>
      </c>
      <c r="P776" s="36">
        <f>1000000*(AU776-AS776)/Y776</f>
        <v>0</v>
      </c>
      <c r="Q776">
        <f>(N776*16)</f>
        <v>0.63068555425960138</v>
      </c>
      <c r="R776">
        <f>(O776*44)</f>
        <v>4632.8319497935836</v>
      </c>
      <c r="S776">
        <f>1000000*(((AG776-AE776)*0.082057*X776)/(W776-AA776))/Y776</f>
        <v>1.1007759758227524</v>
      </c>
      <c r="T776">
        <f>1000000*(((AN776-AL776)*0.082057*X776)/(W776-AA776))/Y776</f>
        <v>2940.3559786727669</v>
      </c>
      <c r="U776">
        <f>O776*((1*0.082057*X776)/(W776-AA776))</f>
        <v>2940.3559786727669</v>
      </c>
      <c r="W776">
        <f t="shared" si="462"/>
        <v>0.99292265695148296</v>
      </c>
      <c r="X776">
        <v>313.14999999999998</v>
      </c>
      <c r="Y776">
        <f t="shared" si="463"/>
        <v>1.9073334166666699E-2</v>
      </c>
      <c r="Z776">
        <v>2E-3</v>
      </c>
      <c r="AA776">
        <f t="shared" si="464"/>
        <v>7.2765497523200454E-2</v>
      </c>
      <c r="AC776">
        <f t="shared" si="465"/>
        <v>7.6129905584410954E-6</v>
      </c>
      <c r="AD776">
        <f t="shared" si="466"/>
        <v>5.9253940312167077E-10</v>
      </c>
      <c r="AE776">
        <v>0</v>
      </c>
      <c r="AF776">
        <f t="shared" si="467"/>
        <v>1.5929036753350292E-10</v>
      </c>
      <c r="AG776">
        <f t="shared" si="468"/>
        <v>7.5182977065517366E-10</v>
      </c>
      <c r="AH776">
        <f t="shared" si="469"/>
        <v>1.097002469958351E-3</v>
      </c>
      <c r="AJ776">
        <f t="shared" si="470"/>
        <v>3.9258778233870239E-3</v>
      </c>
      <c r="AK776">
        <f t="shared" si="471"/>
        <v>3.055615640583026E-7</v>
      </c>
      <c r="AL776">
        <v>0</v>
      </c>
      <c r="AM776">
        <f t="shared" si="472"/>
        <v>1.7027009794967671E-6</v>
      </c>
      <c r="AN776">
        <f t="shared" si="473"/>
        <v>2.0082625435550697E-6</v>
      </c>
      <c r="AO776">
        <f t="shared" si="474"/>
        <v>2.2739189884214046E-2</v>
      </c>
      <c r="AQ776">
        <f t="shared" si="475"/>
        <v>0</v>
      </c>
      <c r="AR776">
        <f t="shared" si="476"/>
        <v>0</v>
      </c>
      <c r="AS776">
        <v>0</v>
      </c>
      <c r="AT776">
        <f t="shared" si="477"/>
        <v>0</v>
      </c>
      <c r="AU776">
        <f t="shared" si="478"/>
        <v>0</v>
      </c>
      <c r="AV776">
        <f t="shared" si="479"/>
        <v>1.5759424160826513E-2</v>
      </c>
      <c r="AX776">
        <f t="shared" si="480"/>
        <v>78.812974192989046</v>
      </c>
      <c r="AY776">
        <f t="shared" si="481"/>
        <v>15.215219993965075</v>
      </c>
      <c r="AZ776" t="e">
        <f t="shared" si="482"/>
        <v>#DIV/0!</v>
      </c>
    </row>
    <row r="777" spans="1:52">
      <c r="A777" s="84">
        <v>44881.432638888888</v>
      </c>
      <c r="B777" s="31">
        <v>50</v>
      </c>
      <c r="C777" s="31">
        <v>0.1</v>
      </c>
      <c r="D777" s="31" t="s">
        <v>235</v>
      </c>
      <c r="E777" s="85">
        <v>1</v>
      </c>
      <c r="F777" s="2">
        <v>44882.678703703707</v>
      </c>
      <c r="G777">
        <v>265</v>
      </c>
      <c r="I777" s="35">
        <v>21.8</v>
      </c>
      <c r="J777" s="35">
        <v>29.998999999999999</v>
      </c>
      <c r="K777" s="64">
        <v>9.5789326517000006</v>
      </c>
      <c r="L777" s="64">
        <v>2566.3127601411202</v>
      </c>
      <c r="N777" s="36">
        <f>1000000*(AG777-AE777)/Y777</f>
        <v>4.92459081071265E-2</v>
      </c>
      <c r="O777" s="36">
        <f>1000000*(AN777-AL777)/Y777</f>
        <v>68.3411204437771</v>
      </c>
      <c r="P777" s="36">
        <f>1000000*(AU777-AS777)/Y777</f>
        <v>0</v>
      </c>
      <c r="Q777">
        <f>(N777*16)</f>
        <v>0.787934529714024</v>
      </c>
      <c r="R777">
        <f>(O777*44)</f>
        <v>3007.0092995261925</v>
      </c>
      <c r="S777">
        <f>1000000*(((AG777-AE777)*0.082057*X777)/(W777-AA777))/Y777</f>
        <v>1.3752327050658657</v>
      </c>
      <c r="T777">
        <f>1000000*(((AN777-AL777)*0.082057*X777)/(W777-AA777))/Y777</f>
        <v>1908.4822992943637</v>
      </c>
      <c r="U777">
        <f>O777*((1*0.082057*X777)/(W777-AA777))</f>
        <v>1908.4822992943637</v>
      </c>
      <c r="W777">
        <f t="shared" si="462"/>
        <v>0.99292265695148296</v>
      </c>
      <c r="X777">
        <v>313.14999999999998</v>
      </c>
      <c r="Y777">
        <f t="shared" si="463"/>
        <v>1.9073334166666699E-2</v>
      </c>
      <c r="Z777">
        <v>2E-3</v>
      </c>
      <c r="AA777">
        <f t="shared" si="464"/>
        <v>7.2765497523200454E-2</v>
      </c>
      <c r="AC777">
        <f t="shared" si="465"/>
        <v>9.5111392592852787E-6</v>
      </c>
      <c r="AD777">
        <f t="shared" si="466"/>
        <v>7.4027738986950885E-10</v>
      </c>
      <c r="AE777">
        <v>0</v>
      </c>
      <c r="AF777">
        <f t="shared" si="467"/>
        <v>1.990062717986757E-10</v>
      </c>
      <c r="AG777">
        <f t="shared" si="468"/>
        <v>9.392836616681845E-10</v>
      </c>
      <c r="AH777">
        <f t="shared" si="469"/>
        <v>1.097002469958351E-3</v>
      </c>
      <c r="AJ777">
        <f t="shared" si="470"/>
        <v>2.5481500843678147E-3</v>
      </c>
      <c r="AK777">
        <f t="shared" si="471"/>
        <v>1.9832933174751193E-7</v>
      </c>
      <c r="AL777">
        <v>0</v>
      </c>
      <c r="AM777">
        <f t="shared" si="472"/>
        <v>1.1051636958010659E-6</v>
      </c>
      <c r="AN777">
        <f t="shared" si="473"/>
        <v>1.3034930275485778E-6</v>
      </c>
      <c r="AO777">
        <f t="shared" si="474"/>
        <v>2.2739189884214046E-2</v>
      </c>
      <c r="AQ777">
        <f t="shared" si="475"/>
        <v>0</v>
      </c>
      <c r="AR777">
        <f t="shared" si="476"/>
        <v>0</v>
      </c>
      <c r="AS777">
        <v>0</v>
      </c>
      <c r="AT777">
        <f t="shared" si="477"/>
        <v>0</v>
      </c>
      <c r="AU777">
        <f t="shared" si="478"/>
        <v>0</v>
      </c>
      <c r="AV777">
        <f t="shared" si="479"/>
        <v>1.5759424160826513E-2</v>
      </c>
      <c r="AX777">
        <f t="shared" si="480"/>
        <v>78.812974192989046</v>
      </c>
      <c r="AY777">
        <f t="shared" si="481"/>
        <v>15.215219993965077</v>
      </c>
      <c r="AZ777" t="e">
        <f t="shared" si="482"/>
        <v>#DIV/0!</v>
      </c>
    </row>
    <row r="778" spans="1:52">
      <c r="A778" s="84">
        <v>44881.567361111112</v>
      </c>
      <c r="B778" s="31">
        <v>50</v>
      </c>
      <c r="C778" s="31">
        <v>3.8</v>
      </c>
      <c r="D778" s="31" t="s">
        <v>234</v>
      </c>
      <c r="E778" s="85">
        <v>2</v>
      </c>
      <c r="F778" s="2">
        <v>44882.699976851851</v>
      </c>
      <c r="G778">
        <v>153</v>
      </c>
      <c r="I778" s="35">
        <v>21.8</v>
      </c>
      <c r="J778" s="35">
        <v>29.998999999999999</v>
      </c>
      <c r="K778" s="64">
        <v>7.7271087972999997</v>
      </c>
      <c r="L778" s="64">
        <v>3952.0093888032802</v>
      </c>
      <c r="N778" s="36">
        <f>1000000*(AG778-AE778)/Y778</f>
        <v>3.9725562711631669E-2</v>
      </c>
      <c r="O778" s="36">
        <f>1000000*(AN778-AL778)/Y778</f>
        <v>105.24233594205064</v>
      </c>
      <c r="P778" s="36">
        <f>1000000*(AU778-AS778)/Y778</f>
        <v>0</v>
      </c>
      <c r="Q778">
        <f>(N778*16)</f>
        <v>0.63560900338610671</v>
      </c>
      <c r="R778">
        <f>(O778*44)</f>
        <v>4630.6627814502281</v>
      </c>
      <c r="S778">
        <f>1000000*(((AG778-AE778)*0.082057*X778)/(W778-AA778))/Y778</f>
        <v>1.1093691875746927</v>
      </c>
      <c r="T778">
        <f>1000000*(((AN778-AL778)*0.082057*X778)/(W778-AA778))/Y778</f>
        <v>2938.9792554986361</v>
      </c>
      <c r="U778">
        <f>O778*((1*0.082057*X778)/(W778-AA778))</f>
        <v>2938.9792554986366</v>
      </c>
      <c r="W778">
        <f t="shared" si="462"/>
        <v>0.99292265695148296</v>
      </c>
      <c r="X778">
        <v>313.14999999999998</v>
      </c>
      <c r="Y778">
        <f t="shared" si="463"/>
        <v>1.9073334166666699E-2</v>
      </c>
      <c r="Z778">
        <v>2E-3</v>
      </c>
      <c r="AA778">
        <f t="shared" si="464"/>
        <v>7.2765497523200454E-2</v>
      </c>
      <c r="AC778">
        <f t="shared" si="465"/>
        <v>7.6724213975682939E-6</v>
      </c>
      <c r="AD778">
        <f t="shared" si="466"/>
        <v>5.9716506417735208E-10</v>
      </c>
      <c r="AE778">
        <v>0</v>
      </c>
      <c r="AF778">
        <f t="shared" si="467"/>
        <v>1.6053386838047286E-10</v>
      </c>
      <c r="AG778">
        <f t="shared" si="468"/>
        <v>7.5769893255782492E-10</v>
      </c>
      <c r="AH778">
        <f t="shared" si="469"/>
        <v>1.097002469958351E-3</v>
      </c>
      <c r="AJ778">
        <f t="shared" si="470"/>
        <v>3.9240396626277598E-3</v>
      </c>
      <c r="AK778">
        <f t="shared" si="471"/>
        <v>3.0541849509338336E-7</v>
      </c>
      <c r="AL778">
        <v>0</v>
      </c>
      <c r="AM778">
        <f t="shared" si="472"/>
        <v>1.7019037468099458E-6</v>
      </c>
      <c r="AN778">
        <f t="shared" si="473"/>
        <v>2.0073222419033292E-6</v>
      </c>
      <c r="AO778">
        <f t="shared" si="474"/>
        <v>2.2739189884214046E-2</v>
      </c>
      <c r="AQ778">
        <f t="shared" si="475"/>
        <v>0</v>
      </c>
      <c r="AR778">
        <f t="shared" si="476"/>
        <v>0</v>
      </c>
      <c r="AS778">
        <v>0</v>
      </c>
      <c r="AT778">
        <f t="shared" si="477"/>
        <v>0</v>
      </c>
      <c r="AU778">
        <f t="shared" si="478"/>
        <v>0</v>
      </c>
      <c r="AV778">
        <f t="shared" si="479"/>
        <v>1.5759424160826513E-2</v>
      </c>
      <c r="AX778">
        <f t="shared" si="480"/>
        <v>78.81297419298906</v>
      </c>
      <c r="AY778">
        <f t="shared" si="481"/>
        <v>15.215219993965079</v>
      </c>
      <c r="AZ778" t="e">
        <f t="shared" si="482"/>
        <v>#DIV/0!</v>
      </c>
    </row>
    <row r="779" spans="1:52">
      <c r="A779" s="84">
        <v>44881.440972222219</v>
      </c>
      <c r="B779" s="31">
        <v>50</v>
      </c>
      <c r="C779" s="31">
        <v>3</v>
      </c>
      <c r="D779" s="31" t="s">
        <v>235</v>
      </c>
      <c r="E779" s="85">
        <v>2</v>
      </c>
      <c r="F779" s="2">
        <v>44882.721238425926</v>
      </c>
      <c r="G779">
        <v>258</v>
      </c>
      <c r="I779" s="35">
        <v>21.8</v>
      </c>
      <c r="J779" s="35">
        <v>29.998999999999999</v>
      </c>
      <c r="K779" s="64">
        <v>8.386260953299999</v>
      </c>
      <c r="L779" s="64">
        <v>2697.9616726119198</v>
      </c>
      <c r="N779" s="36">
        <f>1000000*(AG779-AE779)/Y779</f>
        <v>4.3114306289156391E-2</v>
      </c>
      <c r="O779" s="36">
        <f>1000000*(AN779-AL779)/Y779</f>
        <v>71.846941839827238</v>
      </c>
      <c r="P779" s="36">
        <f>1000000*(AU779-AS779)/Y779</f>
        <v>0</v>
      </c>
      <c r="Q779">
        <f>(N779*16)</f>
        <v>0.68982890062650226</v>
      </c>
      <c r="R779">
        <f>(O779*44)</f>
        <v>3161.2654409523984</v>
      </c>
      <c r="S779">
        <f>1000000*(((AG779-AE779)*0.082057*X779)/(W779-AA779))/Y779</f>
        <v>1.2040026541107582</v>
      </c>
      <c r="T779">
        <f>1000000*(((AN779-AL779)*0.082057*X779)/(W779-AA779))/Y779</f>
        <v>2006.3852607237645</v>
      </c>
      <c r="U779">
        <f>O779*((1*0.082057*X779)/(W779-AA779))</f>
        <v>2006.3852607237643</v>
      </c>
      <c r="W779">
        <f t="shared" si="462"/>
        <v>0.99292265695148296</v>
      </c>
      <c r="X779">
        <v>313.14999999999998</v>
      </c>
      <c r="Y779">
        <f t="shared" si="463"/>
        <v>1.9073334166666699E-2</v>
      </c>
      <c r="Z779">
        <v>2E-3</v>
      </c>
      <c r="AA779">
        <f t="shared" si="464"/>
        <v>7.2765497523200454E-2</v>
      </c>
      <c r="AC779">
        <f t="shared" si="465"/>
        <v>8.3269085076391104E-6</v>
      </c>
      <c r="AD779">
        <f t="shared" si="466"/>
        <v>6.4810554526361787E-10</v>
      </c>
      <c r="AE779">
        <v>0</v>
      </c>
      <c r="AF779">
        <f t="shared" si="467"/>
        <v>1.7422802595348168E-10</v>
      </c>
      <c r="AG779">
        <f t="shared" si="468"/>
        <v>8.2233357121709957E-10</v>
      </c>
      <c r="AH779">
        <f t="shared" si="469"/>
        <v>1.097002469958351E-3</v>
      </c>
      <c r="AJ779">
        <f t="shared" si="470"/>
        <v>2.6788672723230943E-3</v>
      </c>
      <c r="AK779">
        <f t="shared" si="471"/>
        <v>2.0850339986623361E-7</v>
      </c>
      <c r="AL779">
        <v>0</v>
      </c>
      <c r="AM779">
        <f t="shared" si="472"/>
        <v>1.1618573306978584E-6</v>
      </c>
      <c r="AN779">
        <f t="shared" si="473"/>
        <v>1.3703607305640921E-6</v>
      </c>
      <c r="AO779">
        <f t="shared" si="474"/>
        <v>2.2739189884214046E-2</v>
      </c>
      <c r="AQ779">
        <f t="shared" si="475"/>
        <v>0</v>
      </c>
      <c r="AR779">
        <f t="shared" si="476"/>
        <v>0</v>
      </c>
      <c r="AS779">
        <v>0</v>
      </c>
      <c r="AT779">
        <f t="shared" si="477"/>
        <v>0</v>
      </c>
      <c r="AU779">
        <f t="shared" si="478"/>
        <v>0</v>
      </c>
      <c r="AV779">
        <f t="shared" si="479"/>
        <v>1.5759424160826513E-2</v>
      </c>
      <c r="AX779">
        <f t="shared" si="480"/>
        <v>78.812974192989046</v>
      </c>
      <c r="AY779">
        <f t="shared" si="481"/>
        <v>15.215219993965077</v>
      </c>
      <c r="AZ779" t="e">
        <f t="shared" si="482"/>
        <v>#DIV/0!</v>
      </c>
    </row>
    <row r="780" spans="1:52">
      <c r="A780" s="84">
        <v>44881.5625</v>
      </c>
      <c r="B780" s="31">
        <v>50</v>
      </c>
      <c r="C780" s="31">
        <v>1.6</v>
      </c>
      <c r="D780" s="31" t="s">
        <v>234</v>
      </c>
      <c r="E780" s="85">
        <v>1</v>
      </c>
      <c r="F780" s="2">
        <v>44882.742511574077</v>
      </c>
      <c r="G780">
        <v>323</v>
      </c>
      <c r="I780" s="35">
        <v>21.8</v>
      </c>
      <c r="J780" s="35">
        <v>29.998999999999999</v>
      </c>
      <c r="K780" s="64">
        <v>5.9768506813000002</v>
      </c>
      <c r="L780" s="64">
        <v>2810.8458612499999</v>
      </c>
      <c r="N780" s="36">
        <f>1000000*(AG780-AE780)/Y780</f>
        <v>3.0727373301771749E-2</v>
      </c>
      <c r="O780" s="36">
        <f>1000000*(AN780-AL780)/Y780</f>
        <v>74.853057092704233</v>
      </c>
      <c r="P780" s="36">
        <f>1000000*(AU780-AS780)/Y780</f>
        <v>0</v>
      </c>
      <c r="Q780">
        <f>(N780*16)</f>
        <v>0.49163797282834798</v>
      </c>
      <c r="R780">
        <f>(O780*44)</f>
        <v>3293.5345120789862</v>
      </c>
      <c r="S780">
        <f>1000000*(((AG780-AE780)*0.082057*X780)/(W780-AA780))/Y780</f>
        <v>0.8580873077503276</v>
      </c>
      <c r="T780">
        <f>1000000*(((AN780-AL780)*0.082057*X780)/(W780-AA780))/Y780</f>
        <v>2090.3335149007548</v>
      </c>
      <c r="U780">
        <f>O780*((1*0.082057*X780)/(W780-AA780))</f>
        <v>2090.3335149007553</v>
      </c>
      <c r="W780">
        <f t="shared" si="462"/>
        <v>0.99292265695148296</v>
      </c>
      <c r="X780">
        <v>313.14999999999998</v>
      </c>
      <c r="Y780">
        <f t="shared" si="463"/>
        <v>1.9073334166666699E-2</v>
      </c>
      <c r="Z780">
        <v>2E-3</v>
      </c>
      <c r="AA780">
        <f t="shared" si="464"/>
        <v>7.2765497523200454E-2</v>
      </c>
      <c r="AC780">
        <f t="shared" si="465"/>
        <v>5.9345504586786771E-6</v>
      </c>
      <c r="AD780">
        <f t="shared" si="466"/>
        <v>4.6190192403193551E-10</v>
      </c>
      <c r="AE780">
        <v>0</v>
      </c>
      <c r="AF780">
        <f t="shared" si="467"/>
        <v>1.2417153501666974E-10</v>
      </c>
      <c r="AG780">
        <f t="shared" si="468"/>
        <v>5.8607345904860522E-10</v>
      </c>
      <c r="AH780">
        <f t="shared" si="469"/>
        <v>1.097002469958351E-3</v>
      </c>
      <c r="AJ780">
        <f t="shared" si="470"/>
        <v>2.7909525408334294E-3</v>
      </c>
      <c r="AK780">
        <f t="shared" si="471"/>
        <v>2.172272958952661E-7</v>
      </c>
      <c r="AL780">
        <v>0</v>
      </c>
      <c r="AM780">
        <f t="shared" si="472"/>
        <v>1.2104700754304626E-6</v>
      </c>
      <c r="AN780">
        <f t="shared" si="473"/>
        <v>1.4276973713257288E-6</v>
      </c>
      <c r="AO780">
        <f t="shared" si="474"/>
        <v>2.2739189884214046E-2</v>
      </c>
      <c r="AQ780">
        <f t="shared" si="475"/>
        <v>0</v>
      </c>
      <c r="AR780">
        <f t="shared" si="476"/>
        <v>0</v>
      </c>
      <c r="AS780">
        <v>0</v>
      </c>
      <c r="AT780">
        <f t="shared" si="477"/>
        <v>0</v>
      </c>
      <c r="AU780">
        <f t="shared" si="478"/>
        <v>0</v>
      </c>
      <c r="AV780">
        <f t="shared" si="479"/>
        <v>1.5759424160826513E-2</v>
      </c>
      <c r="AX780">
        <f t="shared" si="480"/>
        <v>78.812974192989046</v>
      </c>
      <c r="AY780">
        <f t="shared" si="481"/>
        <v>15.215219993965082</v>
      </c>
      <c r="AZ780" t="e">
        <f t="shared" si="482"/>
        <v>#DIV/0!</v>
      </c>
    </row>
    <row r="781" spans="1:52">
      <c r="A781" s="84">
        <v>44881.586805555555</v>
      </c>
      <c r="B781" s="31">
        <v>50</v>
      </c>
      <c r="C781" s="31">
        <v>6.2</v>
      </c>
      <c r="D781" s="31" t="s">
        <v>234</v>
      </c>
      <c r="E781" s="85">
        <v>2</v>
      </c>
      <c r="F781" s="2">
        <v>44882.763773148145</v>
      </c>
      <c r="G781">
        <v>87</v>
      </c>
      <c r="I781" s="35">
        <v>21.8</v>
      </c>
      <c r="J781" s="35">
        <v>29.998999999999999</v>
      </c>
      <c r="K781" s="64">
        <v>16.682368291700001</v>
      </c>
      <c r="L781" s="64">
        <v>3656.37140337152</v>
      </c>
      <c r="N781" s="36">
        <f>1000000*(AG781-AE781)/Y781</f>
        <v>8.5765127052699189E-2</v>
      </c>
      <c r="O781" s="36">
        <f>1000000*(AN781-AL781)/Y781</f>
        <v>97.369472009037054</v>
      </c>
      <c r="P781" s="36">
        <f>1000000*(AU781-AS781)/Y781</f>
        <v>0</v>
      </c>
      <c r="Q781">
        <f>(N781*16)</f>
        <v>1.372242032843187</v>
      </c>
      <c r="R781">
        <f>(O781*44)</f>
        <v>4284.2567683976304</v>
      </c>
      <c r="S781">
        <f>1000000*(((AG781-AE781)*0.082057*X781)/(W781-AA781))/Y781</f>
        <v>2.3950620916650887</v>
      </c>
      <c r="T781">
        <f>1000000*(((AN781-AL781)*0.082057*X781)/(W781-AA781))/Y781</f>
        <v>2719.1230201407393</v>
      </c>
      <c r="U781">
        <f>O781*((1*0.082057*X781)/(W781-AA781))</f>
        <v>2719.1230201407393</v>
      </c>
      <c r="W781">
        <f t="shared" si="462"/>
        <v>0.99292265695148296</v>
      </c>
      <c r="X781">
        <v>313.14999999999998</v>
      </c>
      <c r="Y781">
        <f t="shared" si="463"/>
        <v>1.9073334166666699E-2</v>
      </c>
      <c r="Z781">
        <v>2E-3</v>
      </c>
      <c r="AA781">
        <f t="shared" si="464"/>
        <v>7.2765497523200454E-2</v>
      </c>
      <c r="AC781">
        <f t="shared" si="465"/>
        <v>1.6564301448437937E-5</v>
      </c>
      <c r="AD781">
        <f t="shared" si="466"/>
        <v>1.2892438547033547E-9</v>
      </c>
      <c r="AE781">
        <v>0</v>
      </c>
      <c r="AF781">
        <f t="shared" si="467"/>
        <v>3.4658307341940318E-10</v>
      </c>
      <c r="AG781">
        <f t="shared" si="468"/>
        <v>1.635826928122758E-9</v>
      </c>
      <c r="AH781">
        <f t="shared" si="469"/>
        <v>1.097002469958351E-3</v>
      </c>
      <c r="AJ781">
        <f t="shared" si="470"/>
        <v>3.6304940086370721E-3</v>
      </c>
      <c r="AK781">
        <f t="shared" si="471"/>
        <v>2.8257105225612077E-7</v>
      </c>
      <c r="AL781">
        <v>0</v>
      </c>
      <c r="AM781">
        <f t="shared" si="472"/>
        <v>1.5745894250041424E-6</v>
      </c>
      <c r="AN781">
        <f t="shared" si="473"/>
        <v>1.8571604772602632E-6</v>
      </c>
      <c r="AO781">
        <f t="shared" si="474"/>
        <v>2.2739189884214046E-2</v>
      </c>
      <c r="AQ781">
        <f t="shared" si="475"/>
        <v>0</v>
      </c>
      <c r="AR781">
        <f t="shared" si="476"/>
        <v>0</v>
      </c>
      <c r="AS781">
        <v>0</v>
      </c>
      <c r="AT781">
        <f t="shared" si="477"/>
        <v>0</v>
      </c>
      <c r="AU781">
        <f t="shared" si="478"/>
        <v>0</v>
      </c>
      <c r="AV781">
        <f t="shared" si="479"/>
        <v>1.5759424160826513E-2</v>
      </c>
      <c r="AX781">
        <f t="shared" si="480"/>
        <v>78.812974192989046</v>
      </c>
      <c r="AY781">
        <f t="shared" si="481"/>
        <v>15.215219993965077</v>
      </c>
      <c r="AZ781" t="e">
        <f t="shared" si="482"/>
        <v>#DIV/0!</v>
      </c>
    </row>
    <row r="782" spans="1:52">
      <c r="A782" s="84">
        <v>44881.555555555555</v>
      </c>
      <c r="B782" s="31">
        <v>50</v>
      </c>
      <c r="C782" s="31">
        <v>0.1</v>
      </c>
      <c r="D782" s="31" t="s">
        <v>234</v>
      </c>
      <c r="E782" s="85">
        <v>2</v>
      </c>
      <c r="F782" s="2">
        <v>44882.784988425927</v>
      </c>
      <c r="G782">
        <v>344</v>
      </c>
      <c r="I782" s="35">
        <v>21.8</v>
      </c>
      <c r="J782" s="35">
        <v>29.998999999999999</v>
      </c>
      <c r="K782" s="64">
        <v>6.6990720653000011</v>
      </c>
      <c r="L782" s="64">
        <v>3146.1121331303198</v>
      </c>
      <c r="N782" s="36">
        <f>1000000*(AG782-AE782)/Y782</f>
        <v>3.4440359831972869E-2</v>
      </c>
      <c r="O782" s="36">
        <f>1000000*(AN782-AL782)/Y782</f>
        <v>83.781225561947664</v>
      </c>
      <c r="P782" s="36">
        <f>1000000*(AU782-AS782)/Y782</f>
        <v>0</v>
      </c>
      <c r="Q782">
        <f>(N782*16)</f>
        <v>0.55104575731156591</v>
      </c>
      <c r="R782">
        <f>(O782*44)</f>
        <v>3686.3739247256972</v>
      </c>
      <c r="S782">
        <f>1000000*(((AG782-AE782)*0.082057*X782)/(W782-AA782))/Y782</f>
        <v>0.96177552685462075</v>
      </c>
      <c r="T782">
        <f>1000000*(((AN782-AL782)*0.082057*X782)/(W782-AA782))/Y782</f>
        <v>2339.6600020584688</v>
      </c>
      <c r="U782">
        <f>O782*((1*0.082057*X782)/(W782-AA782))</f>
        <v>2339.6600020584688</v>
      </c>
      <c r="W782">
        <f t="shared" si="462"/>
        <v>0.99292265695148296</v>
      </c>
      <c r="X782">
        <v>313.14999999999998</v>
      </c>
      <c r="Y782">
        <f t="shared" si="463"/>
        <v>1.9073334166666699E-2</v>
      </c>
      <c r="Z782">
        <v>2E-3</v>
      </c>
      <c r="AA782">
        <f t="shared" si="464"/>
        <v>7.2765497523200454E-2</v>
      </c>
      <c r="AC782">
        <f t="shared" si="465"/>
        <v>6.6516604341871354E-6</v>
      </c>
      <c r="AD782">
        <f t="shared" si="466"/>
        <v>5.1771651011325427E-10</v>
      </c>
      <c r="AE782">
        <v>0</v>
      </c>
      <c r="AF782">
        <f t="shared" si="467"/>
        <v>1.3917598178220916E-10</v>
      </c>
      <c r="AG782">
        <f t="shared" si="468"/>
        <v>6.5689249189546341E-10</v>
      </c>
      <c r="AH782">
        <f t="shared" si="469"/>
        <v>1.097002469958351E-3</v>
      </c>
      <c r="AJ782">
        <f t="shared" si="470"/>
        <v>3.1238460182950547E-3</v>
      </c>
      <c r="AK782">
        <f t="shared" si="471"/>
        <v>2.4313728500191227E-7</v>
      </c>
      <c r="AL782">
        <v>0</v>
      </c>
      <c r="AM782">
        <f t="shared" si="472"/>
        <v>1.3548500270339936E-6</v>
      </c>
      <c r="AN782">
        <f t="shared" si="473"/>
        <v>1.5979873120359059E-6</v>
      </c>
      <c r="AO782">
        <f t="shared" si="474"/>
        <v>2.2739189884214046E-2</v>
      </c>
      <c r="AQ782">
        <f t="shared" si="475"/>
        <v>0</v>
      </c>
      <c r="AR782">
        <f t="shared" si="476"/>
        <v>0</v>
      </c>
      <c r="AS782">
        <v>0</v>
      </c>
      <c r="AT782">
        <f t="shared" si="477"/>
        <v>0</v>
      </c>
      <c r="AU782">
        <f t="shared" si="478"/>
        <v>0</v>
      </c>
      <c r="AV782">
        <f t="shared" si="479"/>
        <v>1.5759424160826513E-2</v>
      </c>
      <c r="AX782">
        <f t="shared" si="480"/>
        <v>78.812974192989046</v>
      </c>
      <c r="AY782">
        <f t="shared" si="481"/>
        <v>15.215219993965079</v>
      </c>
      <c r="AZ782" t="e">
        <f t="shared" si="482"/>
        <v>#DIV/0!</v>
      </c>
    </row>
    <row r="783" spans="1:52">
      <c r="A783" s="84">
        <v>44881.635416666664</v>
      </c>
      <c r="B783" s="31">
        <v>100</v>
      </c>
      <c r="C783" s="31">
        <v>0.1</v>
      </c>
      <c r="D783" s="31" t="s">
        <v>234</v>
      </c>
      <c r="E783" s="85">
        <v>1</v>
      </c>
      <c r="F783" s="2">
        <v>44882.806238425925</v>
      </c>
      <c r="G783">
        <v>387</v>
      </c>
      <c r="I783" s="35">
        <v>21.8</v>
      </c>
      <c r="J783" s="35">
        <v>29.998999999999999</v>
      </c>
      <c r="K783" s="64">
        <v>27.7471492365625</v>
      </c>
      <c r="L783" s="64">
        <v>1364.23423609472</v>
      </c>
      <c r="N783" s="36">
        <f>1000000*(AG783-AE783)/Y783</f>
        <v>0.1426498766849538</v>
      </c>
      <c r="O783" s="36">
        <f>1000000*(AN783-AL783)/Y783</f>
        <v>36.329670214220762</v>
      </c>
      <c r="P783" s="36">
        <f>1000000*(AU783-AS783)/Y783</f>
        <v>0</v>
      </c>
      <c r="Q783">
        <f>(N783*16)</f>
        <v>2.2823980269592608</v>
      </c>
      <c r="R783">
        <f>(O783*44)</f>
        <v>1598.5054894257134</v>
      </c>
      <c r="S783">
        <f>1000000*(((AG783-AE783)*0.082057*X783)/(W783-AA783))/Y783</f>
        <v>3.9836157628367901</v>
      </c>
      <c r="T783">
        <f>1000000*(((AN783-AL783)*0.082057*X783)/(W783-AA783))/Y783</f>
        <v>1014.5360815394029</v>
      </c>
      <c r="U783">
        <f>O783*((1*0.082057*X783)/(W783-AA783))</f>
        <v>1014.5360815394029</v>
      </c>
      <c r="W783">
        <f t="shared" si="462"/>
        <v>0.99292265695148296</v>
      </c>
      <c r="X783">
        <v>313.14999999999998</v>
      </c>
      <c r="Y783">
        <f t="shared" si="463"/>
        <v>1.9073334166666699E-2</v>
      </c>
      <c r="Z783">
        <v>2E-3</v>
      </c>
      <c r="AA783">
        <f t="shared" si="464"/>
        <v>7.2765497523200454E-2</v>
      </c>
      <c r="AC783">
        <f t="shared" si="465"/>
        <v>2.7550773142796951E-5</v>
      </c>
      <c r="AD783">
        <f t="shared" si="466"/>
        <v>2.1443503112548589E-9</v>
      </c>
      <c r="AE783">
        <v>0</v>
      </c>
      <c r="AF783">
        <f t="shared" si="467"/>
        <v>5.7645845559106153E-10</v>
      </c>
      <c r="AG783">
        <f t="shared" si="468"/>
        <v>2.7208087668459206E-9</v>
      </c>
      <c r="AH783">
        <f t="shared" si="469"/>
        <v>1.097002469958351E-3</v>
      </c>
      <c r="AJ783">
        <f t="shared" si="470"/>
        <v>1.354579082407346E-3</v>
      </c>
      <c r="AK783">
        <f t="shared" si="471"/>
        <v>1.0543051049509057E-7</v>
      </c>
      <c r="AL783">
        <v>0</v>
      </c>
      <c r="AM783">
        <f t="shared" si="472"/>
        <v>5.874974296655397E-7</v>
      </c>
      <c r="AN783">
        <f t="shared" si="473"/>
        <v>6.9292794016063026E-7</v>
      </c>
      <c r="AO783">
        <f t="shared" si="474"/>
        <v>2.2739189884214046E-2</v>
      </c>
      <c r="AQ783">
        <f t="shared" si="475"/>
        <v>0</v>
      </c>
      <c r="AR783">
        <f t="shared" si="476"/>
        <v>0</v>
      </c>
      <c r="AS783">
        <v>0</v>
      </c>
      <c r="AT783">
        <f t="shared" si="477"/>
        <v>0</v>
      </c>
      <c r="AU783">
        <f t="shared" si="478"/>
        <v>0</v>
      </c>
      <c r="AV783">
        <f t="shared" si="479"/>
        <v>1.5759424160826513E-2</v>
      </c>
      <c r="AX783">
        <f t="shared" si="480"/>
        <v>78.812974192989046</v>
      </c>
      <c r="AY783">
        <f t="shared" si="481"/>
        <v>15.215219993965073</v>
      </c>
      <c r="AZ783" t="e">
        <f t="shared" si="482"/>
        <v>#DIV/0!</v>
      </c>
    </row>
    <row r="784" spans="1:52">
      <c r="A784" s="84">
        <v>44881.5625</v>
      </c>
      <c r="B784" s="31">
        <v>50</v>
      </c>
      <c r="C784" s="31">
        <v>1.6</v>
      </c>
      <c r="D784" s="31" t="s">
        <v>234</v>
      </c>
      <c r="E784" s="85">
        <v>2</v>
      </c>
      <c r="F784" s="2">
        <v>44882.827511574076</v>
      </c>
      <c r="G784">
        <v>321</v>
      </c>
      <c r="I784" s="35">
        <v>21.8</v>
      </c>
      <c r="J784" s="35">
        <v>29.998999999999999</v>
      </c>
      <c r="K784" s="64">
        <v>6.0615836228000006</v>
      </c>
      <c r="L784" s="64">
        <v>2991.8817371916798</v>
      </c>
      <c r="N784" s="36">
        <f>1000000*(AG784-AE784)/Y784</f>
        <v>3.1162990797215257E-2</v>
      </c>
      <c r="O784" s="36">
        <f>1000000*(AN784-AL784)/Y784</f>
        <v>79.674057398876855</v>
      </c>
      <c r="P784" s="36">
        <f>1000000*(AU784-AS784)/Y784</f>
        <v>0</v>
      </c>
      <c r="Q784">
        <f>(N784*16)</f>
        <v>0.49860785275544411</v>
      </c>
      <c r="R784">
        <f>(O784*44)</f>
        <v>3505.6585255505815</v>
      </c>
      <c r="S784">
        <f>1000000*(((AG784-AE784)*0.082057*X784)/(W784-AA784))/Y784</f>
        <v>0.87025228652033271</v>
      </c>
      <c r="T784">
        <f>1000000*(((AN784-AL784)*0.082057*X784)/(W784-AA784))/Y784</f>
        <v>2224.9639349096351</v>
      </c>
      <c r="U784">
        <f>O784*((1*0.082057*X784)/(W784-AA784))</f>
        <v>2224.9639349096351</v>
      </c>
      <c r="W784">
        <f t="shared" si="462"/>
        <v>0.99292265695148296</v>
      </c>
      <c r="X784">
        <v>313.14999999999998</v>
      </c>
      <c r="Y784">
        <f t="shared" si="463"/>
        <v>1.9073334166666699E-2</v>
      </c>
      <c r="Z784">
        <v>2E-3</v>
      </c>
      <c r="AA784">
        <f t="shared" si="464"/>
        <v>7.2765497523200454E-2</v>
      </c>
      <c r="AC784">
        <f t="shared" si="465"/>
        <v>6.0186837160841725E-6</v>
      </c>
      <c r="AD784">
        <f t="shared" si="466"/>
        <v>4.6845024032670078E-10</v>
      </c>
      <c r="AE784">
        <v>0</v>
      </c>
      <c r="AF784">
        <f t="shared" si="467"/>
        <v>1.2593189678134484E-10</v>
      </c>
      <c r="AG784">
        <f t="shared" si="468"/>
        <v>5.9438213710804567E-10</v>
      </c>
      <c r="AH784">
        <f t="shared" si="469"/>
        <v>1.097002469958351E-3</v>
      </c>
      <c r="AJ784">
        <f t="shared" si="470"/>
        <v>2.9707071637769811E-3</v>
      </c>
      <c r="AK784">
        <f t="shared" si="471"/>
        <v>2.3121807864610447E-7</v>
      </c>
      <c r="AL784">
        <v>0</v>
      </c>
      <c r="AM784">
        <f t="shared" si="472"/>
        <v>1.288431842536857E-6</v>
      </c>
      <c r="AN784">
        <f t="shared" si="473"/>
        <v>1.5196499211829614E-6</v>
      </c>
      <c r="AO784">
        <f t="shared" si="474"/>
        <v>2.2739189884214046E-2</v>
      </c>
      <c r="AQ784">
        <f t="shared" si="475"/>
        <v>0</v>
      </c>
      <c r="AR784">
        <f t="shared" si="476"/>
        <v>0</v>
      </c>
      <c r="AS784">
        <v>0</v>
      </c>
      <c r="AT784">
        <f t="shared" si="477"/>
        <v>0</v>
      </c>
      <c r="AU784">
        <f t="shared" si="478"/>
        <v>0</v>
      </c>
      <c r="AV784">
        <f t="shared" si="479"/>
        <v>1.5759424160826513E-2</v>
      </c>
      <c r="AX784">
        <f t="shared" si="480"/>
        <v>78.812974192989032</v>
      </c>
      <c r="AY784">
        <f t="shared" si="481"/>
        <v>15.215219993965071</v>
      </c>
      <c r="AZ784" t="e">
        <f t="shared" si="482"/>
        <v>#DIV/0!</v>
      </c>
    </row>
    <row r="785" spans="1:52">
      <c r="A785" s="84">
        <v>44881.602083333331</v>
      </c>
      <c r="B785" s="31">
        <v>50</v>
      </c>
      <c r="C785" s="31">
        <v>9</v>
      </c>
      <c r="D785" s="31" t="s">
        <v>234</v>
      </c>
      <c r="E785" s="85">
        <v>2</v>
      </c>
      <c r="F785" s="2">
        <v>44882.848749999997</v>
      </c>
      <c r="G785">
        <v>286</v>
      </c>
      <c r="I785" s="35">
        <v>21.8</v>
      </c>
      <c r="J785" s="35">
        <v>29.998999999999999</v>
      </c>
      <c r="K785" s="64">
        <v>23.181672057477861</v>
      </c>
      <c r="L785" s="64">
        <v>3966.20229780512</v>
      </c>
      <c r="N785" s="36">
        <f>1000000*(AG785-AE785)/Y785</f>
        <v>0.11917846522383617</v>
      </c>
      <c r="O785" s="36">
        <f>1000000*(AN785-AL785)/Y785</f>
        <v>105.62029427924449</v>
      </c>
      <c r="P785" s="36">
        <f>1000000*(AU785-AS785)/Y785</f>
        <v>0</v>
      </c>
      <c r="Q785">
        <f>(N785*16)</f>
        <v>1.9068554435813787</v>
      </c>
      <c r="R785">
        <f>(O785*44)</f>
        <v>4647.2929482867576</v>
      </c>
      <c r="S785">
        <f>1000000*(((AG785-AE785)*0.082057*X785)/(W785-AA785))/Y785</f>
        <v>3.328157189402225</v>
      </c>
      <c r="T785">
        <f>1000000*(((AN785-AL785)*0.082057*X785)/(W785-AA785))/Y785</f>
        <v>2949.5340545964732</v>
      </c>
      <c r="U785">
        <f>O785*((1*0.082057*X785)/(W785-AA785))</f>
        <v>2949.5340545964741</v>
      </c>
      <c r="W785">
        <f t="shared" si="462"/>
        <v>0.99292265695148296</v>
      </c>
      <c r="X785">
        <v>313.14999999999998</v>
      </c>
      <c r="Y785">
        <f t="shared" si="463"/>
        <v>1.9073334166666699E-2</v>
      </c>
      <c r="Z785">
        <v>2E-3</v>
      </c>
      <c r="AA785">
        <f t="shared" si="464"/>
        <v>7.2765497523200454E-2</v>
      </c>
      <c r="AC785">
        <f t="shared" si="465"/>
        <v>2.301760741188887E-5</v>
      </c>
      <c r="AD785">
        <f t="shared" si="466"/>
        <v>1.7915219061985005E-9</v>
      </c>
      <c r="AE785">
        <v>0</v>
      </c>
      <c r="AF785">
        <f t="shared" si="467"/>
        <v>4.8160878648619274E-10</v>
      </c>
      <c r="AG785">
        <f t="shared" si="468"/>
        <v>2.2731306926846932E-9</v>
      </c>
      <c r="AH785">
        <f t="shared" si="469"/>
        <v>1.097002469958351E-3</v>
      </c>
      <c r="AJ785">
        <f t="shared" si="470"/>
        <v>3.9381321235437364E-3</v>
      </c>
      <c r="AK785">
        <f t="shared" si="471"/>
        <v>3.0651534899272381E-7</v>
      </c>
      <c r="AL785">
        <v>0</v>
      </c>
      <c r="AM785">
        <f t="shared" si="472"/>
        <v>1.708015818576981E-6</v>
      </c>
      <c r="AN785">
        <f t="shared" si="473"/>
        <v>2.0145311675697051E-6</v>
      </c>
      <c r="AO785">
        <f t="shared" si="474"/>
        <v>2.2739189884214046E-2</v>
      </c>
      <c r="AQ785">
        <f t="shared" si="475"/>
        <v>0</v>
      </c>
      <c r="AR785">
        <f t="shared" si="476"/>
        <v>0</v>
      </c>
      <c r="AS785">
        <v>0</v>
      </c>
      <c r="AT785">
        <f t="shared" si="477"/>
        <v>0</v>
      </c>
      <c r="AU785">
        <f t="shared" si="478"/>
        <v>0</v>
      </c>
      <c r="AV785">
        <f t="shared" si="479"/>
        <v>1.5759424160826513E-2</v>
      </c>
      <c r="AX785">
        <f t="shared" si="480"/>
        <v>78.812974192989046</v>
      </c>
      <c r="AY785">
        <f t="shared" si="481"/>
        <v>15.215219993965086</v>
      </c>
      <c r="AZ785" t="e">
        <f t="shared" si="482"/>
        <v>#DIV/0!</v>
      </c>
    </row>
    <row r="786" spans="1:52">
      <c r="A786" s="84">
        <v>44881.572916666664</v>
      </c>
      <c r="B786" s="31">
        <v>50</v>
      </c>
      <c r="C786" s="31">
        <v>5</v>
      </c>
      <c r="D786" s="31" t="s">
        <v>234</v>
      </c>
      <c r="E786" s="85">
        <v>2</v>
      </c>
      <c r="F786" s="2">
        <v>44882.87</v>
      </c>
      <c r="G786">
        <v>337</v>
      </c>
      <c r="I786" s="35">
        <v>21.8</v>
      </c>
      <c r="J786" s="35">
        <v>29.998999999999999</v>
      </c>
      <c r="K786" s="64">
        <v>13.749488592500001</v>
      </c>
      <c r="L786" s="64">
        <v>4191.8163388180001</v>
      </c>
      <c r="N786" s="36">
        <f>1000000*(AG786-AE786)/Y786</f>
        <v>7.0687004112725577E-2</v>
      </c>
      <c r="O786" s="36">
        <f>1000000*(AN786-AL786)/Y786</f>
        <v>111.62841479757934</v>
      </c>
      <c r="P786" s="36">
        <f>1000000*(AU786-AS786)/Y786</f>
        <v>0</v>
      </c>
      <c r="Q786">
        <f>(N786*16)</f>
        <v>1.1309920658036092</v>
      </c>
      <c r="R786">
        <f>(O786*44)</f>
        <v>4911.6502510934906</v>
      </c>
      <c r="S786">
        <f>1000000*(((AG786-AE786)*0.082057*X786)/(W786-AA786))/Y786</f>
        <v>1.973993040548234</v>
      </c>
      <c r="T786">
        <f>1000000*(((AN786-AL786)*0.082057*X786)/(W786-AA786))/Y786</f>
        <v>3117.3157881532497</v>
      </c>
      <c r="U786">
        <f>O786*((1*0.082057*X786)/(W786-AA786))</f>
        <v>3117.3157881532497</v>
      </c>
      <c r="W786">
        <f t="shared" si="462"/>
        <v>0.99292265695148296</v>
      </c>
      <c r="X786">
        <v>313.14999999999998</v>
      </c>
      <c r="Y786">
        <f t="shared" si="463"/>
        <v>1.9073334166666699E-2</v>
      </c>
      <c r="Z786">
        <v>2E-3</v>
      </c>
      <c r="AA786">
        <f t="shared" si="464"/>
        <v>7.2765497523200454E-2</v>
      </c>
      <c r="AC786">
        <f t="shared" si="465"/>
        <v>1.3652178744989207E-5</v>
      </c>
      <c r="AD786">
        <f t="shared" si="466"/>
        <v>1.0625855611888128E-9</v>
      </c>
      <c r="AE786">
        <v>0</v>
      </c>
      <c r="AF786">
        <f t="shared" si="467"/>
        <v>2.8565128949374535E-10</v>
      </c>
      <c r="AG786">
        <f t="shared" si="468"/>
        <v>1.3482368506825581E-9</v>
      </c>
      <c r="AH786">
        <f t="shared" si="469"/>
        <v>1.097002469958351E-3</v>
      </c>
      <c r="AJ786">
        <f t="shared" si="470"/>
        <v>4.1621494165918057E-3</v>
      </c>
      <c r="AK786">
        <f t="shared" si="471"/>
        <v>3.2395121366281164E-7</v>
      </c>
      <c r="AL786">
        <v>0</v>
      </c>
      <c r="AM786">
        <f t="shared" si="472"/>
        <v>1.8051748442667007E-6</v>
      </c>
      <c r="AN786">
        <f t="shared" si="473"/>
        <v>2.1291260579295124E-6</v>
      </c>
      <c r="AO786">
        <f t="shared" si="474"/>
        <v>2.2739189884214046E-2</v>
      </c>
      <c r="AQ786">
        <f t="shared" si="475"/>
        <v>0</v>
      </c>
      <c r="AR786">
        <f t="shared" si="476"/>
        <v>0</v>
      </c>
      <c r="AS786">
        <v>0</v>
      </c>
      <c r="AT786">
        <f t="shared" si="477"/>
        <v>0</v>
      </c>
      <c r="AU786">
        <f t="shared" si="478"/>
        <v>0</v>
      </c>
      <c r="AV786">
        <f t="shared" si="479"/>
        <v>1.5759424160826513E-2</v>
      </c>
      <c r="AX786">
        <f t="shared" si="480"/>
        <v>78.812974192989046</v>
      </c>
      <c r="AY786">
        <f t="shared" si="481"/>
        <v>15.21521999396508</v>
      </c>
      <c r="AZ786" t="e">
        <f t="shared" si="482"/>
        <v>#DIV/0!</v>
      </c>
    </row>
    <row r="787" spans="1:52">
      <c r="A787" s="84">
        <v>44881.595138888886</v>
      </c>
      <c r="B787" s="31">
        <v>50</v>
      </c>
      <c r="C787" s="31">
        <v>8</v>
      </c>
      <c r="D787" s="31" t="s">
        <v>234</v>
      </c>
      <c r="E787" s="85">
        <v>1</v>
      </c>
      <c r="F787" s="2">
        <v>44882.891250000001</v>
      </c>
      <c r="G787">
        <v>240</v>
      </c>
      <c r="I787" s="35">
        <v>21.8</v>
      </c>
      <c r="J787" s="35">
        <v>29.998999999999999</v>
      </c>
      <c r="K787" s="64">
        <v>24.42046409014154</v>
      </c>
      <c r="L787" s="64">
        <v>4538.2415217920006</v>
      </c>
      <c r="N787" s="36">
        <f>1000000*(AG787-AE787)/Y787</f>
        <v>0.12554717464299769</v>
      </c>
      <c r="O787" s="36">
        <f>1000000*(AN787-AL787)/Y787</f>
        <v>120.85374598951164</v>
      </c>
      <c r="P787" s="36">
        <f>1000000*(AU787-AS787)/Y787</f>
        <v>0</v>
      </c>
      <c r="Q787">
        <f>(N787*16)</f>
        <v>2.0087547942879631</v>
      </c>
      <c r="R787">
        <f>(O787*44)</f>
        <v>5317.5648235385124</v>
      </c>
      <c r="S787">
        <f>1000000*(((AG787-AE787)*0.082057*X787)/(W787-AA787))/Y787</f>
        <v>3.5060086661835932</v>
      </c>
      <c r="T787">
        <f>1000000*(((AN787-AL787)*0.082057*X787)/(W787-AA787))/Y787</f>
        <v>3374.9407900642937</v>
      </c>
      <c r="U787">
        <f>O787*((1*0.082057*X787)/(W787-AA787))</f>
        <v>3374.9407900642937</v>
      </c>
      <c r="W787">
        <f t="shared" si="462"/>
        <v>0.99292265695148296</v>
      </c>
      <c r="X787">
        <v>313.14999999999998</v>
      </c>
      <c r="Y787">
        <f t="shared" si="463"/>
        <v>1.9073334166666699E-2</v>
      </c>
      <c r="Z787">
        <v>2E-3</v>
      </c>
      <c r="AA787">
        <f t="shared" si="464"/>
        <v>7.2765497523200454E-2</v>
      </c>
      <c r="AC787">
        <f t="shared" si="465"/>
        <v>2.4247632088371617E-5</v>
      </c>
      <c r="AD787">
        <f t="shared" si="466"/>
        <v>1.8872580143721661E-9</v>
      </c>
      <c r="AE787">
        <v>0</v>
      </c>
      <c r="AF787">
        <f t="shared" si="467"/>
        <v>5.0734520127459302E-10</v>
      </c>
      <c r="AG787" s="8">
        <f t="shared" si="468"/>
        <v>2.3946032156467592E-9</v>
      </c>
      <c r="AH787" s="9">
        <f t="shared" si="469"/>
        <v>1.097002469958351E-3</v>
      </c>
      <c r="AJ787">
        <f t="shared" si="470"/>
        <v>4.5061228297052546E-3</v>
      </c>
      <c r="AK787">
        <f t="shared" si="471"/>
        <v>3.5072358377562869E-7</v>
      </c>
      <c r="AL787">
        <v>0</v>
      </c>
      <c r="AM787" s="8">
        <f t="shared" si="472"/>
        <v>1.9543602987757823E-6</v>
      </c>
      <c r="AN787" s="8">
        <f t="shared" si="473"/>
        <v>2.3050838825514108E-6</v>
      </c>
      <c r="AO787" s="9">
        <f t="shared" si="474"/>
        <v>2.2739189884214046E-2</v>
      </c>
      <c r="AP787" s="9"/>
      <c r="AQ787">
        <f t="shared" si="475"/>
        <v>0</v>
      </c>
      <c r="AR787">
        <f t="shared" si="476"/>
        <v>0</v>
      </c>
      <c r="AS787">
        <v>0</v>
      </c>
      <c r="AT787" s="8">
        <f t="shared" si="477"/>
        <v>0</v>
      </c>
      <c r="AU787" s="8">
        <f t="shared" si="478"/>
        <v>0</v>
      </c>
      <c r="AV787" s="9">
        <f t="shared" si="479"/>
        <v>1.5759424160826513E-2</v>
      </c>
      <c r="AX787">
        <f t="shared" si="480"/>
        <v>78.812974192989046</v>
      </c>
      <c r="AY787">
        <f t="shared" si="481"/>
        <v>15.215219993965066</v>
      </c>
      <c r="AZ787" t="e">
        <f t="shared" si="482"/>
        <v>#DIV/0!</v>
      </c>
    </row>
    <row r="788" spans="1:52">
      <c r="A788" s="84">
        <v>44881.595138888886</v>
      </c>
      <c r="B788" s="31">
        <v>50</v>
      </c>
      <c r="C788" s="31">
        <v>8</v>
      </c>
      <c r="D788" s="31" t="s">
        <v>234</v>
      </c>
      <c r="E788" s="85">
        <v>2</v>
      </c>
      <c r="F788" s="2">
        <v>44882.912523148145</v>
      </c>
      <c r="G788">
        <v>331</v>
      </c>
      <c r="I788" s="35">
        <v>21.8</v>
      </c>
      <c r="J788" s="35">
        <v>29.998999999999999</v>
      </c>
      <c r="K788" s="64">
        <v>23.995807485904958</v>
      </c>
      <c r="L788" s="64">
        <v>3942.3416160003203</v>
      </c>
      <c r="N788" s="36">
        <f>1000000*(AG788-AE788)/Y788</f>
        <v>0.1233639877609386</v>
      </c>
      <c r="O788" s="36">
        <f>1000000*(AN788-AL788)/Y788</f>
        <v>104.98488235501635</v>
      </c>
      <c r="P788" s="36">
        <f>1000000*(AU788-AS788)/Y788</f>
        <v>0</v>
      </c>
      <c r="Q788">
        <f>(N788*16)</f>
        <v>1.9738238041750176</v>
      </c>
      <c r="R788">
        <f>(O788*44)</f>
        <v>4619.3348236207194</v>
      </c>
      <c r="S788">
        <f>1000000*(((AG788-AE788)*0.082057*X788)/(W788-AA788))/Y788</f>
        <v>3.4450413672366986</v>
      </c>
      <c r="T788">
        <f>1000000*(((AN788-AL788)*0.082057*X788)/(W788-AA788))/Y788</f>
        <v>2931.7896511937283</v>
      </c>
      <c r="U788">
        <f>O788*((1*0.082057*X788)/(W788-AA788))</f>
        <v>2931.7896511937288</v>
      </c>
      <c r="W788">
        <f t="shared" si="462"/>
        <v>0.99292265695148296</v>
      </c>
      <c r="X788">
        <v>313.14999999999998</v>
      </c>
      <c r="Y788">
        <f t="shared" si="463"/>
        <v>1.9073334166666699E-2</v>
      </c>
      <c r="Z788">
        <v>2E-3</v>
      </c>
      <c r="AA788">
        <f t="shared" si="464"/>
        <v>7.2765497523200454E-2</v>
      </c>
      <c r="AC788">
        <f t="shared" si="465"/>
        <v>2.3825980924601033E-5</v>
      </c>
      <c r="AD788">
        <f t="shared" si="466"/>
        <v>1.8544397773090507E-9</v>
      </c>
      <c r="AE788">
        <v>0</v>
      </c>
      <c r="AF788">
        <f t="shared" si="467"/>
        <v>4.9852278538791167E-10</v>
      </c>
      <c r="AG788">
        <f t="shared" si="468"/>
        <v>2.3529625626969624E-9</v>
      </c>
      <c r="AH788">
        <f t="shared" si="469"/>
        <v>1.097002469958351E-3</v>
      </c>
      <c r="AJ788">
        <f t="shared" si="470"/>
        <v>3.9144403119694415E-3</v>
      </c>
      <c r="AK788">
        <f t="shared" si="471"/>
        <v>3.0467135197455616E-7</v>
      </c>
      <c r="AL788">
        <v>0</v>
      </c>
      <c r="AM788">
        <f t="shared" si="472"/>
        <v>1.6977403916308612E-6</v>
      </c>
      <c r="AN788">
        <f t="shared" si="473"/>
        <v>2.0024117436054172E-6</v>
      </c>
      <c r="AO788">
        <f t="shared" si="474"/>
        <v>2.2739189884214046E-2</v>
      </c>
      <c r="AQ788">
        <f t="shared" si="475"/>
        <v>0</v>
      </c>
      <c r="AR788">
        <f t="shared" si="476"/>
        <v>0</v>
      </c>
      <c r="AS788">
        <v>0</v>
      </c>
      <c r="AT788">
        <f t="shared" si="477"/>
        <v>0</v>
      </c>
      <c r="AU788">
        <f t="shared" si="478"/>
        <v>0</v>
      </c>
      <c r="AV788">
        <f t="shared" si="479"/>
        <v>1.5759424160826513E-2</v>
      </c>
      <c r="AX788">
        <f t="shared" si="480"/>
        <v>78.812974192989046</v>
      </c>
      <c r="AY788">
        <f t="shared" si="481"/>
        <v>15.215219993965071</v>
      </c>
      <c r="AZ788" t="e">
        <f t="shared" si="482"/>
        <v>#DIV/0!</v>
      </c>
    </row>
    <row r="789" spans="1:52">
      <c r="A789" s="84">
        <v>44881.447916666664</v>
      </c>
      <c r="B789" s="31">
        <v>50</v>
      </c>
      <c r="C789" s="31">
        <v>6</v>
      </c>
      <c r="D789" s="31" t="s">
        <v>235</v>
      </c>
      <c r="E789" s="85">
        <v>2</v>
      </c>
      <c r="F789" s="2">
        <v>44882.93378472222</v>
      </c>
      <c r="G789">
        <v>374</v>
      </c>
      <c r="H789">
        <v>379</v>
      </c>
      <c r="I789" s="35">
        <v>21.8</v>
      </c>
      <c r="J789" s="35">
        <v>29.998999999999999</v>
      </c>
      <c r="K789" s="64">
        <v>8.9171953925</v>
      </c>
      <c r="L789" s="64">
        <v>2227.3084872135205</v>
      </c>
      <c r="N789" s="36">
        <f>1000000*(AG789-AE789)/Y789</f>
        <v>4.584387434798514E-2</v>
      </c>
      <c r="O789" s="36">
        <f>1000000*(AN789-AL789)/Y789</f>
        <v>59.31340869837544</v>
      </c>
      <c r="P789" s="36">
        <f>1000000*(AU789-AS789)/Y789</f>
        <v>0</v>
      </c>
      <c r="Q789">
        <f>(N789*16)</f>
        <v>0.73350198956776225</v>
      </c>
      <c r="R789">
        <f>(O789*44)</f>
        <v>2609.7899827285191</v>
      </c>
      <c r="S789">
        <f>1000000*(((AG789-AE789)*0.082057*X789)/(W789-AA789))/Y789</f>
        <v>1.2802280992185768</v>
      </c>
      <c r="T789">
        <f>1000000*(((AN789-AL789)*0.082057*X789)/(W789-AA789))/Y789</f>
        <v>1656.3759838381361</v>
      </c>
      <c r="U789">
        <f>O789*((1*0.082057*X789)/(W789-AA789))</f>
        <v>1656.3759838381363</v>
      </c>
      <c r="W789">
        <f t="shared" si="462"/>
        <v>0.99292265695148296</v>
      </c>
      <c r="X789">
        <v>313.14999999999998</v>
      </c>
      <c r="Y789">
        <f t="shared" si="463"/>
        <v>1.9073334166666699E-2</v>
      </c>
      <c r="Z789">
        <v>2E-3</v>
      </c>
      <c r="AA789">
        <f t="shared" si="464"/>
        <v>7.2765497523200454E-2</v>
      </c>
      <c r="AC789">
        <f t="shared" si="465"/>
        <v>8.8540853416766223E-6</v>
      </c>
      <c r="AD789">
        <f t="shared" si="466"/>
        <v>6.8913712729202429E-10</v>
      </c>
      <c r="AE789">
        <v>0</v>
      </c>
      <c r="AF789">
        <f t="shared" si="467"/>
        <v>1.8525840764177566E-10</v>
      </c>
      <c r="AG789">
        <f t="shared" si="468"/>
        <v>8.7439553493379997E-10</v>
      </c>
      <c r="AH789">
        <f t="shared" si="469"/>
        <v>1.097002469958351E-3</v>
      </c>
      <c r="AJ789">
        <f t="shared" si="470"/>
        <v>2.2115450609746369E-3</v>
      </c>
      <c r="AK789">
        <f t="shared" si="471"/>
        <v>1.7213046310081403E-7</v>
      </c>
      <c r="AL789">
        <v>0</v>
      </c>
      <c r="AM789">
        <f t="shared" si="472"/>
        <v>9.5917400156737601E-7</v>
      </c>
      <c r="AN789">
        <f t="shared" si="473"/>
        <v>1.13130446466819E-6</v>
      </c>
      <c r="AO789">
        <f t="shared" si="474"/>
        <v>2.2739189884214046E-2</v>
      </c>
      <c r="AQ789">
        <f t="shared" si="475"/>
        <v>0</v>
      </c>
      <c r="AR789">
        <f t="shared" si="476"/>
        <v>0</v>
      </c>
      <c r="AS789">
        <v>0</v>
      </c>
      <c r="AT789">
        <f t="shared" si="477"/>
        <v>0</v>
      </c>
      <c r="AU789">
        <f t="shared" si="478"/>
        <v>0</v>
      </c>
      <c r="AV789">
        <f t="shared" si="479"/>
        <v>1.5759424160826513E-2</v>
      </c>
      <c r="AX789">
        <f t="shared" si="480"/>
        <v>78.812974192989046</v>
      </c>
      <c r="AY789">
        <f t="shared" si="481"/>
        <v>15.21521999396507</v>
      </c>
      <c r="AZ789" t="e">
        <f t="shared" si="482"/>
        <v>#DIV/0!</v>
      </c>
    </row>
    <row r="790" spans="1:52">
      <c r="A790" s="84">
        <v>44881.45416666667</v>
      </c>
      <c r="B790" s="31">
        <v>50</v>
      </c>
      <c r="C790" s="31">
        <v>8</v>
      </c>
      <c r="D790" s="31" t="s">
        <v>235</v>
      </c>
      <c r="E790" s="85">
        <v>2</v>
      </c>
      <c r="F790" s="2">
        <v>44882.955046296294</v>
      </c>
      <c r="G790">
        <v>298</v>
      </c>
      <c r="I790" s="35">
        <v>21.8</v>
      </c>
      <c r="J790" s="35">
        <v>29.998999999999999</v>
      </c>
      <c r="K790" s="64">
        <v>9.0174311236999998</v>
      </c>
      <c r="L790" s="64">
        <v>2033.5297487783198</v>
      </c>
      <c r="N790" s="36">
        <f>1000000*(AG790-AE790)/Y790</f>
        <v>4.6359192681165999E-2</v>
      </c>
      <c r="O790" s="36">
        <f>1000000*(AN790-AL790)/Y790</f>
        <v>54.15306491310939</v>
      </c>
      <c r="P790" s="36">
        <f>1000000*(AU790-AS790)/Y790</f>
        <v>0</v>
      </c>
      <c r="Q790">
        <f>(N790*16)</f>
        <v>0.74174708289865598</v>
      </c>
      <c r="R790">
        <f>(O790*44)</f>
        <v>2382.7348561768131</v>
      </c>
      <c r="S790">
        <f>1000000*(((AG790-AE790)*0.082057*X790)/(W790-AA790))/Y790</f>
        <v>1.2946187897865871</v>
      </c>
      <c r="T790">
        <f>1000000*(((AN790-AL790)*0.082057*X790)/(W790-AA790))/Y790</f>
        <v>1512.2691165742897</v>
      </c>
      <c r="U790">
        <f>O790*((1*0.082057*X790)/(W790-AA790))</f>
        <v>1512.2691165742899</v>
      </c>
      <c r="W790">
        <f t="shared" si="462"/>
        <v>0.99292265695148296</v>
      </c>
      <c r="X790">
        <v>313.14999999999998</v>
      </c>
      <c r="Y790">
        <f t="shared" si="463"/>
        <v>1.9073334166666699E-2</v>
      </c>
      <c r="Z790">
        <v>2E-3</v>
      </c>
      <c r="AA790">
        <f t="shared" si="464"/>
        <v>7.2765497523200454E-2</v>
      </c>
      <c r="AC790">
        <f t="shared" si="465"/>
        <v>8.9536116702211996E-6</v>
      </c>
      <c r="AD790">
        <f t="shared" si="466"/>
        <v>6.9688352745605802E-10</v>
      </c>
      <c r="AE790">
        <v>0</v>
      </c>
      <c r="AF790">
        <f t="shared" si="467"/>
        <v>1.8734084624871018E-10</v>
      </c>
      <c r="AG790">
        <f t="shared" si="468"/>
        <v>8.8422437370476815E-10</v>
      </c>
      <c r="AH790">
        <f t="shared" si="469"/>
        <v>1.097002469958351E-3</v>
      </c>
      <c r="AJ790">
        <f t="shared" si="470"/>
        <v>2.0191377611468511E-3</v>
      </c>
      <c r="AK790">
        <f t="shared" si="471"/>
        <v>1.5715488869007234E-7</v>
      </c>
      <c r="AL790">
        <v>0</v>
      </c>
      <c r="AM790">
        <f t="shared" si="472"/>
        <v>8.757246145468564E-7</v>
      </c>
      <c r="AN790">
        <f t="shared" si="473"/>
        <v>1.0328795032369288E-6</v>
      </c>
      <c r="AO790">
        <f t="shared" si="474"/>
        <v>2.2739189884214046E-2</v>
      </c>
      <c r="AQ790">
        <f t="shared" si="475"/>
        <v>0</v>
      </c>
      <c r="AR790">
        <f t="shared" si="476"/>
        <v>0</v>
      </c>
      <c r="AS790">
        <v>0</v>
      </c>
      <c r="AT790">
        <f t="shared" si="477"/>
        <v>0</v>
      </c>
      <c r="AU790">
        <f t="shared" si="478"/>
        <v>0</v>
      </c>
      <c r="AV790">
        <f t="shared" si="479"/>
        <v>1.5759424160826513E-2</v>
      </c>
      <c r="AX790">
        <f t="shared" si="480"/>
        <v>78.812974192989046</v>
      </c>
      <c r="AY790">
        <f t="shared" si="481"/>
        <v>15.215219993965086</v>
      </c>
      <c r="AZ790" t="e">
        <f t="shared" si="482"/>
        <v>#DIV/0!</v>
      </c>
    </row>
    <row r="791" spans="1:52">
      <c r="A791" s="84">
        <v>44881.432638888888</v>
      </c>
      <c r="B791" s="31">
        <v>50</v>
      </c>
      <c r="C791" s="31">
        <v>0.1</v>
      </c>
      <c r="D791" s="31" t="s">
        <v>235</v>
      </c>
      <c r="E791" s="85">
        <v>2</v>
      </c>
      <c r="F791" s="2">
        <v>44882.976273148146</v>
      </c>
      <c r="G791">
        <v>82</v>
      </c>
      <c r="I791" s="35">
        <v>21.8</v>
      </c>
      <c r="J791" s="35">
        <v>29.998999999999999</v>
      </c>
      <c r="K791" s="64">
        <v>8.3888340772000003</v>
      </c>
      <c r="L791" s="64">
        <v>2657.3772973119999</v>
      </c>
      <c r="N791" s="36">
        <f>1000000*(AG791-AE791)/Y791</f>
        <v>4.3127534884422204E-2</v>
      </c>
      <c r="O791" s="36">
        <f>1000000*(AN791-AL791)/Y791</f>
        <v>70.766176578637968</v>
      </c>
      <c r="P791" s="36">
        <f>1000000*(AU791-AS791)/Y791</f>
        <v>0</v>
      </c>
      <c r="Q791">
        <f>(N791*16)</f>
        <v>0.69004055815075527</v>
      </c>
      <c r="R791">
        <f>(O791*44)</f>
        <v>3113.7117694600706</v>
      </c>
      <c r="S791">
        <f>1000000*(((AG791-AE791)*0.082057*X791)/(W791-AA791))/Y791</f>
        <v>1.2043720735722097</v>
      </c>
      <c r="T791">
        <f>1000000*(((AN791-AL791)*0.082057*X791)/(W791-AA791))/Y791</f>
        <v>1976.2039971261202</v>
      </c>
      <c r="U791">
        <f>O791*((1*0.082057*X791)/(W791-AA791))</f>
        <v>1976.2039971261204</v>
      </c>
      <c r="W791">
        <f t="shared" si="462"/>
        <v>0.99292265695148296</v>
      </c>
      <c r="X791">
        <v>313.14999999999998</v>
      </c>
      <c r="Y791">
        <f t="shared" si="463"/>
        <v>1.9073334166666699E-2</v>
      </c>
      <c r="Z791">
        <v>2E-3</v>
      </c>
      <c r="AA791">
        <f t="shared" si="464"/>
        <v>7.2765497523200454E-2</v>
      </c>
      <c r="AC791">
        <f t="shared" si="465"/>
        <v>8.3294634206585668E-6</v>
      </c>
      <c r="AD791">
        <f t="shared" si="466"/>
        <v>6.4830440097267928E-10</v>
      </c>
      <c r="AE791">
        <v>0</v>
      </c>
      <c r="AF791">
        <f t="shared" si="467"/>
        <v>1.7428148366248068E-10</v>
      </c>
      <c r="AG791">
        <f t="shared" si="468"/>
        <v>8.2258588463515992E-10</v>
      </c>
      <c r="AH791">
        <f t="shared" si="469"/>
        <v>1.097002469958351E-3</v>
      </c>
      <c r="AJ791">
        <f t="shared" si="470"/>
        <v>2.6385701265695819E-3</v>
      </c>
      <c r="AK791">
        <f t="shared" si="471"/>
        <v>2.0536696530625399E-7</v>
      </c>
      <c r="AL791">
        <v>0</v>
      </c>
      <c r="AM791">
        <f t="shared" si="472"/>
        <v>1.1443799682754502E-6</v>
      </c>
      <c r="AN791">
        <f t="shared" si="473"/>
        <v>1.3497469335817042E-6</v>
      </c>
      <c r="AO791">
        <f t="shared" si="474"/>
        <v>2.2739189884214046E-2</v>
      </c>
      <c r="AQ791">
        <f t="shared" si="475"/>
        <v>0</v>
      </c>
      <c r="AR791">
        <f t="shared" si="476"/>
        <v>0</v>
      </c>
      <c r="AS791">
        <v>0</v>
      </c>
      <c r="AT791">
        <f t="shared" si="477"/>
        <v>0</v>
      </c>
      <c r="AU791">
        <f t="shared" si="478"/>
        <v>0</v>
      </c>
      <c r="AV791">
        <f t="shared" si="479"/>
        <v>1.5759424160826513E-2</v>
      </c>
      <c r="AX791">
        <f t="shared" si="480"/>
        <v>78.81297419298906</v>
      </c>
      <c r="AY791">
        <f t="shared" si="481"/>
        <v>15.215219993965077</v>
      </c>
      <c r="AZ791" t="e">
        <f t="shared" si="482"/>
        <v>#DIV/0!</v>
      </c>
    </row>
    <row r="792" spans="1:52">
      <c r="A792" s="84">
        <v>44881.635416666664</v>
      </c>
      <c r="B792" s="31">
        <v>100</v>
      </c>
      <c r="C792" s="31">
        <v>0.1</v>
      </c>
      <c r="D792" s="31" t="s">
        <v>234</v>
      </c>
      <c r="E792" s="85">
        <v>2</v>
      </c>
      <c r="F792" s="2">
        <v>44882.997523148151</v>
      </c>
      <c r="G792">
        <v>402</v>
      </c>
      <c r="I792" s="35">
        <v>21.8</v>
      </c>
      <c r="J792" s="35">
        <v>29.998999999999999</v>
      </c>
      <c r="K792" s="64">
        <v>28.352392808007941</v>
      </c>
      <c r="L792" s="64">
        <v>1164.6822927968799</v>
      </c>
      <c r="N792" s="36">
        <f>1000000*(AG792-AE792)/Y792</f>
        <v>0.14576147276622922</v>
      </c>
      <c r="O792" s="36">
        <f>1000000*(AN792-AL792)/Y792</f>
        <v>31.015585507352238</v>
      </c>
      <c r="P792" s="36">
        <f>1000000*(AU792-AS792)/Y792</f>
        <v>0</v>
      </c>
      <c r="Q792">
        <f>(N792*16)</f>
        <v>2.3321835642596676</v>
      </c>
      <c r="R792">
        <f>(O792*44)</f>
        <v>1364.6857623234985</v>
      </c>
      <c r="S792">
        <f>1000000*(((AG792-AE792)*0.082057*X792)/(W792-AA792))/Y792</f>
        <v>4.0705096563683316</v>
      </c>
      <c r="T792">
        <f>1000000*(((AN792-AL792)*0.082057*X792)/(W792-AA792))/Y792</f>
        <v>866.13587191227293</v>
      </c>
      <c r="U792">
        <f>O792*((1*0.082057*X792)/(W792-AA792))</f>
        <v>866.13587191227293</v>
      </c>
      <c r="W792">
        <f t="shared" si="462"/>
        <v>0.99292265695148296</v>
      </c>
      <c r="X792">
        <v>313.14999999999998</v>
      </c>
      <c r="Y792">
        <f t="shared" si="463"/>
        <v>1.9073334166666699E-2</v>
      </c>
      <c r="Z792">
        <v>2E-3</v>
      </c>
      <c r="AA792">
        <f t="shared" si="464"/>
        <v>7.2765497523200454E-2</v>
      </c>
      <c r="AC792">
        <f t="shared" si="465"/>
        <v>2.8151733197859362E-5</v>
      </c>
      <c r="AD792">
        <f t="shared" si="466"/>
        <v>2.19112463858301E-9</v>
      </c>
      <c r="AE792">
        <v>0</v>
      </c>
      <c r="AF792">
        <f t="shared" si="467"/>
        <v>5.8903264011276773E-10</v>
      </c>
      <c r="AG792">
        <f t="shared" si="468"/>
        <v>2.7801572786957776E-9</v>
      </c>
      <c r="AH792">
        <f t="shared" si="469"/>
        <v>1.097002469958351E-3</v>
      </c>
      <c r="AJ792">
        <f t="shared" si="470"/>
        <v>1.1564394366682231E-3</v>
      </c>
      <c r="AK792">
        <f t="shared" si="471"/>
        <v>9.0008772280687702E-8</v>
      </c>
      <c r="AL792">
        <v>0</v>
      </c>
      <c r="AM792">
        <f t="shared" si="472"/>
        <v>5.0156185447586618E-7</v>
      </c>
      <c r="AN792">
        <f t="shared" si="473"/>
        <v>5.9157062675655388E-7</v>
      </c>
      <c r="AO792">
        <f t="shared" si="474"/>
        <v>2.2739189884214046E-2</v>
      </c>
      <c r="AQ792">
        <f t="shared" si="475"/>
        <v>0</v>
      </c>
      <c r="AR792">
        <f t="shared" si="476"/>
        <v>0</v>
      </c>
      <c r="AS792">
        <v>0</v>
      </c>
      <c r="AT792">
        <f t="shared" si="477"/>
        <v>0</v>
      </c>
      <c r="AU792">
        <f t="shared" si="478"/>
        <v>0</v>
      </c>
      <c r="AV792">
        <f t="shared" si="479"/>
        <v>1.5759424160826513E-2</v>
      </c>
      <c r="AX792">
        <f t="shared" si="480"/>
        <v>78.812974192989046</v>
      </c>
      <c r="AY792">
        <f t="shared" si="481"/>
        <v>15.215219993965077</v>
      </c>
      <c r="AZ792" t="e">
        <f t="shared" si="482"/>
        <v>#DIV/0!</v>
      </c>
    </row>
    <row r="793" spans="1:52">
      <c r="A793" s="84">
        <v>44893.427083333336</v>
      </c>
      <c r="B793" s="31">
        <v>50</v>
      </c>
      <c r="C793" s="31">
        <v>8</v>
      </c>
      <c r="D793" s="31" t="s">
        <v>235</v>
      </c>
      <c r="E793" s="85">
        <v>1</v>
      </c>
      <c r="F793" s="2">
        <v>44894.637696759259</v>
      </c>
      <c r="G793">
        <v>416</v>
      </c>
      <c r="I793" s="35">
        <v>20.9</v>
      </c>
      <c r="J793" s="35">
        <v>30.259</v>
      </c>
      <c r="K793" s="64">
        <v>30.770914154116163</v>
      </c>
      <c r="L793" s="64">
        <v>1933.73672445128</v>
      </c>
      <c r="N793" s="36">
        <f>1000000*(AG793-AE793)/Y793</f>
        <v>0.16015402827879638</v>
      </c>
      <c r="O793" s="36">
        <f>1000000*(AN793-AL793)/Y793</f>
        <v>52.133189297670015</v>
      </c>
      <c r="P793" s="36">
        <f>1000000*(AU793-AS793)/Y793</f>
        <v>0</v>
      </c>
      <c r="Q793">
        <f>(N793*16)</f>
        <v>2.5624644524607421</v>
      </c>
      <c r="R793">
        <f>(O793*44)</f>
        <v>2293.8603290974806</v>
      </c>
      <c r="S793">
        <f>1000000*(((AG793-AE793)*0.082057*X793)/(W793-AA793))/Y793</f>
        <v>4.4134644079105581</v>
      </c>
      <c r="T793">
        <f>1000000*(((AN793-AL793)*0.082057*X793)/(W793-AA793))/Y793</f>
        <v>1436.6668007600333</v>
      </c>
      <c r="U793">
        <f>O793*((1*0.082057*X793)/(W793-AA793))</f>
        <v>1436.6668007600333</v>
      </c>
      <c r="W793">
        <f t="shared" si="462"/>
        <v>1.0052170778079916</v>
      </c>
      <c r="X793">
        <v>313.14999999999998</v>
      </c>
      <c r="Y793">
        <f t="shared" si="463"/>
        <v>1.9073334166666699E-2</v>
      </c>
      <c r="Z793">
        <v>2E-3</v>
      </c>
      <c r="AA793">
        <f t="shared" si="464"/>
        <v>7.2765497523200454E-2</v>
      </c>
      <c r="AC793">
        <f t="shared" si="465"/>
        <v>3.0931448407481216E-5</v>
      </c>
      <c r="AD793">
        <f t="shared" si="466"/>
        <v>2.4074773029550039E-9</v>
      </c>
      <c r="AE793">
        <v>0</v>
      </c>
      <c r="AF793">
        <f t="shared" si="467"/>
        <v>6.4719399654426734E-10</v>
      </c>
      <c r="AG793">
        <f t="shared" si="468"/>
        <v>3.0546712994992713E-9</v>
      </c>
      <c r="AH793">
        <f t="shared" si="469"/>
        <v>1.097002469958351E-3</v>
      </c>
      <c r="AJ793">
        <f t="shared" si="470"/>
        <v>1.943825179402913E-3</v>
      </c>
      <c r="AK793">
        <f t="shared" si="471"/>
        <v>1.5129310915789817E-7</v>
      </c>
      <c r="AL793">
        <v>0</v>
      </c>
      <c r="AM793">
        <f t="shared" si="472"/>
        <v>8.4306063149065415E-7</v>
      </c>
      <c r="AN793">
        <f t="shared" si="473"/>
        <v>9.9435374064855224E-7</v>
      </c>
      <c r="AO793">
        <f t="shared" si="474"/>
        <v>2.2739189884214046E-2</v>
      </c>
      <c r="AQ793">
        <f t="shared" si="475"/>
        <v>0</v>
      </c>
      <c r="AR793">
        <f t="shared" si="476"/>
        <v>0</v>
      </c>
      <c r="AS793">
        <v>0</v>
      </c>
      <c r="AT793">
        <f t="shared" si="477"/>
        <v>0</v>
      </c>
      <c r="AU793">
        <f t="shared" si="478"/>
        <v>0</v>
      </c>
      <c r="AV793">
        <f t="shared" si="479"/>
        <v>1.5759424160826513E-2</v>
      </c>
      <c r="AX793">
        <f t="shared" si="480"/>
        <v>78.812974192989046</v>
      </c>
      <c r="AY793">
        <f t="shared" si="481"/>
        <v>15.215219993965068</v>
      </c>
      <c r="AZ793" t="e">
        <f t="shared" si="482"/>
        <v>#DIV/0!</v>
      </c>
    </row>
    <row r="794" spans="1:52">
      <c r="A794" s="84">
        <v>44893.569444444445</v>
      </c>
      <c r="B794" s="31">
        <v>100</v>
      </c>
      <c r="C794" s="31">
        <v>0.1</v>
      </c>
      <c r="D794" s="31" t="s">
        <v>234</v>
      </c>
      <c r="E794" s="85">
        <v>1</v>
      </c>
      <c r="F794" s="2">
        <v>44894.65892361111</v>
      </c>
      <c r="G794">
        <v>143</v>
      </c>
      <c r="I794" s="35">
        <v>20.9</v>
      </c>
      <c r="J794" s="35">
        <v>30.259</v>
      </c>
      <c r="K794" s="64">
        <v>36.707411647566495</v>
      </c>
      <c r="L794" s="64">
        <v>1595.9187363072799</v>
      </c>
      <c r="N794" s="36">
        <f>1000000*(AG794-AE794)/Y794</f>
        <v>0.19105184245101089</v>
      </c>
      <c r="O794" s="36">
        <f>1000000*(AN794-AL794)/Y794</f>
        <v>43.025677969277233</v>
      </c>
      <c r="P794" s="36">
        <f>1000000*(AU794-AS794)/Y794</f>
        <v>0</v>
      </c>
      <c r="Q794">
        <f>(N794*16)</f>
        <v>3.0568294792161743</v>
      </c>
      <c r="R794">
        <f>(O794*44)</f>
        <v>1893.1298306481983</v>
      </c>
      <c r="S794">
        <f>1000000*(((AG794-AE794)*0.082057*X794)/(W794-AA794))/Y794</f>
        <v>5.2649347367986747</v>
      </c>
      <c r="T794">
        <f>1000000*(((AN794-AL794)*0.082057*X794)/(W794-AA794))/Y794</f>
        <v>1185.6854328575598</v>
      </c>
      <c r="U794">
        <f>O794*((1*0.082057*X794)/(W794-AA794))</f>
        <v>1185.6854328575596</v>
      </c>
      <c r="W794">
        <f t="shared" si="462"/>
        <v>1.0052170778079916</v>
      </c>
      <c r="X794">
        <v>313.14999999999998</v>
      </c>
      <c r="Y794">
        <f t="shared" si="463"/>
        <v>1.9073334166666699E-2</v>
      </c>
      <c r="Z794">
        <v>2E-3</v>
      </c>
      <c r="AA794">
        <f t="shared" si="464"/>
        <v>7.2765497523200454E-2</v>
      </c>
      <c r="AC794">
        <f t="shared" si="465"/>
        <v>3.689891707026183E-5</v>
      </c>
      <c r="AD794">
        <f t="shared" si="466"/>
        <v>2.8719413387957827E-9</v>
      </c>
      <c r="AE794">
        <v>0</v>
      </c>
      <c r="AF794">
        <f t="shared" si="467"/>
        <v>7.7205429542970693E-10</v>
      </c>
      <c r="AG794" s="8">
        <f t="shared" si="468"/>
        <v>3.6439956342254896E-9</v>
      </c>
      <c r="AH794" s="9">
        <f t="shared" si="469"/>
        <v>1.097002469958351E-3</v>
      </c>
      <c r="AJ794">
        <f t="shared" si="470"/>
        <v>1.6042447685298267E-3</v>
      </c>
      <c r="AK794">
        <f t="shared" si="471"/>
        <v>1.2486265815104011E-7</v>
      </c>
      <c r="AL794">
        <v>0</v>
      </c>
      <c r="AM794" s="8">
        <f t="shared" si="472"/>
        <v>6.95780475504374E-7</v>
      </c>
      <c r="AN794" s="8">
        <f t="shared" si="473"/>
        <v>8.2064313365541409E-7</v>
      </c>
      <c r="AO794" s="9">
        <f t="shared" si="474"/>
        <v>2.2739189884214046E-2</v>
      </c>
      <c r="AP794" s="9"/>
      <c r="AQ794">
        <f t="shared" si="475"/>
        <v>0</v>
      </c>
      <c r="AR794">
        <f t="shared" si="476"/>
        <v>0</v>
      </c>
      <c r="AS794">
        <v>0</v>
      </c>
      <c r="AT794" s="8">
        <f t="shared" si="477"/>
        <v>0</v>
      </c>
      <c r="AU794" s="8">
        <f t="shared" si="478"/>
        <v>0</v>
      </c>
      <c r="AV794" s="9">
        <f t="shared" si="479"/>
        <v>1.5759424160826513E-2</v>
      </c>
      <c r="AX794">
        <f t="shared" si="480"/>
        <v>78.812974192989046</v>
      </c>
      <c r="AY794">
        <f t="shared" si="481"/>
        <v>15.215219993965073</v>
      </c>
      <c r="AZ794" t="e">
        <f t="shared" si="482"/>
        <v>#DIV/0!</v>
      </c>
    </row>
    <row r="795" spans="1:52">
      <c r="A795" s="84">
        <v>44893.482638888891</v>
      </c>
      <c r="B795" s="31">
        <v>50</v>
      </c>
      <c r="C795" s="31">
        <v>0.1</v>
      </c>
      <c r="D795" s="31" t="s">
        <v>234</v>
      </c>
      <c r="E795" s="85">
        <v>1</v>
      </c>
      <c r="F795" s="2">
        <v>44894.680173611108</v>
      </c>
      <c r="G795">
        <v>163</v>
      </c>
      <c r="I795" s="35">
        <v>20.9</v>
      </c>
      <c r="J795" s="35">
        <v>30.259</v>
      </c>
      <c r="K795" s="64">
        <v>18.255042523700002</v>
      </c>
      <c r="L795" s="64">
        <v>1046.0015813148798</v>
      </c>
      <c r="N795" s="36">
        <f>1000000*(AG795-AE795)/Y795</f>
        <v>9.5012406258986409E-2</v>
      </c>
      <c r="O795" s="36">
        <f>1000000*(AN795-AL795)/Y795</f>
        <v>28.200011798309689</v>
      </c>
      <c r="P795" s="36">
        <f>1000000*(AU795-AS795)/Y795</f>
        <v>0</v>
      </c>
      <c r="Q795">
        <f>(N795*16)</f>
        <v>1.5201985001437825</v>
      </c>
      <c r="R795">
        <f>(O795*44)</f>
        <v>1240.8005191256264</v>
      </c>
      <c r="S795">
        <f>1000000*(((AG795-AE795)*0.082057*X795)/(W795-AA795))/Y795</f>
        <v>2.61831611630772</v>
      </c>
      <c r="T795">
        <f>1000000*(((AN795-AL795)*0.082057*X795)/(W795-AA795))/Y795</f>
        <v>777.12530688168465</v>
      </c>
      <c r="U795">
        <f>O795*((1*0.082057*X795)/(W795-AA795))</f>
        <v>777.12530688168476</v>
      </c>
      <c r="W795">
        <f t="shared" si="462"/>
        <v>1.0052170778079916</v>
      </c>
      <c r="X795">
        <v>313.14999999999998</v>
      </c>
      <c r="Y795">
        <f t="shared" si="463"/>
        <v>1.9073334166666699E-2</v>
      </c>
      <c r="Z795">
        <v>2E-3</v>
      </c>
      <c r="AA795">
        <f t="shared" si="464"/>
        <v>7.2765497523200454E-2</v>
      </c>
      <c r="AC795">
        <f t="shared" si="465"/>
        <v>1.8350280500934341E-5</v>
      </c>
      <c r="AD795">
        <f t="shared" si="466"/>
        <v>1.428251377913882E-9</v>
      </c>
      <c r="AE795">
        <v>0</v>
      </c>
      <c r="AF795">
        <f t="shared" si="467"/>
        <v>3.8395199664286036E-10</v>
      </c>
      <c r="AG795">
        <f t="shared" si="468"/>
        <v>1.8122033745567423E-9</v>
      </c>
      <c r="AH795">
        <f t="shared" si="469"/>
        <v>1.097002469958351E-3</v>
      </c>
      <c r="AJ795">
        <f t="shared" si="470"/>
        <v>1.0514586529518819E-3</v>
      </c>
      <c r="AK795">
        <f t="shared" si="471"/>
        <v>8.1837837291998633E-8</v>
      </c>
      <c r="AL795">
        <v>0</v>
      </c>
      <c r="AM795">
        <f t="shared" si="472"/>
        <v>4.5603041124110554E-7</v>
      </c>
      <c r="AN795">
        <f t="shared" si="473"/>
        <v>5.378682485331042E-7</v>
      </c>
      <c r="AO795">
        <f t="shared" si="474"/>
        <v>2.2739189884214046E-2</v>
      </c>
      <c r="AQ795">
        <f t="shared" si="475"/>
        <v>0</v>
      </c>
      <c r="AR795">
        <f t="shared" si="476"/>
        <v>0</v>
      </c>
      <c r="AS795">
        <v>0</v>
      </c>
      <c r="AT795">
        <f t="shared" si="477"/>
        <v>0</v>
      </c>
      <c r="AU795">
        <f t="shared" si="478"/>
        <v>0</v>
      </c>
      <c r="AV795">
        <f t="shared" si="479"/>
        <v>1.5759424160826513E-2</v>
      </c>
      <c r="AX795">
        <f t="shared" si="480"/>
        <v>78.81297419298906</v>
      </c>
      <c r="AY795">
        <f t="shared" si="481"/>
        <v>15.21521999396508</v>
      </c>
      <c r="AZ795" t="e">
        <f t="shared" si="482"/>
        <v>#DIV/0!</v>
      </c>
    </row>
    <row r="796" spans="1:52">
      <c r="A796" s="84">
        <v>44893.489583333336</v>
      </c>
      <c r="B796" s="31">
        <v>50</v>
      </c>
      <c r="C796" s="31">
        <v>3.8</v>
      </c>
      <c r="D796" s="31" t="s">
        <v>234</v>
      </c>
      <c r="E796" s="85">
        <v>1</v>
      </c>
      <c r="F796" s="2">
        <v>44894.701412037037</v>
      </c>
      <c r="G796">
        <v>370</v>
      </c>
      <c r="I796" s="35">
        <v>20.9</v>
      </c>
      <c r="J796" s="35">
        <v>30.259</v>
      </c>
      <c r="K796" s="64">
        <v>18.402933192500001</v>
      </c>
      <c r="L796" s="64">
        <v>1069.3262534336798</v>
      </c>
      <c r="N796" s="36">
        <f>1000000*(AG796-AE796)/Y796</f>
        <v>9.5782135953545927E-2</v>
      </c>
      <c r="O796" s="36">
        <f>1000000*(AN796-AL796)/Y796</f>
        <v>28.828840703247888</v>
      </c>
      <c r="P796" s="36">
        <f>1000000*(AU796-AS796)/Y796</f>
        <v>0</v>
      </c>
      <c r="Q796">
        <f>(N796*16)</f>
        <v>1.5325141752567348</v>
      </c>
      <c r="R796">
        <f>(O796*44)</f>
        <v>1268.4689909429071</v>
      </c>
      <c r="S796">
        <f>1000000*(((AG796-AE796)*0.082057*X796)/(W796-AA796))/Y796</f>
        <v>2.6395280374011847</v>
      </c>
      <c r="T796">
        <f>1000000*(((AN796-AL796)*0.082057*X796)/(W796-AA796))/Y796</f>
        <v>794.4543370686672</v>
      </c>
      <c r="U796">
        <f>O796*((1*0.082057*X796)/(W796-AA796))</f>
        <v>794.45433706866731</v>
      </c>
      <c r="W796">
        <f t="shared" si="462"/>
        <v>1.0052170778079916</v>
      </c>
      <c r="X796">
        <v>313.14999999999998</v>
      </c>
      <c r="Y796">
        <f t="shared" si="463"/>
        <v>1.9073334166666699E-2</v>
      </c>
      <c r="Z796">
        <v>2E-3</v>
      </c>
      <c r="AA796">
        <f t="shared" si="464"/>
        <v>7.2765497523200454E-2</v>
      </c>
      <c r="AC796">
        <f t="shared" si="465"/>
        <v>1.8498942726860546E-5</v>
      </c>
      <c r="AD796">
        <f t="shared" si="466"/>
        <v>1.439822156301277E-9</v>
      </c>
      <c r="AE796">
        <v>0</v>
      </c>
      <c r="AF796">
        <f t="shared" si="467"/>
        <v>3.8706252993780543E-10</v>
      </c>
      <c r="AG796">
        <f t="shared" si="468"/>
        <v>1.8268846862390825E-9</v>
      </c>
      <c r="AH796">
        <f t="shared" si="469"/>
        <v>1.097002469958351E-3</v>
      </c>
      <c r="AJ796">
        <f t="shared" si="470"/>
        <v>1.0749050116999716E-3</v>
      </c>
      <c r="AK796">
        <f t="shared" si="471"/>
        <v>8.3662730060657789E-8</v>
      </c>
      <c r="AL796">
        <v>0</v>
      </c>
      <c r="AM796">
        <f t="shared" si="472"/>
        <v>4.6619938230999178E-7</v>
      </c>
      <c r="AN796">
        <f t="shared" si="473"/>
        <v>5.4986211237064956E-7</v>
      </c>
      <c r="AO796">
        <f t="shared" si="474"/>
        <v>2.2739189884214046E-2</v>
      </c>
      <c r="AQ796">
        <f t="shared" si="475"/>
        <v>0</v>
      </c>
      <c r="AR796">
        <f t="shared" si="476"/>
        <v>0</v>
      </c>
      <c r="AS796">
        <v>0</v>
      </c>
      <c r="AT796">
        <f t="shared" si="477"/>
        <v>0</v>
      </c>
      <c r="AU796">
        <f t="shared" si="478"/>
        <v>0</v>
      </c>
      <c r="AV796">
        <f t="shared" si="479"/>
        <v>1.5759424160826513E-2</v>
      </c>
      <c r="AX796">
        <f t="shared" si="480"/>
        <v>78.812974192989046</v>
      </c>
      <c r="AY796">
        <f t="shared" si="481"/>
        <v>15.215219993965073</v>
      </c>
      <c r="AZ796" t="e">
        <f t="shared" si="482"/>
        <v>#DIV/0!</v>
      </c>
    </row>
    <row r="797" spans="1:52">
      <c r="A797" s="84">
        <v>44893.420138888891</v>
      </c>
      <c r="B797" s="31">
        <v>50</v>
      </c>
      <c r="C797" s="31">
        <v>6</v>
      </c>
      <c r="D797" s="31" t="s">
        <v>235</v>
      </c>
      <c r="E797" s="85">
        <v>1</v>
      </c>
      <c r="F797" s="2">
        <v>44894.722662037035</v>
      </c>
      <c r="G797">
        <v>120</v>
      </c>
      <c r="I797" s="35">
        <v>20.9</v>
      </c>
      <c r="J797" s="35">
        <v>30.259</v>
      </c>
      <c r="K797" s="64">
        <v>31.099313160335356</v>
      </c>
      <c r="L797" s="64">
        <v>1629.9542233356799</v>
      </c>
      <c r="N797" s="36">
        <f>1000000*(AG797-AE797)/Y797</f>
        <v>0.16186325353825204</v>
      </c>
      <c r="O797" s="36">
        <f>1000000*(AN797-AL797)/Y797</f>
        <v>43.943268490082737</v>
      </c>
      <c r="P797" s="36">
        <f>1000000*(AU797-AS797)/Y797</f>
        <v>0</v>
      </c>
      <c r="Q797">
        <f>(N797*16)</f>
        <v>2.5898120566120326</v>
      </c>
      <c r="R797">
        <f>(O797*44)</f>
        <v>1933.5038135636405</v>
      </c>
      <c r="S797">
        <f>1000000*(((AG797-AE797)*0.082057*X797)/(W797-AA797))/Y797</f>
        <v>4.4605665940296451</v>
      </c>
      <c r="T797">
        <f>1000000*(((AN797-AL797)*0.082057*X797)/(W797-AA797))/Y797</f>
        <v>1210.9720469261197</v>
      </c>
      <c r="U797">
        <f>O797*((1*0.082057*X797)/(W797-AA797))</f>
        <v>1210.9720469261199</v>
      </c>
      <c r="W797">
        <f t="shared" si="462"/>
        <v>1.0052170778079916</v>
      </c>
      <c r="X797">
        <v>313.14999999999998</v>
      </c>
      <c r="Y797">
        <f t="shared" si="463"/>
        <v>1.9073334166666699E-2</v>
      </c>
      <c r="Z797">
        <v>2E-3</v>
      </c>
      <c r="AA797">
        <f t="shared" si="464"/>
        <v>7.2765497523200454E-2</v>
      </c>
      <c r="AC797">
        <f t="shared" si="465"/>
        <v>3.1261560696867927E-5</v>
      </c>
      <c r="AD797">
        <f t="shared" si="466"/>
        <v>2.4331708247602355E-9</v>
      </c>
      <c r="AE797">
        <v>0</v>
      </c>
      <c r="AF797">
        <f t="shared" si="467"/>
        <v>6.5410109927874161E-10</v>
      </c>
      <c r="AG797">
        <f t="shared" si="468"/>
        <v>3.087271924038977E-9</v>
      </c>
      <c r="AH797">
        <f t="shared" si="469"/>
        <v>1.097002469958351E-3</v>
      </c>
      <c r="AJ797">
        <f t="shared" si="470"/>
        <v>1.6384578213422868E-3</v>
      </c>
      <c r="AK797">
        <f t="shared" si="471"/>
        <v>1.2752555149588836E-7</v>
      </c>
      <c r="AL797">
        <v>0</v>
      </c>
      <c r="AM797">
        <f t="shared" si="472"/>
        <v>7.1061909279101488E-7</v>
      </c>
      <c r="AN797">
        <f t="shared" si="473"/>
        <v>8.3814464428690321E-7</v>
      </c>
      <c r="AO797">
        <f t="shared" si="474"/>
        <v>2.2739189884214046E-2</v>
      </c>
      <c r="AQ797">
        <f t="shared" si="475"/>
        <v>0</v>
      </c>
      <c r="AR797">
        <f t="shared" si="476"/>
        <v>0</v>
      </c>
      <c r="AS797">
        <v>0</v>
      </c>
      <c r="AT797">
        <f t="shared" si="477"/>
        <v>0</v>
      </c>
      <c r="AU797">
        <f t="shared" si="478"/>
        <v>0</v>
      </c>
      <c r="AV797">
        <f t="shared" si="479"/>
        <v>1.5759424160826513E-2</v>
      </c>
      <c r="AX797">
        <f t="shared" si="480"/>
        <v>78.81297419298906</v>
      </c>
      <c r="AY797">
        <f t="shared" si="481"/>
        <v>15.215219993965071</v>
      </c>
      <c r="AZ797" t="e">
        <f t="shared" si="482"/>
        <v>#DIV/0!</v>
      </c>
    </row>
    <row r="798" spans="1:52">
      <c r="A798" s="84">
        <v>44893.493055555555</v>
      </c>
      <c r="B798" s="31">
        <v>50</v>
      </c>
      <c r="C798" s="31">
        <v>5</v>
      </c>
      <c r="D798" s="31" t="s">
        <v>234</v>
      </c>
      <c r="E798" s="85">
        <v>1</v>
      </c>
      <c r="F798" s="2">
        <v>44894.74391203704</v>
      </c>
      <c r="G798">
        <v>381</v>
      </c>
      <c r="I798" s="35">
        <v>20.9</v>
      </c>
      <c r="J798" s="35">
        <v>30.259</v>
      </c>
      <c r="K798" s="64">
        <v>18.417044753300001</v>
      </c>
      <c r="L798" s="64">
        <v>1258.58289584768</v>
      </c>
      <c r="N798" s="36">
        <f>1000000*(AG798-AE798)/Y798</f>
        <v>9.5855582692765381E-2</v>
      </c>
      <c r="O798" s="36">
        <f>1000000*(AN798-AL798)/Y798</f>
        <v>33.9311652544922</v>
      </c>
      <c r="P798" s="36">
        <f>1000000*(AU798-AS798)/Y798</f>
        <v>0</v>
      </c>
      <c r="Q798">
        <f>(N798*16)</f>
        <v>1.5336893230842461</v>
      </c>
      <c r="R798">
        <f>(O798*44)</f>
        <v>1492.9712711976567</v>
      </c>
      <c r="S798">
        <f>1000000*(((AG798-AE798)*0.082057*X798)/(W798-AA798))/Y798</f>
        <v>2.6415520549854183</v>
      </c>
      <c r="T798">
        <f>1000000*(((AN798-AL798)*0.082057*X798)/(W798-AA798))/Y798</f>
        <v>935.06227585447164</v>
      </c>
      <c r="U798">
        <f>O798*((1*0.082057*X798)/(W798-AA798))</f>
        <v>935.06227585447164</v>
      </c>
      <c r="W798">
        <f t="shared" si="462"/>
        <v>1.0052170778079916</v>
      </c>
      <c r="X798">
        <v>313.14999999999998</v>
      </c>
      <c r="Y798">
        <f t="shared" si="463"/>
        <v>1.9073334166666699E-2</v>
      </c>
      <c r="Z798">
        <v>2E-3</v>
      </c>
      <c r="AA798">
        <f t="shared" si="464"/>
        <v>7.2765497523200454E-2</v>
      </c>
      <c r="AC798">
        <f t="shared" si="465"/>
        <v>1.8513127908771232E-5</v>
      </c>
      <c r="AD798">
        <f t="shared" si="466"/>
        <v>1.44092622692346E-9</v>
      </c>
      <c r="AE798">
        <v>0</v>
      </c>
      <c r="AF798">
        <f t="shared" si="467"/>
        <v>3.8735933351620701E-10</v>
      </c>
      <c r="AG798">
        <f t="shared" si="468"/>
        <v>1.8282855604396669E-9</v>
      </c>
      <c r="AH798">
        <f t="shared" si="469"/>
        <v>1.097002469958351E-3</v>
      </c>
      <c r="AJ798">
        <f t="shared" si="470"/>
        <v>1.2651490207431248E-3</v>
      </c>
      <c r="AK798">
        <f t="shared" si="471"/>
        <v>9.8469929767600118E-8</v>
      </c>
      <c r="AL798">
        <v>0</v>
      </c>
      <c r="AM798">
        <f t="shared" si="472"/>
        <v>5.4871052379571989E-7</v>
      </c>
      <c r="AN798">
        <f t="shared" si="473"/>
        <v>6.4718045356331995E-7</v>
      </c>
      <c r="AO798">
        <f t="shared" si="474"/>
        <v>2.2739189884214046E-2</v>
      </c>
      <c r="AQ798">
        <f t="shared" si="475"/>
        <v>0</v>
      </c>
      <c r="AR798">
        <f t="shared" si="476"/>
        <v>0</v>
      </c>
      <c r="AS798">
        <v>0</v>
      </c>
      <c r="AT798">
        <f t="shared" si="477"/>
        <v>0</v>
      </c>
      <c r="AU798">
        <f t="shared" si="478"/>
        <v>0</v>
      </c>
      <c r="AV798">
        <f t="shared" si="479"/>
        <v>1.5759424160826513E-2</v>
      </c>
      <c r="AX798">
        <f t="shared" si="480"/>
        <v>78.812974192989046</v>
      </c>
      <c r="AY798">
        <f t="shared" si="481"/>
        <v>15.215219993965066</v>
      </c>
      <c r="AZ798" t="e">
        <f t="shared" si="482"/>
        <v>#DIV/0!</v>
      </c>
    </row>
    <row r="799" spans="1:52">
      <c r="A799" s="84">
        <v>44893.495138888888</v>
      </c>
      <c r="B799" s="31">
        <v>50</v>
      </c>
      <c r="C799" s="31">
        <v>6.2</v>
      </c>
      <c r="D799" s="31" t="s">
        <v>234</v>
      </c>
      <c r="E799" s="85">
        <v>1</v>
      </c>
      <c r="F799" s="2">
        <v>44894.765150462961</v>
      </c>
      <c r="G799">
        <v>161</v>
      </c>
      <c r="I799" s="35">
        <v>20.9</v>
      </c>
      <c r="J799" s="35">
        <v>30.259</v>
      </c>
      <c r="K799" s="64">
        <v>18.760673606800001</v>
      </c>
      <c r="L799" s="64">
        <v>1327.2990582336797</v>
      </c>
      <c r="N799" s="36">
        <f>1000000*(AG799-AE799)/Y799</f>
        <v>9.7644075060759838E-2</v>
      </c>
      <c r="O799" s="36">
        <f>1000000*(AN799-AL799)/Y799</f>
        <v>35.783740455749388</v>
      </c>
      <c r="P799" s="36">
        <f>1000000*(AU799-AS799)/Y799</f>
        <v>0</v>
      </c>
      <c r="Q799">
        <f>(N799*16)</f>
        <v>1.5623052009721574</v>
      </c>
      <c r="R799">
        <f>(O799*44)</f>
        <v>1574.4845800529731</v>
      </c>
      <c r="S799">
        <f>1000000*(((AG799-AE799)*0.082057*X799)/(W799-AA799))/Y799</f>
        <v>2.690838654234875</v>
      </c>
      <c r="T799">
        <f>1000000*(((AN799-AL799)*0.082057*X799)/(W799-AA799))/Y799</f>
        <v>986.11484569363347</v>
      </c>
      <c r="U799">
        <f>O799*((1*0.082057*X799)/(W799-AA799))</f>
        <v>986.11484569363347</v>
      </c>
      <c r="W799">
        <f t="shared" si="462"/>
        <v>1.0052170778079916</v>
      </c>
      <c r="X799">
        <v>313.14999999999998</v>
      </c>
      <c r="Y799">
        <f t="shared" si="463"/>
        <v>1.9073334166666699E-2</v>
      </c>
      <c r="Z799">
        <v>2E-3</v>
      </c>
      <c r="AA799">
        <f t="shared" si="464"/>
        <v>7.2765497523200454E-2</v>
      </c>
      <c r="AC799">
        <f t="shared" si="465"/>
        <v>1.8858549500737011E-5</v>
      </c>
      <c r="AD799">
        <f t="shared" si="466"/>
        <v>1.4678113126670381E-9</v>
      </c>
      <c r="AE799">
        <v>0</v>
      </c>
      <c r="AF799">
        <f t="shared" si="467"/>
        <v>3.9458676036192002E-10</v>
      </c>
      <c r="AG799">
        <f t="shared" si="468"/>
        <v>1.8623980730289582E-9</v>
      </c>
      <c r="AH799">
        <f t="shared" si="469"/>
        <v>1.097002469958351E-3</v>
      </c>
      <c r="AJ799">
        <f t="shared" si="470"/>
        <v>1.3342236806949588E-3</v>
      </c>
      <c r="AK799">
        <f t="shared" si="471"/>
        <v>1.0384619517401266E-7</v>
      </c>
      <c r="AL799">
        <v>0</v>
      </c>
      <c r="AM799">
        <f t="shared" si="472"/>
        <v>5.7866904427176555E-7</v>
      </c>
      <c r="AN799">
        <f t="shared" si="473"/>
        <v>6.8251523944577823E-7</v>
      </c>
      <c r="AO799">
        <f t="shared" si="474"/>
        <v>2.2739189884214046E-2</v>
      </c>
      <c r="AQ799">
        <f t="shared" si="475"/>
        <v>0</v>
      </c>
      <c r="AR799">
        <f t="shared" si="476"/>
        <v>0</v>
      </c>
      <c r="AS799">
        <v>0</v>
      </c>
      <c r="AT799">
        <f t="shared" si="477"/>
        <v>0</v>
      </c>
      <c r="AU799">
        <f t="shared" si="478"/>
        <v>0</v>
      </c>
      <c r="AV799">
        <f t="shared" si="479"/>
        <v>1.5759424160826513E-2</v>
      </c>
      <c r="AX799">
        <f t="shared" si="480"/>
        <v>78.812974192989046</v>
      </c>
      <c r="AY799">
        <f t="shared" si="481"/>
        <v>15.215219993965079</v>
      </c>
      <c r="AZ799" t="e">
        <f t="shared" si="482"/>
        <v>#DIV/0!</v>
      </c>
    </row>
    <row r="800" spans="1:52">
      <c r="A800" s="84">
        <v>44893.427083333336</v>
      </c>
      <c r="B800" s="31">
        <v>50</v>
      </c>
      <c r="C800" s="31">
        <v>8</v>
      </c>
      <c r="D800" s="31" t="s">
        <v>235</v>
      </c>
      <c r="E800" s="85">
        <v>2</v>
      </c>
      <c r="F800" s="2">
        <v>44894.786412037036</v>
      </c>
      <c r="G800">
        <v>166</v>
      </c>
      <c r="I800" s="35">
        <v>20.9</v>
      </c>
      <c r="J800" s="35">
        <v>30.259</v>
      </c>
      <c r="K800" s="64">
        <v>33.264321872454339</v>
      </c>
      <c r="L800" s="64">
        <v>1985.490384512</v>
      </c>
      <c r="N800" s="36">
        <f>1000000*(AG800-AE800)/Y800</f>
        <v>0.17313152021268108</v>
      </c>
      <c r="O800" s="36">
        <f>1000000*(AN800-AL800)/Y800</f>
        <v>53.528458530899485</v>
      </c>
      <c r="P800" s="36">
        <f>1000000*(AU800-AS800)/Y800</f>
        <v>0</v>
      </c>
      <c r="Q800">
        <f>(N800*16)</f>
        <v>2.7701043234028973</v>
      </c>
      <c r="R800">
        <f>(O800*44)</f>
        <v>2355.2521753595774</v>
      </c>
      <c r="S800">
        <f>1000000*(((AG800-AE800)*0.082057*X800)/(W800-AA800))/Y800</f>
        <v>4.7710932441608769</v>
      </c>
      <c r="T800">
        <f>1000000*(((AN800-AL800)*0.082057*X800)/(W800-AA800))/Y800</f>
        <v>1475.1171049234172</v>
      </c>
      <c r="U800">
        <f>O800*((1*0.082057*X800)/(W800-AA800))</f>
        <v>1475.1171049234172</v>
      </c>
      <c r="W800">
        <f t="shared" si="462"/>
        <v>1.0052170778079916</v>
      </c>
      <c r="X800">
        <v>313.14999999999998</v>
      </c>
      <c r="Y800">
        <f t="shared" si="463"/>
        <v>1.9073334166666699E-2</v>
      </c>
      <c r="Z800">
        <v>2E-3</v>
      </c>
      <c r="AA800">
        <f t="shared" si="464"/>
        <v>7.2765497523200454E-2</v>
      </c>
      <c r="AC800">
        <f t="shared" si="465"/>
        <v>3.3437864427893014E-5</v>
      </c>
      <c r="AD800">
        <f t="shared" si="466"/>
        <v>2.6025583609582481E-9</v>
      </c>
      <c r="AE800">
        <v>0</v>
      </c>
      <c r="AF800">
        <f t="shared" si="467"/>
        <v>6.9963697884122798E-10</v>
      </c>
      <c r="AG800">
        <f t="shared" si="468"/>
        <v>3.3021953397994761E-9</v>
      </c>
      <c r="AH800">
        <f t="shared" si="469"/>
        <v>1.097002469958351E-3</v>
      </c>
      <c r="AJ800">
        <f t="shared" si="470"/>
        <v>1.9958488423350183E-3</v>
      </c>
      <c r="AK800">
        <f t="shared" si="471"/>
        <v>1.5534224989245662E-7</v>
      </c>
      <c r="AL800">
        <v>0</v>
      </c>
      <c r="AM800">
        <f t="shared" si="472"/>
        <v>8.6562392709395003E-7</v>
      </c>
      <c r="AN800">
        <f t="shared" si="473"/>
        <v>1.0209661769864067E-6</v>
      </c>
      <c r="AO800">
        <f t="shared" si="474"/>
        <v>2.2739189884214046E-2</v>
      </c>
      <c r="AQ800">
        <f t="shared" si="475"/>
        <v>0</v>
      </c>
      <c r="AR800">
        <f t="shared" si="476"/>
        <v>0</v>
      </c>
      <c r="AS800">
        <v>0</v>
      </c>
      <c r="AT800">
        <f t="shared" si="477"/>
        <v>0</v>
      </c>
      <c r="AU800">
        <f t="shared" si="478"/>
        <v>0</v>
      </c>
      <c r="AV800">
        <f t="shared" si="479"/>
        <v>1.5759424160826513E-2</v>
      </c>
      <c r="AX800">
        <f t="shared" si="480"/>
        <v>78.812974192989046</v>
      </c>
      <c r="AY800">
        <f t="shared" si="481"/>
        <v>15.215219993965077</v>
      </c>
      <c r="AZ800" t="e">
        <f t="shared" si="482"/>
        <v>#DIV/0!</v>
      </c>
    </row>
    <row r="801" spans="1:52">
      <c r="A801" s="84">
        <v>44893.413888888892</v>
      </c>
      <c r="B801" s="31">
        <v>50</v>
      </c>
      <c r="C801" s="31">
        <v>3</v>
      </c>
      <c r="D801" s="31" t="s">
        <v>235</v>
      </c>
      <c r="E801" s="85">
        <v>1</v>
      </c>
      <c r="F801" s="2">
        <v>44894.807673611111</v>
      </c>
      <c r="G801">
        <v>405</v>
      </c>
      <c r="I801" s="35">
        <v>20.9</v>
      </c>
      <c r="J801" s="35">
        <v>30.259</v>
      </c>
      <c r="K801" s="64">
        <v>31.136844274303996</v>
      </c>
      <c r="L801" s="64">
        <v>1813.7218416231199</v>
      </c>
      <c r="N801" s="36">
        <f>1000000*(AG801-AE801)/Y801</f>
        <v>0.16205859252161023</v>
      </c>
      <c r="O801" s="36">
        <f>1000000*(AN801-AL801)/Y801</f>
        <v>48.897609952299945</v>
      </c>
      <c r="P801" s="36">
        <f>1000000*(AU801-AS801)/Y801</f>
        <v>0</v>
      </c>
      <c r="Q801">
        <f>(N801*16)</f>
        <v>2.5929374803457637</v>
      </c>
      <c r="R801">
        <f>(O801*44)</f>
        <v>2151.4948379011976</v>
      </c>
      <c r="S801">
        <f>1000000*(((AG801-AE801)*0.082057*X801)/(W801-AA801))/Y801</f>
        <v>4.4659496721813108</v>
      </c>
      <c r="T801">
        <f>1000000*(((AN801-AL801)*0.082057*X801)/(W801-AA801))/Y801</f>
        <v>1347.5019234651425</v>
      </c>
      <c r="U801">
        <f>O801*((1*0.082057*X801)/(W801-AA801))</f>
        <v>1347.5019234651425</v>
      </c>
      <c r="W801">
        <f t="shared" si="462"/>
        <v>1.0052170778079916</v>
      </c>
      <c r="X801">
        <v>313.14999999999998</v>
      </c>
      <c r="Y801">
        <f t="shared" si="463"/>
        <v>1.9073334166666699E-2</v>
      </c>
      <c r="Z801">
        <v>2E-3</v>
      </c>
      <c r="AA801">
        <f t="shared" si="464"/>
        <v>7.2765497523200454E-2</v>
      </c>
      <c r="AC801">
        <f t="shared" si="465"/>
        <v>3.1299287613578359E-5</v>
      </c>
      <c r="AD801">
        <f t="shared" si="466"/>
        <v>2.4361072115240984E-9</v>
      </c>
      <c r="AE801">
        <v>0</v>
      </c>
      <c r="AF801">
        <f t="shared" si="467"/>
        <v>6.5489047822024664E-10</v>
      </c>
      <c r="AG801">
        <f t="shared" si="468"/>
        <v>3.090997689744345E-9</v>
      </c>
      <c r="AH801">
        <f t="shared" si="469"/>
        <v>1.097002469958351E-3</v>
      </c>
      <c r="AJ801">
        <f t="shared" si="470"/>
        <v>1.8231841695929216E-3</v>
      </c>
      <c r="AK801">
        <f t="shared" si="471"/>
        <v>1.4190329691577635E-7</v>
      </c>
      <c r="AL801">
        <v>0</v>
      </c>
      <c r="AM801">
        <f t="shared" si="472"/>
        <v>7.9073715765576773E-7</v>
      </c>
      <c r="AN801">
        <f t="shared" si="473"/>
        <v>9.3264045457154413E-7</v>
      </c>
      <c r="AO801">
        <f t="shared" si="474"/>
        <v>2.2739189884214046E-2</v>
      </c>
      <c r="AQ801">
        <f t="shared" si="475"/>
        <v>0</v>
      </c>
      <c r="AR801">
        <f t="shared" si="476"/>
        <v>0</v>
      </c>
      <c r="AS801">
        <v>0</v>
      </c>
      <c r="AT801">
        <f t="shared" si="477"/>
        <v>0</v>
      </c>
      <c r="AU801">
        <f t="shared" si="478"/>
        <v>0</v>
      </c>
      <c r="AV801">
        <f t="shared" si="479"/>
        <v>1.5759424160826513E-2</v>
      </c>
      <c r="AX801">
        <f t="shared" si="480"/>
        <v>78.812974192989046</v>
      </c>
      <c r="AY801">
        <f t="shared" si="481"/>
        <v>15.215219993965082</v>
      </c>
      <c r="AZ801" t="e">
        <f t="shared" si="482"/>
        <v>#DIV/0!</v>
      </c>
    </row>
    <row r="802" spans="1:52">
      <c r="A802" s="84">
        <v>44893.500694444447</v>
      </c>
      <c r="B802" s="31">
        <v>50</v>
      </c>
      <c r="C802" s="31">
        <v>9</v>
      </c>
      <c r="D802" s="31" t="s">
        <v>234</v>
      </c>
      <c r="E802" s="85">
        <v>1</v>
      </c>
      <c r="F802" s="2">
        <v>44894.828935185185</v>
      </c>
      <c r="G802">
        <v>242</v>
      </c>
      <c r="I802" s="35">
        <v>20.9</v>
      </c>
      <c r="J802" s="35">
        <v>30.259</v>
      </c>
      <c r="K802" s="64">
        <v>19.687963532800001</v>
      </c>
      <c r="L802" s="64">
        <v>1648.1059149068799</v>
      </c>
      <c r="N802" s="36">
        <f>1000000*(AG802-AE802)/Y802</f>
        <v>0.10247036056815288</v>
      </c>
      <c r="O802" s="36">
        <f>1000000*(AN802-AL802)/Y802</f>
        <v>44.432634783223186</v>
      </c>
      <c r="P802" s="36">
        <f>1000000*(AU802-AS802)/Y802</f>
        <v>0</v>
      </c>
      <c r="Q802">
        <f>(N802*16)</f>
        <v>1.6395257690904461</v>
      </c>
      <c r="R802">
        <f>(O802*44)</f>
        <v>1955.0359304618203</v>
      </c>
      <c r="S802">
        <f>1000000*(((AG802-AE802)*0.082057*X802)/(W802-AA802))/Y802</f>
        <v>2.8238396129882424</v>
      </c>
      <c r="T802">
        <f>1000000*(((AN802-AL802)*0.082057*X802)/(W802-AA802))/Y802</f>
        <v>1224.4578189695596</v>
      </c>
      <c r="U802">
        <f>O802*((1*0.082057*X802)/(W802-AA802))</f>
        <v>1224.4578189695599</v>
      </c>
      <c r="W802">
        <f t="shared" si="462"/>
        <v>1.0052170778079916</v>
      </c>
      <c r="X802">
        <v>313.14999999999998</v>
      </c>
      <c r="Y802">
        <f t="shared" si="463"/>
        <v>1.9073334166666699E-2</v>
      </c>
      <c r="Z802">
        <v>2E-3</v>
      </c>
      <c r="AA802">
        <f t="shared" si="464"/>
        <v>7.2765497523200454E-2</v>
      </c>
      <c r="AC802">
        <f t="shared" si="465"/>
        <v>1.979067717043152E-5</v>
      </c>
      <c r="AD802">
        <f t="shared" si="466"/>
        <v>1.5403613005849369E-9</v>
      </c>
      <c r="AE802">
        <v>0</v>
      </c>
      <c r="AF802">
        <f t="shared" si="467"/>
        <v>4.1409012871026978E-10</v>
      </c>
      <c r="AG802">
        <f t="shared" si="468"/>
        <v>1.9544514292952065E-9</v>
      </c>
      <c r="AH802">
        <f t="shared" si="469"/>
        <v>1.097002469958351E-3</v>
      </c>
      <c r="AJ802">
        <f t="shared" si="470"/>
        <v>1.6567042117007602E-3</v>
      </c>
      <c r="AK802">
        <f t="shared" si="471"/>
        <v>1.2894571682633752E-7</v>
      </c>
      <c r="AL802">
        <v>0</v>
      </c>
      <c r="AM802">
        <f t="shared" si="472"/>
        <v>7.1853277429953644E-7</v>
      </c>
      <c r="AN802">
        <f t="shared" si="473"/>
        <v>8.4747849112587391E-7</v>
      </c>
      <c r="AO802">
        <f t="shared" si="474"/>
        <v>2.2739189884214046E-2</v>
      </c>
      <c r="AQ802">
        <f t="shared" si="475"/>
        <v>0</v>
      </c>
      <c r="AR802">
        <f t="shared" si="476"/>
        <v>0</v>
      </c>
      <c r="AS802">
        <v>0</v>
      </c>
      <c r="AT802">
        <f t="shared" si="477"/>
        <v>0</v>
      </c>
      <c r="AU802">
        <f t="shared" si="478"/>
        <v>0</v>
      </c>
      <c r="AV802">
        <f t="shared" si="479"/>
        <v>1.5759424160826513E-2</v>
      </c>
      <c r="AX802">
        <f t="shared" si="480"/>
        <v>78.812974192989046</v>
      </c>
      <c r="AY802">
        <f t="shared" si="481"/>
        <v>15.215219993965071</v>
      </c>
      <c r="AZ802" t="e">
        <f t="shared" si="482"/>
        <v>#DIV/0!</v>
      </c>
    </row>
    <row r="803" spans="1:52">
      <c r="A803" s="84">
        <v>44893.486111111109</v>
      </c>
      <c r="B803" s="31">
        <v>50</v>
      </c>
      <c r="C803" s="31">
        <v>1.6</v>
      </c>
      <c r="D803" s="31" t="s">
        <v>234</v>
      </c>
      <c r="E803" s="85">
        <v>1</v>
      </c>
      <c r="F803" s="2">
        <v>44894.850185185183</v>
      </c>
      <c r="G803">
        <v>348</v>
      </c>
      <c r="I803" s="35">
        <v>20.9</v>
      </c>
      <c r="J803" s="35">
        <v>30.259</v>
      </c>
      <c r="K803" s="64">
        <v>17.623568909199999</v>
      </c>
      <c r="L803" s="64">
        <v>1166.1269974899199</v>
      </c>
      <c r="N803" s="36">
        <f>1000000*(AG803-AE803)/Y803</f>
        <v>9.1725762170110053E-2</v>
      </c>
      <c r="O803" s="36">
        <f>1000000*(AN803-AL803)/Y803</f>
        <v>31.438571102545797</v>
      </c>
      <c r="P803" s="36">
        <f>1000000*(AU803-AS803)/Y803</f>
        <v>0</v>
      </c>
      <c r="Q803">
        <f>(N803*16)</f>
        <v>1.4676121947217609</v>
      </c>
      <c r="R803">
        <f>(O803*44)</f>
        <v>1383.297128512015</v>
      </c>
      <c r="S803">
        <f>1000000*(((AG803-AE803)*0.082057*X803)/(W803-AA803))/Y803</f>
        <v>2.5277440160388824</v>
      </c>
      <c r="T803">
        <f>1000000*(((AN803-AL803)*0.082057*X803)/(W803-AA803))/Y803</f>
        <v>866.37230476095056</v>
      </c>
      <c r="U803">
        <f>O803*((1*0.082057*X803)/(W803-AA803))</f>
        <v>866.37230476095078</v>
      </c>
      <c r="W803">
        <f t="shared" si="462"/>
        <v>1.0052170778079916</v>
      </c>
      <c r="X803">
        <v>313.14999999999998</v>
      </c>
      <c r="Y803">
        <f t="shared" si="463"/>
        <v>1.9073334166666699E-2</v>
      </c>
      <c r="Z803">
        <v>2E-3</v>
      </c>
      <c r="AA803">
        <f t="shared" si="464"/>
        <v>7.2765497523200454E-2</v>
      </c>
      <c r="AC803">
        <f t="shared" si="465"/>
        <v>1.7715512439453798E-5</v>
      </c>
      <c r="AD803">
        <f t="shared" si="466"/>
        <v>1.3788456830843588E-9</v>
      </c>
      <c r="AE803">
        <v>0</v>
      </c>
      <c r="AF803">
        <f t="shared" si="467"/>
        <v>3.7067043047834513E-10</v>
      </c>
      <c r="AG803">
        <f t="shared" si="468"/>
        <v>1.7495161135627039E-9</v>
      </c>
      <c r="AH803">
        <f t="shared" si="469"/>
        <v>1.097002469958351E-3</v>
      </c>
      <c r="AJ803">
        <f t="shared" si="470"/>
        <v>1.1722107727698244E-3</v>
      </c>
      <c r="AK803">
        <f t="shared" si="471"/>
        <v>9.1236297523013479E-8</v>
      </c>
      <c r="AL803">
        <v>0</v>
      </c>
      <c r="AM803">
        <f t="shared" si="472"/>
        <v>5.0840207483835359E-7</v>
      </c>
      <c r="AN803">
        <f t="shared" si="473"/>
        <v>5.9963837236136703E-7</v>
      </c>
      <c r="AO803">
        <f t="shared" si="474"/>
        <v>2.2739189884214046E-2</v>
      </c>
      <c r="AQ803">
        <f t="shared" si="475"/>
        <v>0</v>
      </c>
      <c r="AR803">
        <f t="shared" si="476"/>
        <v>0</v>
      </c>
      <c r="AS803">
        <v>0</v>
      </c>
      <c r="AT803">
        <f t="shared" si="477"/>
        <v>0</v>
      </c>
      <c r="AU803">
        <f t="shared" si="478"/>
        <v>0</v>
      </c>
      <c r="AV803">
        <f t="shared" si="479"/>
        <v>1.5759424160826513E-2</v>
      </c>
      <c r="AX803">
        <f t="shared" si="480"/>
        <v>78.81297419298906</v>
      </c>
      <c r="AY803">
        <f t="shared" si="481"/>
        <v>15.215219993965071</v>
      </c>
      <c r="AZ803" t="e">
        <f t="shared" si="482"/>
        <v>#DIV/0!</v>
      </c>
    </row>
    <row r="804" spans="1:52">
      <c r="A804" s="84">
        <v>44893.486111111109</v>
      </c>
      <c r="B804" s="31">
        <v>50</v>
      </c>
      <c r="C804" s="31">
        <v>1.6</v>
      </c>
      <c r="D804" s="31" t="s">
        <v>234</v>
      </c>
      <c r="E804" s="85">
        <v>2</v>
      </c>
      <c r="F804" s="2">
        <v>44894.871400462966</v>
      </c>
      <c r="G804">
        <v>89</v>
      </c>
      <c r="I804" s="35">
        <v>20.9</v>
      </c>
      <c r="J804" s="35">
        <v>30.259</v>
      </c>
      <c r="K804" s="64">
        <v>16.174910156800003</v>
      </c>
      <c r="L804" s="64">
        <v>1111.4328607367199</v>
      </c>
      <c r="N804" s="36">
        <f>1000000*(AG804-AE804)/Y804</f>
        <v>8.4185897295242215E-2</v>
      </c>
      <c r="O804" s="36">
        <f>1000000*(AN804-AL804)/Y804</f>
        <v>29.964027154151612</v>
      </c>
      <c r="P804" s="36">
        <f>1000000*(AU804-AS804)/Y804</f>
        <v>0</v>
      </c>
      <c r="Q804">
        <f>(N804*16)</f>
        <v>1.3469743567238754</v>
      </c>
      <c r="R804">
        <f>(O804*44)</f>
        <v>1318.417194782671</v>
      </c>
      <c r="S804">
        <f>1000000*(((AG804-AE804)*0.082057*X804)/(W804-AA804))/Y804</f>
        <v>2.3199632588308545</v>
      </c>
      <c r="T804">
        <f>1000000*(((AN804-AL804)*0.082057*X804)/(W804-AA804))/Y804</f>
        <v>825.73737784666298</v>
      </c>
      <c r="U804">
        <f>O804*((1*0.082057*X804)/(W804-AA804))</f>
        <v>825.73737784666321</v>
      </c>
      <c r="W804">
        <f t="shared" si="462"/>
        <v>1.0052170778079916</v>
      </c>
      <c r="X804">
        <v>313.14999999999998</v>
      </c>
      <c r="Y804">
        <f t="shared" si="463"/>
        <v>1.9073334166666699E-2</v>
      </c>
      <c r="Z804">
        <v>2E-3</v>
      </c>
      <c r="AA804">
        <f t="shared" si="464"/>
        <v>7.2765497523200454E-2</v>
      </c>
      <c r="AC804">
        <f t="shared" si="465"/>
        <v>1.6259295921625303E-5</v>
      </c>
      <c r="AD804">
        <f t="shared" si="466"/>
        <v>1.2655044593344768E-9</v>
      </c>
      <c r="AE804">
        <v>0</v>
      </c>
      <c r="AF804">
        <f t="shared" si="467"/>
        <v>3.402012918983602E-10</v>
      </c>
      <c r="AG804">
        <f t="shared" si="468"/>
        <v>1.6057057512328369E-9</v>
      </c>
      <c r="AH804">
        <f t="shared" si="469"/>
        <v>1.097002469958351E-3</v>
      </c>
      <c r="AJ804">
        <f t="shared" si="470"/>
        <v>1.117231292449542E-3</v>
      </c>
      <c r="AK804">
        <f t="shared" si="471"/>
        <v>8.6957097620841173E-8</v>
      </c>
      <c r="AL804">
        <v>0</v>
      </c>
      <c r="AM804">
        <f t="shared" si="472"/>
        <v>4.8455680526936749E-7</v>
      </c>
      <c r="AN804">
        <f t="shared" si="473"/>
        <v>5.7151390289020863E-7</v>
      </c>
      <c r="AO804">
        <f t="shared" si="474"/>
        <v>2.2739189884214046E-2</v>
      </c>
      <c r="AQ804">
        <f t="shared" si="475"/>
        <v>0</v>
      </c>
      <c r="AR804">
        <f t="shared" si="476"/>
        <v>0</v>
      </c>
      <c r="AS804">
        <v>0</v>
      </c>
      <c r="AT804">
        <f t="shared" si="477"/>
        <v>0</v>
      </c>
      <c r="AU804">
        <f t="shared" si="478"/>
        <v>0</v>
      </c>
      <c r="AV804">
        <f t="shared" si="479"/>
        <v>1.5759424160826513E-2</v>
      </c>
      <c r="AX804">
        <f t="shared" si="480"/>
        <v>78.812974192989046</v>
      </c>
      <c r="AY804">
        <f t="shared" si="481"/>
        <v>15.215219993965071</v>
      </c>
      <c r="AZ804" t="e">
        <f t="shared" si="482"/>
        <v>#DIV/0!</v>
      </c>
    </row>
    <row r="805" spans="1:52">
      <c r="A805" s="84">
        <v>44893.497916666667</v>
      </c>
      <c r="B805" s="31">
        <v>50</v>
      </c>
      <c r="C805" s="31">
        <v>8</v>
      </c>
      <c r="D805" s="31" t="s">
        <v>234</v>
      </c>
      <c r="E805" s="85">
        <v>1</v>
      </c>
      <c r="F805" s="2">
        <v>44894.89266203704</v>
      </c>
      <c r="G805">
        <v>391</v>
      </c>
      <c r="I805" s="35">
        <v>20.9</v>
      </c>
      <c r="J805" s="35">
        <v>30.259</v>
      </c>
      <c r="K805" s="64">
        <v>19.257856632500001</v>
      </c>
      <c r="L805" s="64">
        <v>1432.52905584008</v>
      </c>
      <c r="N805" s="36">
        <f>1000000*(AG805-AE805)/Y805</f>
        <v>0.10023177407934893</v>
      </c>
      <c r="O805" s="36">
        <f>1000000*(AN805-AL805)/Y805</f>
        <v>38.620721992915229</v>
      </c>
      <c r="P805" s="36">
        <f>1000000*(AU805-AS805)/Y805</f>
        <v>0</v>
      </c>
      <c r="Q805">
        <f>(N805*16)</f>
        <v>1.6037083852695828</v>
      </c>
      <c r="R805">
        <f>(O805*44)</f>
        <v>1699.31176768827</v>
      </c>
      <c r="S805">
        <f>1000000*(((AG805-AE805)*0.082057*X805)/(W805-AA805))/Y805</f>
        <v>2.7621494894331433</v>
      </c>
      <c r="T805">
        <f>1000000*(((AN805-AL805)*0.082057*X805)/(W805-AA805))/Y805</f>
        <v>1064.2953146755585</v>
      </c>
      <c r="U805">
        <f>O805*((1*0.082057*X805)/(W805-AA805))</f>
        <v>1064.2953146755588</v>
      </c>
      <c r="W805">
        <f t="shared" si="462"/>
        <v>1.0052170778079916</v>
      </c>
      <c r="X805">
        <v>313.14999999999998</v>
      </c>
      <c r="Y805">
        <f t="shared" si="463"/>
        <v>1.9073334166666699E-2</v>
      </c>
      <c r="Z805">
        <v>2E-3</v>
      </c>
      <c r="AA805">
        <f t="shared" si="464"/>
        <v>7.2765497523200454E-2</v>
      </c>
      <c r="AC805">
        <f t="shared" si="465"/>
        <v>1.93583263689669E-5</v>
      </c>
      <c r="AD805">
        <f t="shared" si="466"/>
        <v>1.5067102821221634E-9</v>
      </c>
      <c r="AE805">
        <v>0</v>
      </c>
      <c r="AF805">
        <f t="shared" si="467"/>
        <v>4.0504383901109986E-10</v>
      </c>
      <c r="AG805">
        <f t="shared" si="468"/>
        <v>1.9117541211332634E-9</v>
      </c>
      <c r="AH805">
        <f t="shared" si="469"/>
        <v>1.097002469958351E-3</v>
      </c>
      <c r="AJ805">
        <f t="shared" si="470"/>
        <v>1.4400026713866066E-3</v>
      </c>
      <c r="AK805">
        <f t="shared" si="471"/>
        <v>1.1207925674503296E-7</v>
      </c>
      <c r="AL805">
        <v>0</v>
      </c>
      <c r="AM805">
        <f t="shared" si="472"/>
        <v>6.2454667958377314E-7</v>
      </c>
      <c r="AN805">
        <f t="shared" si="473"/>
        <v>7.3662593632880604E-7</v>
      </c>
      <c r="AO805">
        <f t="shared" si="474"/>
        <v>2.2739189884214046E-2</v>
      </c>
      <c r="AQ805">
        <f t="shared" si="475"/>
        <v>0</v>
      </c>
      <c r="AR805">
        <f t="shared" si="476"/>
        <v>0</v>
      </c>
      <c r="AS805">
        <v>0</v>
      </c>
      <c r="AT805">
        <f t="shared" si="477"/>
        <v>0</v>
      </c>
      <c r="AU805">
        <f t="shared" si="478"/>
        <v>0</v>
      </c>
      <c r="AV805">
        <f t="shared" si="479"/>
        <v>1.5759424160826513E-2</v>
      </c>
      <c r="AX805">
        <f t="shared" si="480"/>
        <v>78.81297419298906</v>
      </c>
      <c r="AY805">
        <f t="shared" si="481"/>
        <v>15.21521999396507</v>
      </c>
      <c r="AZ805" t="e">
        <f t="shared" si="482"/>
        <v>#DIV/0!</v>
      </c>
    </row>
    <row r="806" spans="1:52">
      <c r="A806" s="84">
        <v>44893.40902777778</v>
      </c>
      <c r="B806" s="31">
        <v>50</v>
      </c>
      <c r="C806" s="31">
        <v>0.1</v>
      </c>
      <c r="D806" s="31" t="s">
        <v>235</v>
      </c>
      <c r="E806" s="85">
        <v>1</v>
      </c>
      <c r="F806" s="2">
        <v>44894.913900462961</v>
      </c>
      <c r="G806">
        <v>147</v>
      </c>
      <c r="I806" s="35">
        <v>20.9</v>
      </c>
      <c r="J806" s="35">
        <v>30.259</v>
      </c>
      <c r="K806" s="64">
        <v>32.241647967732256</v>
      </c>
      <c r="L806" s="64">
        <v>1957.0365789315199</v>
      </c>
      <c r="N806" s="36">
        <f>1000000*(AG806-AE806)/Y806</f>
        <v>0.16780878769207644</v>
      </c>
      <c r="O806" s="36">
        <f>1000000*(AN806-AL806)/Y806</f>
        <v>52.761349123600418</v>
      </c>
      <c r="P806" s="36">
        <f>1000000*(AU806-AS806)/Y806</f>
        <v>0</v>
      </c>
      <c r="Q806">
        <f>(N806*16)</f>
        <v>2.684940603073223</v>
      </c>
      <c r="R806">
        <f>(O806*44)</f>
        <v>2321.4993614384184</v>
      </c>
      <c r="S806">
        <f>1000000*(((AG806-AE806)*0.082057*X806)/(W806-AA806))/Y806</f>
        <v>4.6244113855464795</v>
      </c>
      <c r="T806">
        <f>1000000*(((AN806-AL806)*0.082057*X806)/(W806-AA806))/Y806</f>
        <v>1453.9773927196497</v>
      </c>
      <c r="U806">
        <f>O806*((1*0.082057*X806)/(W806-AA806))</f>
        <v>1453.9773927196497</v>
      </c>
      <c r="W806">
        <f t="shared" si="462"/>
        <v>1.0052170778079916</v>
      </c>
      <c r="X806">
        <v>313.14999999999998</v>
      </c>
      <c r="Y806">
        <f t="shared" si="463"/>
        <v>1.9073334166666699E-2</v>
      </c>
      <c r="Z806">
        <v>2E-3</v>
      </c>
      <c r="AA806">
        <f t="shared" si="464"/>
        <v>7.2765497523200454E-2</v>
      </c>
      <c r="AC806">
        <f t="shared" si="465"/>
        <v>3.2409855153837792E-5</v>
      </c>
      <c r="AD806">
        <f t="shared" si="466"/>
        <v>2.5225456515011442E-9</v>
      </c>
      <c r="AE806">
        <v>0</v>
      </c>
      <c r="AF806">
        <f t="shared" si="467"/>
        <v>6.7812743225305547E-10</v>
      </c>
      <c r="AG806">
        <f t="shared" si="468"/>
        <v>3.2006730837541997E-9</v>
      </c>
      <c r="AH806">
        <f t="shared" si="469"/>
        <v>1.097002469958351E-3</v>
      </c>
      <c r="AJ806">
        <f t="shared" si="470"/>
        <v>1.9672465910368915E-3</v>
      </c>
      <c r="AK806">
        <f t="shared" si="471"/>
        <v>1.5311606022598753E-7</v>
      </c>
      <c r="AL806">
        <v>0</v>
      </c>
      <c r="AM806">
        <f t="shared" si="472"/>
        <v>8.5321878269261036E-7</v>
      </c>
      <c r="AN806">
        <f t="shared" si="473"/>
        <v>1.0063348429185979E-6</v>
      </c>
      <c r="AO806">
        <f t="shared" si="474"/>
        <v>2.2739189884214046E-2</v>
      </c>
      <c r="AQ806">
        <f t="shared" si="475"/>
        <v>0</v>
      </c>
      <c r="AR806">
        <f t="shared" si="476"/>
        <v>0</v>
      </c>
      <c r="AS806">
        <v>0</v>
      </c>
      <c r="AT806">
        <f t="shared" si="477"/>
        <v>0</v>
      </c>
      <c r="AU806">
        <f t="shared" si="478"/>
        <v>0</v>
      </c>
      <c r="AV806">
        <f t="shared" si="479"/>
        <v>1.5759424160826513E-2</v>
      </c>
      <c r="AX806">
        <f t="shared" si="480"/>
        <v>78.812974192989046</v>
      </c>
      <c r="AY806">
        <f t="shared" si="481"/>
        <v>15.215219993965073</v>
      </c>
      <c r="AZ806" t="e">
        <f t="shared" si="482"/>
        <v>#DIV/0!</v>
      </c>
    </row>
    <row r="807" spans="1:52">
      <c r="A807" s="84">
        <v>44893.500694444447</v>
      </c>
      <c r="B807" s="31">
        <v>50</v>
      </c>
      <c r="C807" s="31">
        <v>9</v>
      </c>
      <c r="D807" s="31" t="s">
        <v>234</v>
      </c>
      <c r="E807" s="85">
        <v>2</v>
      </c>
      <c r="F807" s="2">
        <v>44894.93513888889</v>
      </c>
      <c r="G807">
        <v>386</v>
      </c>
      <c r="I807" s="35">
        <v>20.9</v>
      </c>
      <c r="J807" s="35">
        <v>30.259</v>
      </c>
      <c r="K807" s="64">
        <v>20.482870229300001</v>
      </c>
      <c r="L807" s="64">
        <v>1808.1537212479998</v>
      </c>
      <c r="N807" s="36">
        <f>1000000*(AG807-AE807)/Y807</f>
        <v>0.1066076282785838</v>
      </c>
      <c r="O807" s="36">
        <f>1000000*(AN807-AL807)/Y807</f>
        <v>48.747494442842104</v>
      </c>
      <c r="P807" s="36">
        <f>1000000*(AU807-AS807)/Y807</f>
        <v>0</v>
      </c>
      <c r="Q807">
        <f>(N807*16)</f>
        <v>1.7057220524573409</v>
      </c>
      <c r="R807">
        <f>(O807*44)</f>
        <v>2144.8897554850528</v>
      </c>
      <c r="S807">
        <f>1000000*(((AG807-AE807)*0.082057*X807)/(W807-AA807))/Y807</f>
        <v>2.9378528787313805</v>
      </c>
      <c r="T807">
        <f>1000000*(((AN807-AL807)*0.082057*X807)/(W807-AA807))/Y807</f>
        <v>1343.3650967790586</v>
      </c>
      <c r="U807">
        <f>O807*((1*0.082057*X807)/(W807-AA807))</f>
        <v>1343.3650967790586</v>
      </c>
      <c r="W807">
        <f t="shared" si="462"/>
        <v>1.0052170778079916</v>
      </c>
      <c r="X807">
        <v>313.14999999999998</v>
      </c>
      <c r="Y807">
        <f t="shared" si="463"/>
        <v>1.9073334166666699E-2</v>
      </c>
      <c r="Z807">
        <v>2E-3</v>
      </c>
      <c r="AA807">
        <f t="shared" si="464"/>
        <v>7.2765497523200454E-2</v>
      </c>
      <c r="AC807">
        <f t="shared" si="465"/>
        <v>2.0589730957017257E-5</v>
      </c>
      <c r="AD807">
        <f t="shared" si="466"/>
        <v>1.6025537925013561E-9</v>
      </c>
      <c r="AE807">
        <v>0</v>
      </c>
      <c r="AF807">
        <f t="shared" si="467"/>
        <v>4.3080912637185931E-10</v>
      </c>
      <c r="AG807">
        <f t="shared" si="468"/>
        <v>2.0333629188732153E-9</v>
      </c>
      <c r="AH807">
        <f t="shared" si="469"/>
        <v>1.097002469958351E-3</v>
      </c>
      <c r="AJ807">
        <f t="shared" si="470"/>
        <v>1.8175869999005601E-3</v>
      </c>
      <c r="AK807">
        <f t="shared" si="471"/>
        <v>1.4146765423853631E-7</v>
      </c>
      <c r="AL807">
        <v>0</v>
      </c>
      <c r="AM807">
        <f t="shared" si="472"/>
        <v>7.8830959705751895E-7</v>
      </c>
      <c r="AN807">
        <f t="shared" si="473"/>
        <v>9.2977725129605531E-7</v>
      </c>
      <c r="AO807">
        <f t="shared" si="474"/>
        <v>2.2739189884214046E-2</v>
      </c>
      <c r="AQ807">
        <f t="shared" si="475"/>
        <v>0</v>
      </c>
      <c r="AR807">
        <f t="shared" si="476"/>
        <v>0</v>
      </c>
      <c r="AS807">
        <v>0</v>
      </c>
      <c r="AT807">
        <f t="shared" si="477"/>
        <v>0</v>
      </c>
      <c r="AU807">
        <f t="shared" si="478"/>
        <v>0</v>
      </c>
      <c r="AV807">
        <f t="shared" si="479"/>
        <v>1.5759424160826513E-2</v>
      </c>
      <c r="AX807">
        <f t="shared" si="480"/>
        <v>78.812974192989032</v>
      </c>
      <c r="AY807">
        <f t="shared" si="481"/>
        <v>15.21521999396508</v>
      </c>
      <c r="AZ807" t="e">
        <f t="shared" si="482"/>
        <v>#DIV/0!</v>
      </c>
    </row>
    <row r="808" spans="1:52">
      <c r="A808" s="84">
        <v>44893.40902777778</v>
      </c>
      <c r="B808" s="31">
        <v>50</v>
      </c>
      <c r="C808" s="31">
        <v>0.1</v>
      </c>
      <c r="D808" s="31" t="s">
        <v>235</v>
      </c>
      <c r="E808" s="85">
        <v>2</v>
      </c>
      <c r="F808" s="2">
        <v>44894.956365740742</v>
      </c>
      <c r="G808">
        <v>400</v>
      </c>
      <c r="I808" s="35">
        <v>20.9</v>
      </c>
      <c r="J808" s="35">
        <v>30.259</v>
      </c>
      <c r="K808" s="64">
        <v>33.273704060105054</v>
      </c>
      <c r="L808" s="64">
        <v>1751.2330232268801</v>
      </c>
      <c r="N808" s="36">
        <f>1000000*(AG808-AE808)/Y808</f>
        <v>0.17318035188335565</v>
      </c>
      <c r="O808" s="36">
        <f>1000000*(AN808-AL808)/Y808</f>
        <v>47.212922808881636</v>
      </c>
      <c r="P808" s="36">
        <f>1000000*(AU808-AS808)/Y808</f>
        <v>0</v>
      </c>
      <c r="Q808">
        <f>(N808*16)</f>
        <v>2.7708856301336904</v>
      </c>
      <c r="R808">
        <f>(O808*44)</f>
        <v>2077.3686035907922</v>
      </c>
      <c r="S808">
        <f>1000000*(((AG808-AE808)*0.082057*X808)/(W808-AA808))/Y808</f>
        <v>4.7724389289545543</v>
      </c>
      <c r="T808">
        <f>1000000*(((AN808-AL808)*0.082057*X808)/(W808-AA808))/Y808</f>
        <v>1301.0759495083846</v>
      </c>
      <c r="U808">
        <f>O808*((1*0.082057*X808)/(W808-AA808))</f>
        <v>1301.0759495083848</v>
      </c>
      <c r="W808">
        <f t="shared" si="462"/>
        <v>1.0052170778079916</v>
      </c>
      <c r="X808">
        <v>313.14999999999998</v>
      </c>
      <c r="Y808">
        <f t="shared" si="463"/>
        <v>1.9073334166666699E-2</v>
      </c>
      <c r="Z808">
        <v>2E-3</v>
      </c>
      <c r="AA808">
        <f t="shared" si="464"/>
        <v>7.2765497523200454E-2</v>
      </c>
      <c r="AC808">
        <f t="shared" si="465"/>
        <v>3.3447295563146711E-5</v>
      </c>
      <c r="AD808">
        <f t="shared" si="466"/>
        <v>2.6032924114225283E-9</v>
      </c>
      <c r="AE808">
        <v>0</v>
      </c>
      <c r="AF808">
        <f t="shared" si="467"/>
        <v>6.9983431114964035E-10</v>
      </c>
      <c r="AG808">
        <f t="shared" si="468"/>
        <v>3.3031267225721688E-9</v>
      </c>
      <c r="AH808">
        <f t="shared" si="469"/>
        <v>1.097002469958351E-3</v>
      </c>
      <c r="AJ808">
        <f t="shared" si="470"/>
        <v>1.760369342168979E-3</v>
      </c>
      <c r="AK808">
        <f t="shared" si="471"/>
        <v>1.3701425100625467E-7</v>
      </c>
      <c r="AL808">
        <v>0</v>
      </c>
      <c r="AM808">
        <f t="shared" si="472"/>
        <v>7.6349360271258495E-7</v>
      </c>
      <c r="AN808">
        <f t="shared" si="473"/>
        <v>9.0050785371883959E-7</v>
      </c>
      <c r="AO808">
        <f t="shared" si="474"/>
        <v>2.2739189884214046E-2</v>
      </c>
      <c r="AQ808">
        <f t="shared" si="475"/>
        <v>0</v>
      </c>
      <c r="AR808">
        <f t="shared" si="476"/>
        <v>0</v>
      </c>
      <c r="AS808">
        <v>0</v>
      </c>
      <c r="AT808">
        <f t="shared" si="477"/>
        <v>0</v>
      </c>
      <c r="AU808">
        <f t="shared" si="478"/>
        <v>0</v>
      </c>
      <c r="AV808">
        <f t="shared" si="479"/>
        <v>1.5759424160826513E-2</v>
      </c>
      <c r="AX808">
        <f t="shared" si="480"/>
        <v>78.812974192989046</v>
      </c>
      <c r="AY808">
        <f t="shared" si="481"/>
        <v>15.215219993965075</v>
      </c>
      <c r="AZ808" t="e">
        <f t="shared" si="482"/>
        <v>#DIV/0!</v>
      </c>
    </row>
    <row r="809" spans="1:52">
      <c r="A809" s="84">
        <v>44893.579861111109</v>
      </c>
      <c r="B809" s="31">
        <v>200</v>
      </c>
      <c r="C809" s="31">
        <v>0.1</v>
      </c>
      <c r="D809" s="31" t="s">
        <v>234</v>
      </c>
      <c r="E809" s="85">
        <v>1</v>
      </c>
      <c r="F809" s="2">
        <v>44894.977592592593</v>
      </c>
      <c r="G809">
        <v>159</v>
      </c>
      <c r="I809" s="35">
        <v>20.9</v>
      </c>
      <c r="J809" s="35">
        <v>30.259</v>
      </c>
      <c r="K809" s="64">
        <v>452.72591749410458</v>
      </c>
      <c r="L809" s="64">
        <v>4188.9374216736805</v>
      </c>
      <c r="N809" s="36">
        <f>1000000*(AG809-AE809)/Y809</f>
        <v>2.356312166409781</v>
      </c>
      <c r="O809" s="36">
        <f>1000000*(AN809-AL809)/Y809</f>
        <v>112.93298865292863</v>
      </c>
      <c r="P809" s="36">
        <f>1000000*(AU809-AS809)/Y809</f>
        <v>0</v>
      </c>
      <c r="Q809">
        <f>(N809*16)</f>
        <v>37.700994662556496</v>
      </c>
      <c r="R809">
        <f>(O809*44)</f>
        <v>4969.0515007288595</v>
      </c>
      <c r="S809">
        <f>1000000*(((AG809-AE809)*0.082057*X809)/(W809-AA809))/Y809</f>
        <v>64.934363450869455</v>
      </c>
      <c r="T809">
        <f>1000000*(((AN809-AL809)*0.082057*X809)/(W809-AA809))/Y809</f>
        <v>3112.1647782159266</v>
      </c>
      <c r="U809">
        <f>O809*((1*0.082057*X809)/(W809-AA809))</f>
        <v>3112.1647782159266</v>
      </c>
      <c r="W809">
        <f t="shared" si="462"/>
        <v>1.0052170778079916</v>
      </c>
      <c r="X809">
        <v>313.14999999999998</v>
      </c>
      <c r="Y809">
        <f t="shared" si="463"/>
        <v>1.9073334166666699E-2</v>
      </c>
      <c r="Z809">
        <v>2E-3</v>
      </c>
      <c r="AA809">
        <f t="shared" si="464"/>
        <v>7.2765497523200454E-2</v>
      </c>
      <c r="AC809">
        <f t="shared" si="465"/>
        <v>4.5508782383136572E-4</v>
      </c>
      <c r="AD809">
        <f t="shared" si="466"/>
        <v>3.5420701684962421E-8</v>
      </c>
      <c r="AE809">
        <v>0</v>
      </c>
      <c r="AF809">
        <f t="shared" si="467"/>
        <v>9.5220276659536792E-9</v>
      </c>
      <c r="AG809">
        <f t="shared" si="468"/>
        <v>4.4942729350916099E-8</v>
      </c>
      <c r="AH809">
        <f t="shared" si="469"/>
        <v>1.097002469958351E-3</v>
      </c>
      <c r="AJ809">
        <f t="shared" si="470"/>
        <v>4.2107914341353598E-3</v>
      </c>
      <c r="AK809">
        <f t="shared" si="471"/>
        <v>3.2773715189833639E-7</v>
      </c>
      <c r="AL809">
        <v>0</v>
      </c>
      <c r="AM809">
        <f t="shared" si="472"/>
        <v>1.8262714791193499E-6</v>
      </c>
      <c r="AN809">
        <f t="shared" si="473"/>
        <v>2.1540086310176862E-6</v>
      </c>
      <c r="AO809">
        <f t="shared" si="474"/>
        <v>2.2739189884214046E-2</v>
      </c>
      <c r="AQ809">
        <f t="shared" si="475"/>
        <v>0</v>
      </c>
      <c r="AR809">
        <f t="shared" si="476"/>
        <v>0</v>
      </c>
      <c r="AS809">
        <v>0</v>
      </c>
      <c r="AT809">
        <f t="shared" si="477"/>
        <v>0</v>
      </c>
      <c r="AU809">
        <f t="shared" si="478"/>
        <v>0</v>
      </c>
      <c r="AV809">
        <f t="shared" si="479"/>
        <v>1.5759424160826513E-2</v>
      </c>
      <c r="AX809">
        <f t="shared" si="480"/>
        <v>78.812974192989046</v>
      </c>
      <c r="AY809">
        <f t="shared" si="481"/>
        <v>15.215219993965071</v>
      </c>
      <c r="AZ809" t="e">
        <f t="shared" si="482"/>
        <v>#DIV/0!</v>
      </c>
    </row>
    <row r="810" spans="1:52">
      <c r="A810" s="84">
        <v>44893.413888888892</v>
      </c>
      <c r="B810" s="31">
        <v>50</v>
      </c>
      <c r="C810" s="31">
        <v>3</v>
      </c>
      <c r="D810" s="31" t="s">
        <v>235</v>
      </c>
      <c r="E810" s="85">
        <v>2</v>
      </c>
      <c r="F810" s="2">
        <v>44894.998842592591</v>
      </c>
      <c r="G810">
        <v>412</v>
      </c>
      <c r="I810" s="35">
        <v>20.9</v>
      </c>
      <c r="J810" s="35">
        <v>30.259</v>
      </c>
      <c r="K810" s="64">
        <v>30.784988461993997</v>
      </c>
      <c r="L810" s="64">
        <v>1863.2146096359199</v>
      </c>
      <c r="N810" s="36">
        <f>1000000*(AG810-AE810)/Y810</f>
        <v>0.16022728112694321</v>
      </c>
      <c r="O810" s="36">
        <f>1000000*(AN810-AL810)/Y810</f>
        <v>50.231925948397674</v>
      </c>
      <c r="P810" s="36">
        <f>1000000*(AU810-AS810)/Y810</f>
        <v>0</v>
      </c>
      <c r="Q810">
        <f>(N810*16)</f>
        <v>2.5636364980310913</v>
      </c>
      <c r="R810">
        <f>(O810*44)</f>
        <v>2210.2047417294975</v>
      </c>
      <c r="S810">
        <f>1000000*(((AG810-AE810)*0.082057*X810)/(W810-AA810))/Y810</f>
        <v>4.4154830823176203</v>
      </c>
      <c r="T810">
        <f>1000000*(((AN810-AL810)*0.082057*X810)/(W810-AA810))/Y810</f>
        <v>1384.2725012706007</v>
      </c>
      <c r="U810">
        <f>O810*((1*0.082057*X810)/(W810-AA810))</f>
        <v>1384.2725012706007</v>
      </c>
      <c r="W810">
        <f t="shared" si="462"/>
        <v>1.0052170778079916</v>
      </c>
      <c r="X810">
        <v>313.14999999999998</v>
      </c>
      <c r="Y810">
        <f t="shared" si="463"/>
        <v>1.9073334166666699E-2</v>
      </c>
      <c r="Z810">
        <v>2E-3</v>
      </c>
      <c r="AA810">
        <f t="shared" si="464"/>
        <v>7.2765497523200454E-2</v>
      </c>
      <c r="AC810">
        <f t="shared" si="465"/>
        <v>3.0945596142118345E-5</v>
      </c>
      <c r="AD810">
        <f t="shared" si="466"/>
        <v>2.4085784589557967E-9</v>
      </c>
      <c r="AE810">
        <v>0</v>
      </c>
      <c r="AF810">
        <f t="shared" si="467"/>
        <v>6.4749001659483934E-10</v>
      </c>
      <c r="AG810">
        <f t="shared" si="468"/>
        <v>3.056068475550636E-9</v>
      </c>
      <c r="AH810">
        <f t="shared" si="469"/>
        <v>1.097002469958351E-3</v>
      </c>
      <c r="AJ810">
        <f t="shared" si="470"/>
        <v>1.8729351452273773E-3</v>
      </c>
      <c r="AK810">
        <f t="shared" si="471"/>
        <v>1.4577554832353294E-7</v>
      </c>
      <c r="AL810">
        <v>0</v>
      </c>
      <c r="AM810">
        <f t="shared" si="472"/>
        <v>8.1231476112551198E-7</v>
      </c>
      <c r="AN810">
        <f t="shared" si="473"/>
        <v>9.5809030944904486E-7</v>
      </c>
      <c r="AO810">
        <f t="shared" si="474"/>
        <v>2.2739189884214046E-2</v>
      </c>
      <c r="AQ810">
        <f t="shared" si="475"/>
        <v>0</v>
      </c>
      <c r="AR810">
        <f t="shared" si="476"/>
        <v>0</v>
      </c>
      <c r="AS810">
        <v>0</v>
      </c>
      <c r="AT810">
        <f t="shared" si="477"/>
        <v>0</v>
      </c>
      <c r="AU810">
        <f t="shared" si="478"/>
        <v>0</v>
      </c>
      <c r="AV810">
        <f t="shared" si="479"/>
        <v>1.5759424160826513E-2</v>
      </c>
      <c r="AX810">
        <f t="shared" si="480"/>
        <v>78.812974192989046</v>
      </c>
      <c r="AY810">
        <f t="shared" si="481"/>
        <v>15.21521999396507</v>
      </c>
      <c r="AZ810" t="e">
        <f t="shared" si="482"/>
        <v>#DIV/0!</v>
      </c>
    </row>
    <row r="811" spans="1:52">
      <c r="A811" s="84">
        <v>44893.493055555555</v>
      </c>
      <c r="B811" s="31">
        <v>50</v>
      </c>
      <c r="C811" s="31">
        <v>5</v>
      </c>
      <c r="D811" s="31" t="s">
        <v>234</v>
      </c>
      <c r="E811" s="85">
        <v>2</v>
      </c>
      <c r="F811" s="2">
        <v>44895.020069444443</v>
      </c>
      <c r="G811">
        <v>154</v>
      </c>
      <c r="I811" s="35">
        <v>20.9</v>
      </c>
      <c r="J811" s="35">
        <v>30.259</v>
      </c>
      <c r="K811" s="64">
        <v>18.949584713300002</v>
      </c>
      <c r="L811" s="64">
        <v>1201.8310473536799</v>
      </c>
      <c r="N811" s="36">
        <f>1000000*(AG811-AE811)/Y811</f>
        <v>9.8627304695766721E-2</v>
      </c>
      <c r="O811" s="36">
        <f>1000000*(AN811-AL811)/Y811</f>
        <v>32.401145772977742</v>
      </c>
      <c r="P811" s="36">
        <f>1000000*(AU811-AS811)/Y811</f>
        <v>0</v>
      </c>
      <c r="Q811">
        <f>(N811*16)</f>
        <v>1.5780368751322675</v>
      </c>
      <c r="R811">
        <f>(O811*44)</f>
        <v>1425.6504140110205</v>
      </c>
      <c r="S811">
        <f>1000000*(((AG811-AE811)*0.082057*X811)/(W811-AA811))/Y811</f>
        <v>2.7179341262972554</v>
      </c>
      <c r="T811">
        <f>1000000*(((AN811-AL811)*0.082057*X811)/(W811-AA811))/Y811</f>
        <v>892.898575086866</v>
      </c>
      <c r="U811">
        <f>O811*((1*0.082057*X811)/(W811-AA811))</f>
        <v>892.898575086866</v>
      </c>
      <c r="W811">
        <f t="shared" si="462"/>
        <v>1.0052170778079916</v>
      </c>
      <c r="X811">
        <v>313.14999999999998</v>
      </c>
      <c r="Y811">
        <f t="shared" si="463"/>
        <v>1.9073334166666699E-2</v>
      </c>
      <c r="Z811">
        <v>2E-3</v>
      </c>
      <c r="AA811">
        <f t="shared" si="464"/>
        <v>7.2765497523200454E-2</v>
      </c>
      <c r="AC811">
        <f t="shared" si="465"/>
        <v>1.9048446171178418E-5</v>
      </c>
      <c r="AD811">
        <f t="shared" si="466"/>
        <v>1.4825914780822416E-9</v>
      </c>
      <c r="AE811">
        <v>0</v>
      </c>
      <c r="AF811">
        <f t="shared" si="467"/>
        <v>3.985600623377725E-10</v>
      </c>
      <c r="AG811" s="8">
        <f t="shared" si="468"/>
        <v>1.8811515404200143E-9</v>
      </c>
      <c r="AH811" s="9">
        <f t="shared" si="469"/>
        <v>1.097002469958351E-3</v>
      </c>
      <c r="AJ811">
        <f t="shared" si="470"/>
        <v>1.208101093439784E-3</v>
      </c>
      <c r="AK811">
        <f t="shared" si="471"/>
        <v>9.4029737108202954E-8</v>
      </c>
      <c r="AL811">
        <v>0</v>
      </c>
      <c r="AM811" s="8">
        <f t="shared" si="472"/>
        <v>5.2396814360268177E-7</v>
      </c>
      <c r="AN811" s="8">
        <f t="shared" si="473"/>
        <v>6.1799788071088467E-7</v>
      </c>
      <c r="AO811" s="9">
        <f t="shared" si="474"/>
        <v>2.2739189884214046E-2</v>
      </c>
      <c r="AP811" s="9"/>
      <c r="AQ811">
        <f t="shared" si="475"/>
        <v>0</v>
      </c>
      <c r="AR811">
        <f t="shared" si="476"/>
        <v>0</v>
      </c>
      <c r="AS811">
        <v>0</v>
      </c>
      <c r="AT811" s="8">
        <f t="shared" si="477"/>
        <v>0</v>
      </c>
      <c r="AU811" s="8">
        <f t="shared" si="478"/>
        <v>0</v>
      </c>
      <c r="AV811" s="9">
        <f t="shared" si="479"/>
        <v>1.5759424160826513E-2</v>
      </c>
      <c r="AX811">
        <f t="shared" si="480"/>
        <v>78.812974192989046</v>
      </c>
      <c r="AY811">
        <f t="shared" si="481"/>
        <v>15.215219993965066</v>
      </c>
      <c r="AZ811" t="e">
        <f t="shared" si="482"/>
        <v>#DIV/0!</v>
      </c>
    </row>
    <row r="812" spans="1:52">
      <c r="A812" s="84">
        <v>44893.579861111109</v>
      </c>
      <c r="B812" s="31">
        <v>200</v>
      </c>
      <c r="C812" s="31">
        <v>0.1</v>
      </c>
      <c r="D812" s="31" t="s">
        <v>234</v>
      </c>
      <c r="E812" s="85">
        <v>2</v>
      </c>
      <c r="F812" s="2">
        <v>44895.041319444441</v>
      </c>
      <c r="G812">
        <v>24</v>
      </c>
      <c r="I812" s="35">
        <v>20.9</v>
      </c>
      <c r="J812" s="35">
        <v>30.259</v>
      </c>
      <c r="K812" s="64">
        <v>534.63589368240287</v>
      </c>
      <c r="L812" s="64">
        <v>4793.29048771208</v>
      </c>
      <c r="N812" s="36">
        <f>1000000*(AG812-AE812)/Y812</f>
        <v>2.7826307534063734</v>
      </c>
      <c r="O812" s="36">
        <f>1000000*(AN812-AL812)/Y812</f>
        <v>129.22623705433529</v>
      </c>
      <c r="P812" s="36">
        <f>1000000*(AU812-AS812)/Y812</f>
        <v>0</v>
      </c>
      <c r="Q812">
        <f>(N812*16)</f>
        <v>44.522092054501975</v>
      </c>
      <c r="R812">
        <f>(O812*44)</f>
        <v>5685.9544303907523</v>
      </c>
      <c r="S812">
        <f>1000000*(((AG812-AE812)*0.082057*X812)/(W812-AA812))/Y812</f>
        <v>76.682690547986198</v>
      </c>
      <c r="T812">
        <f>1000000*(((AN812-AL812)*0.082057*X812)/(W812-AA812))/Y812</f>
        <v>3561.1679827040043</v>
      </c>
      <c r="U812">
        <f>O812*((1*0.082057*X812)/(W812-AA812))</f>
        <v>3561.1679827040048</v>
      </c>
      <c r="W812">
        <f t="shared" si="462"/>
        <v>1.0052170778079916</v>
      </c>
      <c r="X812">
        <v>313.14999999999998</v>
      </c>
      <c r="Y812">
        <f t="shared" si="463"/>
        <v>1.9073334166666699E-2</v>
      </c>
      <c r="Z812">
        <v>2E-3</v>
      </c>
      <c r="AA812">
        <f t="shared" si="464"/>
        <v>7.2765497523200454E-2</v>
      </c>
      <c r="AC812">
        <f t="shared" si="465"/>
        <v>5.3742513073868909E-4</v>
      </c>
      <c r="AD812">
        <f t="shared" si="466"/>
        <v>4.1829234352248629E-8</v>
      </c>
      <c r="AE812">
        <v>0</v>
      </c>
      <c r="AF812">
        <f t="shared" si="467"/>
        <v>1.1244811869914654E-8</v>
      </c>
      <c r="AG812">
        <f t="shared" si="468"/>
        <v>5.307404622216328E-8</v>
      </c>
      <c r="AH812">
        <f t="shared" si="469"/>
        <v>1.097002469958351E-3</v>
      </c>
      <c r="AJ812">
        <f t="shared" si="470"/>
        <v>4.8182974571427803E-3</v>
      </c>
      <c r="AK812">
        <f t="shared" si="471"/>
        <v>3.7502096940767378E-7</v>
      </c>
      <c r="AL812">
        <v>0</v>
      </c>
      <c r="AM812">
        <f t="shared" si="472"/>
        <v>2.0897542330305497E-6</v>
      </c>
      <c r="AN812">
        <f t="shared" si="473"/>
        <v>2.4647752024382237E-6</v>
      </c>
      <c r="AO812">
        <f t="shared" si="474"/>
        <v>2.2739189884214046E-2</v>
      </c>
      <c r="AQ812">
        <f t="shared" si="475"/>
        <v>0</v>
      </c>
      <c r="AR812">
        <f t="shared" si="476"/>
        <v>0</v>
      </c>
      <c r="AS812">
        <v>0</v>
      </c>
      <c r="AT812">
        <f t="shared" si="477"/>
        <v>0</v>
      </c>
      <c r="AU812">
        <f t="shared" si="478"/>
        <v>0</v>
      </c>
      <c r="AV812">
        <f t="shared" si="479"/>
        <v>1.5759424160826513E-2</v>
      </c>
      <c r="AX812">
        <f t="shared" si="480"/>
        <v>78.812974192989046</v>
      </c>
      <c r="AY812">
        <f t="shared" si="481"/>
        <v>15.215219993965082</v>
      </c>
      <c r="AZ812" t="e">
        <f t="shared" si="482"/>
        <v>#DIV/0!</v>
      </c>
    </row>
    <row r="813" spans="1:52">
      <c r="A813" s="84">
        <v>44893.489583333336</v>
      </c>
      <c r="B813" s="31">
        <v>50</v>
      </c>
      <c r="C813" s="31">
        <v>3.8</v>
      </c>
      <c r="D813" s="31" t="s">
        <v>234</v>
      </c>
      <c r="E813" s="85">
        <v>2</v>
      </c>
      <c r="F813" s="2">
        <v>44895.062569444446</v>
      </c>
      <c r="G813">
        <v>384</v>
      </c>
      <c r="I813" s="35">
        <v>20.9</v>
      </c>
      <c r="J813" s="35">
        <v>30.259</v>
      </c>
      <c r="K813" s="64">
        <v>19.666178957200003</v>
      </c>
      <c r="L813" s="64">
        <v>1186.3526005916799</v>
      </c>
      <c r="N813" s="36">
        <f>1000000*(AG813-AE813)/Y813</f>
        <v>0.10235697792637601</v>
      </c>
      <c r="O813" s="36">
        <f>1000000*(AN813-AL813)/Y813</f>
        <v>31.983849672182934</v>
      </c>
      <c r="P813" s="36">
        <f>1000000*(AU813-AS813)/Y813</f>
        <v>0</v>
      </c>
      <c r="Q813">
        <f>(N813*16)</f>
        <v>1.6377116468220161</v>
      </c>
      <c r="R813">
        <f>(O813*44)</f>
        <v>1407.2893855760492</v>
      </c>
      <c r="S813">
        <f>1000000*(((AG813-AE813)*0.082057*X813)/(W813-AA813))/Y813</f>
        <v>2.8207150568385453</v>
      </c>
      <c r="T813">
        <f>1000000*(((AN813-AL813)*0.082057*X813)/(W813-AA813))/Y813</f>
        <v>881.39888626722768</v>
      </c>
      <c r="U813">
        <f>O813*((1*0.082057*X813)/(W813-AA813))</f>
        <v>881.39888626722745</v>
      </c>
      <c r="W813">
        <f t="shared" si="462"/>
        <v>1.0052170778079916</v>
      </c>
      <c r="X813">
        <v>313.14999999999998</v>
      </c>
      <c r="Y813">
        <f t="shared" si="463"/>
        <v>1.9073334166666699E-2</v>
      </c>
      <c r="Z813">
        <v>2E-3</v>
      </c>
      <c r="AA813">
        <f t="shared" si="464"/>
        <v>7.2765497523200454E-2</v>
      </c>
      <c r="AC813">
        <f t="shared" si="465"/>
        <v>1.9768778943005601E-5</v>
      </c>
      <c r="AD813">
        <f t="shared" si="466"/>
        <v>1.5386569030149188E-9</v>
      </c>
      <c r="AE813">
        <v>0</v>
      </c>
      <c r="AF813">
        <f t="shared" si="467"/>
        <v>4.1363194126497749E-10</v>
      </c>
      <c r="AG813">
        <f t="shared" si="468"/>
        <v>1.9522888442798965E-9</v>
      </c>
      <c r="AH813">
        <f t="shared" si="469"/>
        <v>1.097002469958351E-3</v>
      </c>
      <c r="AJ813">
        <f t="shared" si="470"/>
        <v>1.1925418944166799E-3</v>
      </c>
      <c r="AK813">
        <f t="shared" si="471"/>
        <v>9.2818723061695438E-8</v>
      </c>
      <c r="AL813">
        <v>0</v>
      </c>
      <c r="AM813">
        <f t="shared" si="472"/>
        <v>5.1721992967228283E-7</v>
      </c>
      <c r="AN813">
        <f t="shared" si="473"/>
        <v>6.100386527339783E-7</v>
      </c>
      <c r="AO813">
        <f t="shared" si="474"/>
        <v>2.2739189884214046E-2</v>
      </c>
      <c r="AQ813">
        <f t="shared" si="475"/>
        <v>0</v>
      </c>
      <c r="AR813">
        <f t="shared" si="476"/>
        <v>0</v>
      </c>
      <c r="AS813">
        <v>0</v>
      </c>
      <c r="AT813">
        <f t="shared" si="477"/>
        <v>0</v>
      </c>
      <c r="AU813">
        <f t="shared" si="478"/>
        <v>0</v>
      </c>
      <c r="AV813">
        <f t="shared" si="479"/>
        <v>1.5759424160826513E-2</v>
      </c>
      <c r="AX813">
        <f t="shared" si="480"/>
        <v>78.812974192989046</v>
      </c>
      <c r="AY813">
        <f t="shared" si="481"/>
        <v>15.21521999396508</v>
      </c>
      <c r="AZ813" t="e">
        <f t="shared" si="482"/>
        <v>#DIV/0!</v>
      </c>
    </row>
    <row r="814" spans="1:52">
      <c r="A814" s="84">
        <v>44893.495138888888</v>
      </c>
      <c r="B814" s="31">
        <v>50</v>
      </c>
      <c r="C814" s="31">
        <v>6.2</v>
      </c>
      <c r="D814" s="31" t="s">
        <v>234</v>
      </c>
      <c r="E814" s="85">
        <v>2</v>
      </c>
      <c r="F814" s="2">
        <v>44895.083807870367</v>
      </c>
      <c r="G814">
        <v>208</v>
      </c>
      <c r="I814" s="35">
        <v>20.9</v>
      </c>
      <c r="J814" s="35">
        <v>30.259</v>
      </c>
      <c r="K814" s="64">
        <v>17.1930260717</v>
      </c>
      <c r="L814" s="64">
        <v>1710.3962143260799</v>
      </c>
      <c r="N814" s="36">
        <f>1000000*(AG814-AE814)/Y814</f>
        <v>8.9484906749733029E-2</v>
      </c>
      <c r="O814" s="36">
        <f>1000000*(AN814-AL814)/Y814</f>
        <v>46.111969891238573</v>
      </c>
      <c r="P814" s="36">
        <f>1000000*(AU814-AS814)/Y814</f>
        <v>0</v>
      </c>
      <c r="Q814">
        <f>(N814*16)</f>
        <v>1.4317585079957285</v>
      </c>
      <c r="R814">
        <f>(O814*44)</f>
        <v>2028.9266752144972</v>
      </c>
      <c r="S814">
        <f>1000000*(((AG814-AE814)*0.082057*X814)/(W814-AA814))/Y814</f>
        <v>2.4659913661218225</v>
      </c>
      <c r="T814">
        <f>1000000*(((AN814-AL814)*0.082057*X814)/(W814-AA814))/Y814</f>
        <v>1270.7363035499056</v>
      </c>
      <c r="U814">
        <f>O814*((1*0.082057*X814)/(W814-AA814))</f>
        <v>1270.7363035499056</v>
      </c>
      <c r="W814">
        <f t="shared" si="462"/>
        <v>1.0052170778079916</v>
      </c>
      <c r="X814">
        <v>313.14999999999998</v>
      </c>
      <c r="Y814">
        <f t="shared" si="463"/>
        <v>1.9073334166666699E-2</v>
      </c>
      <c r="Z814">
        <v>2E-3</v>
      </c>
      <c r="AA814">
        <f t="shared" si="464"/>
        <v>7.2765497523200454E-2</v>
      </c>
      <c r="AC814">
        <f t="shared" si="465"/>
        <v>1.728272342647089E-5</v>
      </c>
      <c r="AD814">
        <f t="shared" si="466"/>
        <v>1.3451605574478678E-9</v>
      </c>
      <c r="AE814">
        <v>0</v>
      </c>
      <c r="AF814">
        <f t="shared" si="467"/>
        <v>3.6161497186279866E-10</v>
      </c>
      <c r="AG814">
        <f t="shared" si="468"/>
        <v>1.7067755293106665E-9</v>
      </c>
      <c r="AH814">
        <f t="shared" si="469"/>
        <v>1.097002469958351E-3</v>
      </c>
      <c r="AJ814">
        <f t="shared" si="470"/>
        <v>1.7193194844587133E-3</v>
      </c>
      <c r="AK814">
        <f t="shared" si="471"/>
        <v>1.3381923086283668E-7</v>
      </c>
      <c r="AL814">
        <v>0</v>
      </c>
      <c r="AM814">
        <f t="shared" si="472"/>
        <v>7.4568977995603009E-7</v>
      </c>
      <c r="AN814">
        <f t="shared" si="473"/>
        <v>8.7950901081886675E-7</v>
      </c>
      <c r="AO814">
        <f t="shared" si="474"/>
        <v>2.2739189884214046E-2</v>
      </c>
      <c r="AQ814">
        <f t="shared" si="475"/>
        <v>0</v>
      </c>
      <c r="AR814">
        <f t="shared" si="476"/>
        <v>0</v>
      </c>
      <c r="AS814">
        <v>0</v>
      </c>
      <c r="AT814">
        <f t="shared" si="477"/>
        <v>0</v>
      </c>
      <c r="AU814">
        <f t="shared" si="478"/>
        <v>0</v>
      </c>
      <c r="AV814">
        <f t="shared" si="479"/>
        <v>1.5759424160826513E-2</v>
      </c>
      <c r="AX814">
        <f t="shared" si="480"/>
        <v>78.812974192989046</v>
      </c>
      <c r="AY814">
        <f t="shared" si="481"/>
        <v>15.215219993965075</v>
      </c>
      <c r="AZ814" t="e">
        <f t="shared" si="482"/>
        <v>#DIV/0!</v>
      </c>
    </row>
    <row r="815" spans="1:52">
      <c r="A815" s="84">
        <v>44893.569444444445</v>
      </c>
      <c r="B815" s="31">
        <v>100</v>
      </c>
      <c r="C815" s="31">
        <v>0.1</v>
      </c>
      <c r="D815" s="31" t="s">
        <v>234</v>
      </c>
      <c r="E815" s="85">
        <v>2</v>
      </c>
      <c r="F815" s="2">
        <v>44895.105046296296</v>
      </c>
      <c r="G815">
        <v>168</v>
      </c>
      <c r="I815" s="35">
        <v>20.9</v>
      </c>
      <c r="J815" s="35">
        <v>30.259</v>
      </c>
      <c r="K815" s="64">
        <v>29.447903321599998</v>
      </c>
      <c r="L815" s="64">
        <v>1815.5778734796797</v>
      </c>
      <c r="N815" s="36">
        <f>1000000*(AG815-AE815)/Y815</f>
        <v>0.15326812579235349</v>
      </c>
      <c r="O815" s="36">
        <f>1000000*(AN815-AL815)/Y815</f>
        <v>48.94764823253584</v>
      </c>
      <c r="P815" s="36">
        <f>1000000*(AU815-AS815)/Y815</f>
        <v>0</v>
      </c>
      <c r="Q815">
        <f>(N815*16)</f>
        <v>2.4522900126776559</v>
      </c>
      <c r="R815">
        <f>(O815*44)</f>
        <v>2153.6965222315771</v>
      </c>
      <c r="S815">
        <f>1000000*(((AG815-AE815)*0.082057*X815)/(W815-AA815))/Y815</f>
        <v>4.2237052999638376</v>
      </c>
      <c r="T815">
        <f>1000000*(((AN815-AL815)*0.082057*X815)/(W815-AA815))/Y815</f>
        <v>1348.8808595507821</v>
      </c>
      <c r="U815">
        <f>O815*((1*0.082057*X815)/(W815-AA815))</f>
        <v>1348.8808595507821</v>
      </c>
      <c r="W815">
        <f t="shared" ref="W815:W873" si="483">((0.001316*((J815*25.4)-(2.5*2053/100)))*(273.15+40))/(273.15+I815)</f>
        <v>1.0052170778079916</v>
      </c>
      <c r="X815">
        <v>313.14999999999998</v>
      </c>
      <c r="Y815">
        <f t="shared" ref="Y815:Y873" si="484">(21.0733341666667/1000)-Z815</f>
        <v>1.9073334166666699E-2</v>
      </c>
      <c r="Z815">
        <v>2E-3</v>
      </c>
      <c r="AA815">
        <f t="shared" ref="AA815:AA873" si="485">(0.001316*10^(8.07131-(1730.63/(233.46+(X815-273.15)))))</f>
        <v>7.2765497523200454E-2</v>
      </c>
      <c r="AC815">
        <f t="shared" ref="AC815:AC873" si="486">W815*(K815/10^6)</f>
        <v>2.9601535324511001E-5</v>
      </c>
      <c r="AD815">
        <f t="shared" ref="AD815:AD873" si="487">(AC815*Z815)/(0.082057*X815)</f>
        <v>2.303966613123249E-9</v>
      </c>
      <c r="AE815">
        <v>0</v>
      </c>
      <c r="AF815">
        <f t="shared" ref="AF815:AF873" si="488">AC815*AH815*Y815</f>
        <v>6.1936756721301669E-10</v>
      </c>
      <c r="AG815">
        <f t="shared" ref="AG815:AG873" si="489">AD815+AF815</f>
        <v>2.9233341803362655E-9</v>
      </c>
      <c r="AH815">
        <f t="shared" ref="AH815:AH873" si="490">101.325*(0.000014*EXP(1600*((1/X815)-(1/298.15))))</f>
        <v>1.097002469958351E-3</v>
      </c>
      <c r="AJ815">
        <f t="shared" ref="AJ815:AJ873" si="491">W815*(L815/10^6)</f>
        <v>1.8250498845120912E-3</v>
      </c>
      <c r="AK815">
        <f t="shared" ref="AK815:AK873" si="492">(AJ815*Z815)/(0.082057*X815)</f>
        <v>1.4204851049460763E-7</v>
      </c>
      <c r="AL815">
        <v>0</v>
      </c>
      <c r="AM815">
        <f t="shared" ref="AM815:AM873" si="493">AJ815*AO815*Y815</f>
        <v>7.9154634091700107E-7</v>
      </c>
      <c r="AN815">
        <f t="shared" ref="AN815:AN873" si="494">AK815+AM815</f>
        <v>9.3359485141160868E-7</v>
      </c>
      <c r="AO815">
        <f t="shared" ref="AO815:AO873" si="495">101.325*(0.00033*EXP(2400*((1/X815)-(1/298.15))))</f>
        <v>2.2739189884214046E-2</v>
      </c>
      <c r="AQ815">
        <f t="shared" ref="AQ815:AQ873" si="496">W815*(M815/10^6)</f>
        <v>0</v>
      </c>
      <c r="AR815">
        <f t="shared" ref="AR815:AR873" si="497">(AQ815*Z815)/(0.082057*X815)</f>
        <v>0</v>
      </c>
      <c r="AS815">
        <v>0</v>
      </c>
      <c r="AT815">
        <f t="shared" ref="AT815:AT873" si="498">AQ815*AV815*Y815</f>
        <v>0</v>
      </c>
      <c r="AU815">
        <f t="shared" ref="AU815:AU873" si="499">AR815+AT815</f>
        <v>0</v>
      </c>
      <c r="AV815">
        <f t="shared" ref="AV815:AV873" si="500">101.325*((2.4*10^-4)*EXP(2700*((1/X815)-(1/298.15))))</f>
        <v>1.5759424160826513E-2</v>
      </c>
      <c r="AX815">
        <f t="shared" ref="AX815:AX873" si="501">100*(AG815-AF815)/AG815</f>
        <v>78.81297419298906</v>
      </c>
      <c r="AY815">
        <f t="shared" ref="AY815:AY873" si="502">100*(AN815-AM815)/AN815</f>
        <v>15.215219993965073</v>
      </c>
      <c r="AZ815" t="e">
        <f t="shared" ref="AZ815:AZ873" si="503">100*(AU815-AT815)/AU815</f>
        <v>#DIV/0!</v>
      </c>
    </row>
    <row r="816" spans="1:52">
      <c r="A816" s="84">
        <v>44893.420138888891</v>
      </c>
      <c r="B816" s="31">
        <v>50</v>
      </c>
      <c r="C816" s="31">
        <v>6</v>
      </c>
      <c r="D816" s="31" t="s">
        <v>235</v>
      </c>
      <c r="E816" s="85">
        <v>2</v>
      </c>
      <c r="F816" s="2">
        <v>44895.126284722224</v>
      </c>
      <c r="G816">
        <v>106</v>
      </c>
      <c r="I816" s="35">
        <v>20.9</v>
      </c>
      <c r="J816" s="35">
        <v>30.259</v>
      </c>
      <c r="K816" s="64">
        <v>32.150168764067843</v>
      </c>
      <c r="L816" s="64">
        <v>1715.5524874400799</v>
      </c>
      <c r="N816" s="36">
        <f>1000000*(AG816-AE816)/Y816</f>
        <v>0.1673326639442666</v>
      </c>
      <c r="O816" s="36">
        <f>1000000*(AN816-AL816)/Y816</f>
        <v>46.250982073674585</v>
      </c>
      <c r="P816" s="36">
        <f>1000000*(AU816-AS816)/Y816</f>
        <v>0</v>
      </c>
      <c r="Q816">
        <f>(N816*16)</f>
        <v>2.6773226231082656</v>
      </c>
      <c r="R816">
        <f>(O816*44)</f>
        <v>2035.0432112416818</v>
      </c>
      <c r="S816">
        <f>1000000*(((AG816-AE816)*0.082057*X816)/(W816-AA816))/Y816</f>
        <v>4.6112905465809959</v>
      </c>
      <c r="T816">
        <f>1000000*(((AN816-AL816)*0.082057*X816)/(W816-AA816))/Y816</f>
        <v>1274.567148930699</v>
      </c>
      <c r="U816">
        <f>O816*((1*0.082057*X816)/(W816-AA816))</f>
        <v>1274.5671489306992</v>
      </c>
      <c r="W816">
        <f t="shared" si="483"/>
        <v>1.0052170778079916</v>
      </c>
      <c r="X816">
        <v>313.14999999999998</v>
      </c>
      <c r="Y816">
        <f t="shared" si="484"/>
        <v>1.9073334166666699E-2</v>
      </c>
      <c r="Z816">
        <v>2E-3</v>
      </c>
      <c r="AA816">
        <f t="shared" si="485"/>
        <v>7.2765497523200454E-2</v>
      </c>
      <c r="AC816">
        <f t="shared" si="486"/>
        <v>3.2317898696050042E-5</v>
      </c>
      <c r="AD816">
        <f t="shared" si="487"/>
        <v>2.5153884346108224E-9</v>
      </c>
      <c r="AE816">
        <v>0</v>
      </c>
      <c r="AF816">
        <f t="shared" si="488"/>
        <v>6.7620338179671432E-10</v>
      </c>
      <c r="AG816">
        <f t="shared" si="489"/>
        <v>3.1915918164075368E-9</v>
      </c>
      <c r="AH816">
        <f t="shared" si="490"/>
        <v>1.097002469958351E-3</v>
      </c>
      <c r="AJ816">
        <f t="shared" si="491"/>
        <v>1.7245026582507483E-3</v>
      </c>
      <c r="AK816">
        <f t="shared" si="492"/>
        <v>1.3422265113262839E-7</v>
      </c>
      <c r="AL816">
        <v>0</v>
      </c>
      <c r="AM816">
        <f t="shared" si="493"/>
        <v>7.4793778549507808E-7</v>
      </c>
      <c r="AN816">
        <f t="shared" si="494"/>
        <v>8.8216043662770652E-7</v>
      </c>
      <c r="AO816">
        <f t="shared" si="495"/>
        <v>2.2739189884214046E-2</v>
      </c>
      <c r="AQ816">
        <f t="shared" si="496"/>
        <v>0</v>
      </c>
      <c r="AR816">
        <f t="shared" si="497"/>
        <v>0</v>
      </c>
      <c r="AS816">
        <v>0</v>
      </c>
      <c r="AT816">
        <f t="shared" si="498"/>
        <v>0</v>
      </c>
      <c r="AU816">
        <f t="shared" si="499"/>
        <v>0</v>
      </c>
      <c r="AV816">
        <f t="shared" si="500"/>
        <v>1.5759424160826513E-2</v>
      </c>
      <c r="AX816">
        <f t="shared" si="501"/>
        <v>78.812974192989046</v>
      </c>
      <c r="AY816">
        <f t="shared" si="502"/>
        <v>15.21521999396508</v>
      </c>
      <c r="AZ816" t="e">
        <f t="shared" si="503"/>
        <v>#DIV/0!</v>
      </c>
    </row>
    <row r="817" spans="1:52">
      <c r="A817" s="84">
        <v>44893.497916666667</v>
      </c>
      <c r="B817" s="31">
        <v>50</v>
      </c>
      <c r="C817" s="31">
        <v>8</v>
      </c>
      <c r="D817" s="31" t="s">
        <v>234</v>
      </c>
      <c r="E817" s="85">
        <v>2</v>
      </c>
      <c r="F817" s="2">
        <v>44895.147511574076</v>
      </c>
      <c r="G817">
        <v>151</v>
      </c>
      <c r="I817" s="35">
        <v>20.9</v>
      </c>
      <c r="J817" s="35">
        <v>30.259</v>
      </c>
      <c r="K817" s="64">
        <v>18.135696961299999</v>
      </c>
      <c r="L817" s="64">
        <v>1453.16083198408</v>
      </c>
      <c r="N817" s="36">
        <f>1000000*(AG817-AE817)/Y817</f>
        <v>9.4391245883970312E-2</v>
      </c>
      <c r="O817" s="36">
        <f>1000000*(AN817-AL817)/Y817</f>
        <v>39.176950913668399</v>
      </c>
      <c r="P817" s="36">
        <f>1000000*(AU817-AS817)/Y817</f>
        <v>0</v>
      </c>
      <c r="Q817">
        <f>(N817*16)</f>
        <v>1.510259934143525</v>
      </c>
      <c r="R817">
        <f>(O817*44)</f>
        <v>1723.7858402014097</v>
      </c>
      <c r="S817">
        <f>1000000*(((AG817-AE817)*0.082057*X817)/(W817-AA817))/Y817</f>
        <v>2.6011984125808709</v>
      </c>
      <c r="T817">
        <f>1000000*(((AN817-AL817)*0.082057*X817)/(W817-AA817))/Y817</f>
        <v>1079.6236618347143</v>
      </c>
      <c r="U817">
        <f>O817*((1*0.082057*X817)/(W817-AA817))</f>
        <v>1079.6236618347143</v>
      </c>
      <c r="W817">
        <f t="shared" si="483"/>
        <v>1.0052170778079916</v>
      </c>
      <c r="X817">
        <v>313.14999999999998</v>
      </c>
      <c r="Y817">
        <f t="shared" si="484"/>
        <v>1.9073334166666699E-2</v>
      </c>
      <c r="Z817">
        <v>2E-3</v>
      </c>
      <c r="AA817">
        <f t="shared" si="485"/>
        <v>7.2765497523200454E-2</v>
      </c>
      <c r="AC817">
        <f t="shared" si="486"/>
        <v>1.8230312303449259E-5</v>
      </c>
      <c r="AD817">
        <f t="shared" si="487"/>
        <v>1.4189139324532969E-9</v>
      </c>
      <c r="AE817">
        <v>0</v>
      </c>
      <c r="AF817">
        <f t="shared" si="488"/>
        <v>3.8144184269967144E-10</v>
      </c>
      <c r="AG817">
        <f t="shared" si="489"/>
        <v>1.8003557751529683E-9</v>
      </c>
      <c r="AH817">
        <f t="shared" si="490"/>
        <v>1.097002469958351E-3</v>
      </c>
      <c r="AJ817">
        <f t="shared" si="491"/>
        <v>1.4607420851120668E-3</v>
      </c>
      <c r="AK817">
        <f t="shared" si="492"/>
        <v>1.1369346074747349E-7</v>
      </c>
      <c r="AL817">
        <v>0</v>
      </c>
      <c r="AM817">
        <f t="shared" si="493"/>
        <v>6.3354161566002218E-7</v>
      </c>
      <c r="AN817">
        <f t="shared" si="494"/>
        <v>7.4723507640749568E-7</v>
      </c>
      <c r="AO817">
        <f t="shared" si="495"/>
        <v>2.2739189884214046E-2</v>
      </c>
      <c r="AQ817">
        <f t="shared" si="496"/>
        <v>0</v>
      </c>
      <c r="AR817">
        <f t="shared" si="497"/>
        <v>0</v>
      </c>
      <c r="AS817">
        <v>0</v>
      </c>
      <c r="AT817">
        <f t="shared" si="498"/>
        <v>0</v>
      </c>
      <c r="AU817">
        <f t="shared" si="499"/>
        <v>0</v>
      </c>
      <c r="AV817">
        <f t="shared" si="500"/>
        <v>1.5759424160826513E-2</v>
      </c>
      <c r="AX817">
        <f t="shared" si="501"/>
        <v>78.812974192989046</v>
      </c>
      <c r="AY817">
        <f t="shared" si="502"/>
        <v>15.215219993965077</v>
      </c>
      <c r="AZ817" t="e">
        <f t="shared" si="503"/>
        <v>#DIV/0!</v>
      </c>
    </row>
    <row r="818" spans="1:52">
      <c r="A818" s="84">
        <v>44893.482638888891</v>
      </c>
      <c r="B818" s="31">
        <v>50</v>
      </c>
      <c r="C818" s="31">
        <v>0.1</v>
      </c>
      <c r="D818" s="31" t="s">
        <v>234</v>
      </c>
      <c r="E818" s="85">
        <v>2</v>
      </c>
      <c r="F818" s="2">
        <v>44895.16878472222</v>
      </c>
      <c r="G818">
        <v>62</v>
      </c>
      <c r="I818" s="35">
        <v>20.9</v>
      </c>
      <c r="J818" s="35">
        <v>30.259</v>
      </c>
      <c r="K818" s="64">
        <v>20.052579972800004</v>
      </c>
      <c r="L818" s="64">
        <v>1150.8542784924798</v>
      </c>
      <c r="N818" s="36">
        <f>1000000*(AG818-AE818)/Y818</f>
        <v>0.10436808747188427</v>
      </c>
      <c r="O818" s="36">
        <f>1000000*(AN818-AL818)/Y818</f>
        <v>31.026821384750271</v>
      </c>
      <c r="P818" s="36">
        <f>1000000*(AU818-AS818)/Y818</f>
        <v>0</v>
      </c>
      <c r="Q818">
        <f>(N818*16)</f>
        <v>1.6698893995501483</v>
      </c>
      <c r="R818">
        <f>(O818*44)</f>
        <v>1365.1801409290119</v>
      </c>
      <c r="S818">
        <f>1000000*(((AG818-AE818)*0.082057*X818)/(W818-AA818))/Y818</f>
        <v>2.8761364564430481</v>
      </c>
      <c r="T818">
        <f>1000000*(((AN818-AL818)*0.082057*X818)/(W818-AA818))/Y818</f>
        <v>855.02546107560602</v>
      </c>
      <c r="U818">
        <f>O818*((1*0.082057*X818)/(W818-AA818))</f>
        <v>855.02546107560613</v>
      </c>
      <c r="W818">
        <f t="shared" si="483"/>
        <v>1.0052170778079916</v>
      </c>
      <c r="X818">
        <v>313.14999999999998</v>
      </c>
      <c r="Y818">
        <f t="shared" si="484"/>
        <v>1.9073334166666699E-2</v>
      </c>
      <c r="Z818">
        <v>2E-3</v>
      </c>
      <c r="AA818">
        <f t="shared" si="485"/>
        <v>7.2765497523200454E-2</v>
      </c>
      <c r="AC818">
        <f t="shared" si="486"/>
        <v>2.0157195842769075E-5</v>
      </c>
      <c r="AD818">
        <f t="shared" si="487"/>
        <v>1.5688884284820078E-9</v>
      </c>
      <c r="AE818">
        <v>0</v>
      </c>
      <c r="AF818">
        <f t="shared" si="488"/>
        <v>4.2175898020514095E-10</v>
      </c>
      <c r="AG818">
        <f t="shared" si="489"/>
        <v>1.9906474086871488E-9</v>
      </c>
      <c r="AH818">
        <f t="shared" si="490"/>
        <v>1.097002469958351E-3</v>
      </c>
      <c r="AJ818">
        <f t="shared" si="491"/>
        <v>1.1568583748090351E-3</v>
      </c>
      <c r="AK818">
        <f t="shared" si="492"/>
        <v>9.0041379355922613E-8</v>
      </c>
      <c r="AL818">
        <v>0</v>
      </c>
      <c r="AM818">
        <f t="shared" si="493"/>
        <v>5.0174355304489964E-7</v>
      </c>
      <c r="AN818">
        <f t="shared" si="494"/>
        <v>5.9178493240082231E-7</v>
      </c>
      <c r="AO818">
        <f t="shared" si="495"/>
        <v>2.2739189884214046E-2</v>
      </c>
      <c r="AQ818">
        <f t="shared" si="496"/>
        <v>0</v>
      </c>
      <c r="AR818">
        <f t="shared" si="497"/>
        <v>0</v>
      </c>
      <c r="AS818">
        <v>0</v>
      </c>
      <c r="AT818">
        <f t="shared" si="498"/>
        <v>0</v>
      </c>
      <c r="AU818">
        <f t="shared" si="499"/>
        <v>0</v>
      </c>
      <c r="AV818">
        <f t="shared" si="500"/>
        <v>1.5759424160826513E-2</v>
      </c>
      <c r="AX818">
        <f t="shared" si="501"/>
        <v>78.812974192989046</v>
      </c>
      <c r="AY818">
        <f t="shared" si="502"/>
        <v>15.215219993965082</v>
      </c>
      <c r="AZ818" t="e">
        <f t="shared" si="503"/>
        <v>#DIV/0!</v>
      </c>
    </row>
    <row r="819" spans="1:52">
      <c r="A819" s="84">
        <v>44907.443749999999</v>
      </c>
      <c r="B819" s="31">
        <v>50</v>
      </c>
      <c r="C819" s="31">
        <v>3.8</v>
      </c>
      <c r="D819" s="31" t="s">
        <v>234</v>
      </c>
      <c r="E819" s="85">
        <v>1</v>
      </c>
      <c r="F819" s="2">
        <v>44908.633912037039</v>
      </c>
      <c r="G819">
        <v>101</v>
      </c>
      <c r="I819" s="35">
        <v>22.2</v>
      </c>
      <c r="J819" s="35">
        <v>30.312999999999999</v>
      </c>
      <c r="K819" s="64">
        <v>67.288284979495984</v>
      </c>
      <c r="L819" s="64">
        <v>1965.6965357004799</v>
      </c>
      <c r="N819" s="36">
        <f>1000000*(AG819-AE819)/Y819</f>
        <v>0.34934203176690587</v>
      </c>
      <c r="O819" s="36">
        <f>1000000*(AN819-AL819)/Y819</f>
        <v>52.862455865218728</v>
      </c>
      <c r="P819" s="36">
        <f>1000000*(AU819-AS819)/Y819</f>
        <v>0</v>
      </c>
      <c r="Q819">
        <f>(N819*16)</f>
        <v>5.5894725082704939</v>
      </c>
      <c r="R819">
        <f>(O819*44)</f>
        <v>2325.948058069624</v>
      </c>
      <c r="S819">
        <f>1000000*(((AG819-AE819)*0.082057*X819)/(W819-AA819))/Y819</f>
        <v>9.6530278289067759</v>
      </c>
      <c r="T819">
        <f>1000000*(((AN819-AL819)*0.082057*X819)/(W819-AA819))/Y819</f>
        <v>1460.6967131621664</v>
      </c>
      <c r="U819">
        <f>O819*((1*0.082057*X819)/(W819-AA819))</f>
        <v>1460.6967131621666</v>
      </c>
      <c r="W819">
        <f t="shared" si="483"/>
        <v>1.0027063670089045</v>
      </c>
      <c r="X819">
        <v>313.14999999999998</v>
      </c>
      <c r="Y819">
        <f t="shared" si="484"/>
        <v>1.9073334166666699E-2</v>
      </c>
      <c r="Z819">
        <v>2E-3</v>
      </c>
      <c r="AA819">
        <f t="shared" si="485"/>
        <v>7.2765497523200454E-2</v>
      </c>
      <c r="AC819">
        <f t="shared" si="486"/>
        <v>6.7470391774050257E-5</v>
      </c>
      <c r="AD819">
        <f t="shared" si="487"/>
        <v>5.2514009262566927E-9</v>
      </c>
      <c r="AE819">
        <v>0</v>
      </c>
      <c r="AF819">
        <f t="shared" si="488"/>
        <v>1.4117163840957959E-9</v>
      </c>
      <c r="AG819">
        <f t="shared" si="489"/>
        <v>6.6631173103524888E-9</v>
      </c>
      <c r="AH819">
        <f t="shared" si="490"/>
        <v>1.097002469958351E-3</v>
      </c>
      <c r="AJ819">
        <f t="shared" si="491"/>
        <v>1.9710164319542175E-3</v>
      </c>
      <c r="AK819">
        <f t="shared" si="492"/>
        <v>1.5340947702059257E-7</v>
      </c>
      <c r="AL819">
        <v>0</v>
      </c>
      <c r="AM819">
        <f t="shared" si="493"/>
        <v>8.5485380856739424E-7</v>
      </c>
      <c r="AN819">
        <f t="shared" si="494"/>
        <v>1.0082632855879868E-6</v>
      </c>
      <c r="AO819">
        <f t="shared" si="495"/>
        <v>2.2739189884214046E-2</v>
      </c>
      <c r="AQ819">
        <f t="shared" si="496"/>
        <v>0</v>
      </c>
      <c r="AR819">
        <f t="shared" si="497"/>
        <v>0</v>
      </c>
      <c r="AS819">
        <v>0</v>
      </c>
      <c r="AT819">
        <f t="shared" si="498"/>
        <v>0</v>
      </c>
      <c r="AU819">
        <f t="shared" si="499"/>
        <v>0</v>
      </c>
      <c r="AV819">
        <f t="shared" si="500"/>
        <v>1.5759424160826513E-2</v>
      </c>
      <c r="AX819">
        <f t="shared" si="501"/>
        <v>78.812974192989046</v>
      </c>
      <c r="AY819">
        <f t="shared" si="502"/>
        <v>15.215219993965079</v>
      </c>
      <c r="AZ819" t="e">
        <f t="shared" si="503"/>
        <v>#DIV/0!</v>
      </c>
    </row>
    <row r="820" spans="1:52">
      <c r="A820" s="84">
        <v>44907.445138888892</v>
      </c>
      <c r="B820" s="31">
        <v>200</v>
      </c>
      <c r="C820" s="31">
        <v>0.1</v>
      </c>
      <c r="D820" s="31" t="s">
        <v>234</v>
      </c>
      <c r="E820" s="85">
        <v>1</v>
      </c>
      <c r="F820" s="2">
        <v>44908.655150462961</v>
      </c>
      <c r="G820">
        <v>389</v>
      </c>
      <c r="I820" s="35">
        <v>22.2</v>
      </c>
      <c r="J820" s="35">
        <v>30.312999999999999</v>
      </c>
      <c r="K820" s="64">
        <v>29.642604939655939</v>
      </c>
      <c r="L820" s="64">
        <v>1622.32214407688</v>
      </c>
      <c r="N820" s="36">
        <f>1000000*(AG820-AE820)/Y820</f>
        <v>0.15389614759298167</v>
      </c>
      <c r="O820" s="36">
        <f>1000000*(AN820-AL820)/Y820</f>
        <v>43.62826671507073</v>
      </c>
      <c r="P820" s="36">
        <f>1000000*(AU820-AS820)/Y820</f>
        <v>0</v>
      </c>
      <c r="Q820">
        <f>(N820*16)</f>
        <v>2.4623383614877068</v>
      </c>
      <c r="R820">
        <f>(O820*44)</f>
        <v>1919.6437354631121</v>
      </c>
      <c r="S820">
        <f>1000000*(((AG820-AE820)*0.082057*X820)/(W820-AA820))/Y820</f>
        <v>4.2524622301041086</v>
      </c>
      <c r="T820">
        <f>1000000*(((AN820-AL820)*0.082057*X820)/(W820-AA820))/Y820</f>
        <v>1205.5373657657908</v>
      </c>
      <c r="U820">
        <f>O820*((1*0.082057*X820)/(W820-AA820))</f>
        <v>1205.537365765791</v>
      </c>
      <c r="W820">
        <f t="shared" si="483"/>
        <v>1.0027063670089045</v>
      </c>
      <c r="X820">
        <v>313.14999999999998</v>
      </c>
      <c r="Y820">
        <f t="shared" si="484"/>
        <v>1.9073334166666699E-2</v>
      </c>
      <c r="Z820">
        <v>2E-3</v>
      </c>
      <c r="AA820">
        <f t="shared" si="485"/>
        <v>7.2765497523200454E-2</v>
      </c>
      <c r="AC820">
        <f t="shared" si="486"/>
        <v>2.9722828707722613E-5</v>
      </c>
      <c r="AD820">
        <f t="shared" si="487"/>
        <v>2.3134072013308791E-9</v>
      </c>
      <c r="AE820">
        <v>0</v>
      </c>
      <c r="AF820">
        <f t="shared" si="488"/>
        <v>6.2190544867271951E-10</v>
      </c>
      <c r="AG820">
        <f t="shared" si="489"/>
        <v>2.9353126500035985E-9</v>
      </c>
      <c r="AH820">
        <f t="shared" si="490"/>
        <v>1.097002469958351E-3</v>
      </c>
      <c r="AJ820">
        <f t="shared" si="491"/>
        <v>1.6267127432054249E-3</v>
      </c>
      <c r="AK820">
        <f t="shared" si="492"/>
        <v>1.2661140067231783E-7</v>
      </c>
      <c r="AL820">
        <v>0</v>
      </c>
      <c r="AM820">
        <f t="shared" si="493"/>
        <v>7.0552510949668825E-7</v>
      </c>
      <c r="AN820">
        <f t="shared" si="494"/>
        <v>8.3213651016900608E-7</v>
      </c>
      <c r="AO820">
        <f t="shared" si="495"/>
        <v>2.2739189884214046E-2</v>
      </c>
      <c r="AQ820">
        <f t="shared" si="496"/>
        <v>0</v>
      </c>
      <c r="AR820">
        <f t="shared" si="497"/>
        <v>0</v>
      </c>
      <c r="AS820">
        <v>0</v>
      </c>
      <c r="AT820">
        <f t="shared" si="498"/>
        <v>0</v>
      </c>
      <c r="AU820">
        <f t="shared" si="499"/>
        <v>0</v>
      </c>
      <c r="AV820">
        <f t="shared" si="500"/>
        <v>1.5759424160826513E-2</v>
      </c>
      <c r="AX820">
        <f t="shared" si="501"/>
        <v>78.812974192989046</v>
      </c>
      <c r="AY820">
        <f t="shared" si="502"/>
        <v>15.215219993965073</v>
      </c>
      <c r="AZ820" t="e">
        <f t="shared" si="503"/>
        <v>#DIV/0!</v>
      </c>
    </row>
    <row r="821" spans="1:52">
      <c r="A821" s="84">
        <v>44907.461111111108</v>
      </c>
      <c r="B821" s="31">
        <v>100</v>
      </c>
      <c r="C821" s="31">
        <v>0.1</v>
      </c>
      <c r="D821" s="31" t="s">
        <v>234</v>
      </c>
      <c r="E821" s="85">
        <v>1</v>
      </c>
      <c r="F821" s="2">
        <v>44908.676377314812</v>
      </c>
      <c r="G821">
        <v>390</v>
      </c>
      <c r="I821" s="35">
        <v>22.2</v>
      </c>
      <c r="J821" s="35">
        <v>30.312999999999999</v>
      </c>
      <c r="K821" s="64">
        <v>458.24582664986644</v>
      </c>
      <c r="L821" s="64">
        <v>4027.7020954631198</v>
      </c>
      <c r="N821" s="36">
        <f>1000000*(AG821-AE821)/Y821</f>
        <v>2.3790846828589918</v>
      </c>
      <c r="O821" s="36">
        <f>1000000*(AN821-AL821)/Y821</f>
        <v>108.31490028739135</v>
      </c>
      <c r="P821" s="36">
        <f>1000000*(AU821-AS821)/Y821</f>
        <v>0</v>
      </c>
      <c r="Q821">
        <f>(N821*16)</f>
        <v>38.065354925743868</v>
      </c>
      <c r="R821">
        <f>(O821*44)</f>
        <v>4765.8556126452195</v>
      </c>
      <c r="S821">
        <f>1000000*(((AG821-AE821)*0.082057*X821)/(W821-AA821))/Y821</f>
        <v>65.738927934921534</v>
      </c>
      <c r="T821">
        <f>1000000*(((AN821-AL821)*0.082057*X821)/(W821-AA821))/Y821</f>
        <v>2992.9600554252597</v>
      </c>
      <c r="U821">
        <f>O821*((1*0.082057*X821)/(W821-AA821))</f>
        <v>2992.9600554252593</v>
      </c>
      <c r="W821">
        <f t="shared" si="483"/>
        <v>1.0027063670089045</v>
      </c>
      <c r="X821">
        <v>313.14999999999998</v>
      </c>
      <c r="Y821">
        <f t="shared" si="484"/>
        <v>1.9073334166666699E-2</v>
      </c>
      <c r="Z821">
        <v>2E-3</v>
      </c>
      <c r="AA821">
        <f t="shared" si="485"/>
        <v>7.2765497523200454E-2</v>
      </c>
      <c r="AC821">
        <f t="shared" si="486"/>
        <v>4.5948600803707979E-4</v>
      </c>
      <c r="AD821">
        <f t="shared" si="487"/>
        <v>3.576302411713507E-8</v>
      </c>
      <c r="AE821">
        <v>0</v>
      </c>
      <c r="AF821">
        <f t="shared" si="488"/>
        <v>9.6140530498327445E-9</v>
      </c>
      <c r="AG821">
        <f t="shared" si="489"/>
        <v>4.5377077166967814E-8</v>
      </c>
      <c r="AH821">
        <f t="shared" si="490"/>
        <v>1.097002469958351E-3</v>
      </c>
      <c r="AJ821">
        <f t="shared" si="491"/>
        <v>4.0386025355359763E-3</v>
      </c>
      <c r="AK821">
        <f t="shared" si="492"/>
        <v>3.1433522969482997E-7</v>
      </c>
      <c r="AL821">
        <v>0</v>
      </c>
      <c r="AM821">
        <f t="shared" si="493"/>
        <v>1.7515910587157685E-6</v>
      </c>
      <c r="AN821">
        <f t="shared" si="494"/>
        <v>2.0659262884105984E-6</v>
      </c>
      <c r="AO821">
        <f t="shared" si="495"/>
        <v>2.2739189884214046E-2</v>
      </c>
      <c r="AQ821">
        <f t="shared" si="496"/>
        <v>0</v>
      </c>
      <c r="AR821">
        <f t="shared" si="497"/>
        <v>0</v>
      </c>
      <c r="AS821">
        <v>0</v>
      </c>
      <c r="AT821">
        <f t="shared" si="498"/>
        <v>0</v>
      </c>
      <c r="AU821">
        <f t="shared" si="499"/>
        <v>0</v>
      </c>
      <c r="AV821">
        <f t="shared" si="500"/>
        <v>1.5759424160826513E-2</v>
      </c>
      <c r="AX821">
        <f t="shared" si="501"/>
        <v>78.812974192989046</v>
      </c>
      <c r="AY821">
        <f t="shared" si="502"/>
        <v>15.215219993965075</v>
      </c>
      <c r="AZ821" t="e">
        <f t="shared" si="503"/>
        <v>#DIV/0!</v>
      </c>
    </row>
    <row r="822" spans="1:52">
      <c r="A822" s="84">
        <v>44907.4375</v>
      </c>
      <c r="B822" s="31">
        <v>50</v>
      </c>
      <c r="C822" s="31">
        <v>1.6</v>
      </c>
      <c r="D822" s="31" t="s">
        <v>234</v>
      </c>
      <c r="E822" s="85">
        <v>1</v>
      </c>
      <c r="F822" s="2">
        <v>44908.697627314818</v>
      </c>
      <c r="G822">
        <v>140</v>
      </c>
      <c r="I822" s="35">
        <v>22.2</v>
      </c>
      <c r="J822" s="35">
        <v>30.312999999999999</v>
      </c>
      <c r="K822" s="64">
        <v>67.925631999602246</v>
      </c>
      <c r="L822" s="64">
        <v>1963.0160825120795</v>
      </c>
      <c r="N822" s="36">
        <f>1000000*(AG822-AE822)/Y822</f>
        <v>0.35265095995570345</v>
      </c>
      <c r="O822" s="36">
        <f>1000000*(AN822-AL822)/Y822</f>
        <v>52.790371829968542</v>
      </c>
      <c r="P822" s="36">
        <f>1000000*(AU822-AS822)/Y822</f>
        <v>0</v>
      </c>
      <c r="Q822">
        <f>(N822*16)</f>
        <v>5.6424153592912552</v>
      </c>
      <c r="R822">
        <f>(O822*44)</f>
        <v>2322.776360518616</v>
      </c>
      <c r="S822">
        <f>1000000*(((AG822-AE822)*0.082057*X822)/(W822-AA822))/Y822</f>
        <v>9.7444602160397071</v>
      </c>
      <c r="T822">
        <f>1000000*(((AN822-AL822)*0.082057*X822)/(W822-AA822))/Y822</f>
        <v>1458.7048852828514</v>
      </c>
      <c r="U822">
        <f>O822*((1*0.082057*X822)/(W822-AA822))</f>
        <v>1458.7048852828514</v>
      </c>
      <c r="W822">
        <f t="shared" si="483"/>
        <v>1.0027063670089045</v>
      </c>
      <c r="X822">
        <v>313.14999999999998</v>
      </c>
      <c r="Y822">
        <f t="shared" si="484"/>
        <v>1.9073334166666699E-2</v>
      </c>
      <c r="Z822">
        <v>2E-3</v>
      </c>
      <c r="AA822">
        <f t="shared" si="485"/>
        <v>7.2765497523200454E-2</v>
      </c>
      <c r="AC822">
        <f t="shared" si="486"/>
        <v>6.8109463689104943E-5</v>
      </c>
      <c r="AD822">
        <f t="shared" si="487"/>
        <v>5.3011416015132072E-9</v>
      </c>
      <c r="AE822">
        <v>0</v>
      </c>
      <c r="AF822">
        <f t="shared" si="488"/>
        <v>1.4250880019177211E-9</v>
      </c>
      <c r="AG822" s="8">
        <f t="shared" si="489"/>
        <v>6.7262296034309282E-9</v>
      </c>
      <c r="AH822" s="9">
        <f t="shared" si="490"/>
        <v>1.097002469958351E-3</v>
      </c>
      <c r="AJ822">
        <f t="shared" si="491"/>
        <v>1.968328724475739E-3</v>
      </c>
      <c r="AK822">
        <f t="shared" si="492"/>
        <v>1.5320028556385318E-7</v>
      </c>
      <c r="AL822">
        <v>0</v>
      </c>
      <c r="AM822" s="8">
        <f t="shared" si="493"/>
        <v>8.5368811713172502E-7</v>
      </c>
      <c r="AN822" s="8">
        <f t="shared" si="494"/>
        <v>1.0068884026955783E-6</v>
      </c>
      <c r="AO822" s="9">
        <f t="shared" si="495"/>
        <v>2.2739189884214046E-2</v>
      </c>
      <c r="AP822" s="9"/>
      <c r="AQ822">
        <f t="shared" si="496"/>
        <v>0</v>
      </c>
      <c r="AR822">
        <f t="shared" si="497"/>
        <v>0</v>
      </c>
      <c r="AS822">
        <v>0</v>
      </c>
      <c r="AT822" s="8">
        <f t="shared" si="498"/>
        <v>0</v>
      </c>
      <c r="AU822" s="8">
        <f t="shared" si="499"/>
        <v>0</v>
      </c>
      <c r="AV822" s="9">
        <f t="shared" si="500"/>
        <v>1.5759424160826513E-2</v>
      </c>
      <c r="AX822">
        <f t="shared" si="501"/>
        <v>78.81297419298906</v>
      </c>
      <c r="AY822">
        <f t="shared" si="502"/>
        <v>15.215219993965082</v>
      </c>
      <c r="AZ822" t="e">
        <f t="shared" si="503"/>
        <v>#DIV/0!</v>
      </c>
    </row>
    <row r="823" spans="1:52">
      <c r="A823" s="84">
        <v>44907.45416666667</v>
      </c>
      <c r="B823" s="31">
        <v>50</v>
      </c>
      <c r="C823" s="31">
        <v>5</v>
      </c>
      <c r="D823" s="31" t="s">
        <v>234</v>
      </c>
      <c r="E823" s="85">
        <v>1</v>
      </c>
      <c r="F823" s="2">
        <v>44908.718854166669</v>
      </c>
      <c r="G823">
        <v>409</v>
      </c>
      <c r="I823" s="35">
        <v>22.2</v>
      </c>
      <c r="J823" s="35">
        <v>30.312999999999999</v>
      </c>
      <c r="K823" s="64">
        <v>68.726985237449355</v>
      </c>
      <c r="L823" s="64">
        <v>2287.08218651272</v>
      </c>
      <c r="N823" s="36">
        <f>1000000*(AG823-AE823)/Y823</f>
        <v>0.35681136274138608</v>
      </c>
      <c r="O823" s="36">
        <f>1000000*(AN823-AL823)/Y823</f>
        <v>61.505313230647459</v>
      </c>
      <c r="P823" s="36">
        <f>1000000*(AU823-AS823)/Y823</f>
        <v>0</v>
      </c>
      <c r="Q823">
        <f>(N823*16)</f>
        <v>5.7089818038621774</v>
      </c>
      <c r="R823">
        <f>(O823*44)</f>
        <v>2706.233782148488</v>
      </c>
      <c r="S823">
        <f>1000000*(((AG823-AE823)*0.082057*X823)/(W823-AA823))/Y823</f>
        <v>9.8594205706999567</v>
      </c>
      <c r="T823">
        <f>1000000*(((AN823-AL823)*0.082057*X823)/(W823-AA823))/Y823</f>
        <v>1699.5163657753476</v>
      </c>
      <c r="U823">
        <f>O823*((1*0.082057*X823)/(W823-AA823))</f>
        <v>1699.516365775348</v>
      </c>
      <c r="W823">
        <f t="shared" si="483"/>
        <v>1.0027063670089045</v>
      </c>
      <c r="X823">
        <v>313.14999999999998</v>
      </c>
      <c r="Y823">
        <f t="shared" si="484"/>
        <v>1.9073334166666699E-2</v>
      </c>
      <c r="Z823">
        <v>2E-3</v>
      </c>
      <c r="AA823">
        <f t="shared" si="485"/>
        <v>7.2765497523200454E-2</v>
      </c>
      <c r="AC823">
        <f t="shared" si="486"/>
        <v>6.8912985682917456E-5</v>
      </c>
      <c r="AD823">
        <f t="shared" si="487"/>
        <v>5.3636818659406857E-9</v>
      </c>
      <c r="AE823">
        <v>0</v>
      </c>
      <c r="AF823">
        <f t="shared" si="488"/>
        <v>1.4419004900894989E-9</v>
      </c>
      <c r="AG823">
        <f t="shared" si="489"/>
        <v>6.8055823560301846E-9</v>
      </c>
      <c r="AH823">
        <f t="shared" si="490"/>
        <v>1.097002469958351E-3</v>
      </c>
      <c r="AJ823">
        <f t="shared" si="491"/>
        <v>2.2932718702889511E-3</v>
      </c>
      <c r="AK823">
        <f t="shared" si="492"/>
        <v>1.784914791087018E-7</v>
      </c>
      <c r="AL823">
        <v>0</v>
      </c>
      <c r="AM823">
        <f t="shared" si="493"/>
        <v>9.9461991316494368E-7</v>
      </c>
      <c r="AN823">
        <f t="shared" si="494"/>
        <v>1.1731113922736455E-6</v>
      </c>
      <c r="AO823">
        <f t="shared" si="495"/>
        <v>2.2739189884214046E-2</v>
      </c>
      <c r="AQ823">
        <f t="shared" si="496"/>
        <v>0</v>
      </c>
      <c r="AR823">
        <f t="shared" si="497"/>
        <v>0</v>
      </c>
      <c r="AS823">
        <v>0</v>
      </c>
      <c r="AT823">
        <f t="shared" si="498"/>
        <v>0</v>
      </c>
      <c r="AU823">
        <f t="shared" si="499"/>
        <v>0</v>
      </c>
      <c r="AV823">
        <f t="shared" si="500"/>
        <v>1.5759424160826513E-2</v>
      </c>
      <c r="AX823">
        <f t="shared" si="501"/>
        <v>78.812974192989046</v>
      </c>
      <c r="AY823">
        <f t="shared" si="502"/>
        <v>15.215219993965079</v>
      </c>
      <c r="AZ823" t="e">
        <f t="shared" si="503"/>
        <v>#DIV/0!</v>
      </c>
    </row>
    <row r="824" spans="1:52">
      <c r="A824" s="84">
        <v>44907.443749999999</v>
      </c>
      <c r="B824" s="31">
        <v>50</v>
      </c>
      <c r="C824" s="31">
        <v>3.8</v>
      </c>
      <c r="D824" s="31" t="s">
        <v>234</v>
      </c>
      <c r="E824" s="85">
        <v>2</v>
      </c>
      <c r="F824" s="2">
        <v>44908.740104166667</v>
      </c>
      <c r="G824">
        <v>368</v>
      </c>
      <c r="I824" s="35">
        <v>22.2</v>
      </c>
      <c r="J824" s="35">
        <v>30.312999999999999</v>
      </c>
      <c r="K824" s="64">
        <v>70.488958846172551</v>
      </c>
      <c r="L824" s="64">
        <v>2174.126898338</v>
      </c>
      <c r="N824" s="36">
        <f>1000000*(AG824-AE824)/Y824</f>
        <v>0.3659590389019331</v>
      </c>
      <c r="O824" s="36">
        <f>1000000*(AN824-AL824)/Y824</f>
        <v>58.46766533971735</v>
      </c>
      <c r="P824" s="36">
        <f>1000000*(AU824-AS824)/Y824</f>
        <v>0</v>
      </c>
      <c r="Q824">
        <f>(N824*16)</f>
        <v>5.8553446224309296</v>
      </c>
      <c r="R824">
        <f>(O824*44)</f>
        <v>2572.5772749475632</v>
      </c>
      <c r="S824">
        <f>1000000*(((AG824-AE824)*0.082057*X824)/(W824-AA824))/Y824</f>
        <v>10.112189388986636</v>
      </c>
      <c r="T824">
        <f>1000000*(((AN824-AL824)*0.082057*X824)/(W824-AA824))/Y824</f>
        <v>1615.5800026722291</v>
      </c>
      <c r="U824">
        <f>O824*((1*0.082057*X824)/(W824-AA824))</f>
        <v>1615.5800026722291</v>
      </c>
      <c r="W824">
        <f t="shared" si="483"/>
        <v>1.0027063670089045</v>
      </c>
      <c r="X824">
        <v>313.14999999999998</v>
      </c>
      <c r="Y824">
        <f t="shared" si="484"/>
        <v>1.9073334166666699E-2</v>
      </c>
      <c r="Z824">
        <v>2E-3</v>
      </c>
      <c r="AA824">
        <f t="shared" si="485"/>
        <v>7.2765497523200454E-2</v>
      </c>
      <c r="AC824">
        <f t="shared" si="486"/>
        <v>7.067972783888586E-5</v>
      </c>
      <c r="AD824">
        <f t="shared" si="487"/>
        <v>5.5011921300781705E-9</v>
      </c>
      <c r="AE824">
        <v>0</v>
      </c>
      <c r="AF824">
        <f t="shared" si="488"/>
        <v>1.478866910210578E-9</v>
      </c>
      <c r="AG824">
        <f t="shared" si="489"/>
        <v>6.9800590402887483E-9</v>
      </c>
      <c r="AH824">
        <f t="shared" si="490"/>
        <v>1.097002469958351E-3</v>
      </c>
      <c r="AJ824">
        <f t="shared" si="491"/>
        <v>2.1800108836488338E-3</v>
      </c>
      <c r="AK824">
        <f t="shared" si="492"/>
        <v>1.6967607379517554E-7</v>
      </c>
      <c r="AL824">
        <v>0</v>
      </c>
      <c r="AM824">
        <f t="shared" si="493"/>
        <v>9.4549724517408968E-7</v>
      </c>
      <c r="AN824">
        <f t="shared" si="494"/>
        <v>1.1151733189692652E-6</v>
      </c>
      <c r="AO824">
        <f t="shared" si="495"/>
        <v>2.2739189884214046E-2</v>
      </c>
      <c r="AQ824">
        <f t="shared" si="496"/>
        <v>0</v>
      </c>
      <c r="AR824">
        <f t="shared" si="497"/>
        <v>0</v>
      </c>
      <c r="AS824">
        <v>0</v>
      </c>
      <c r="AT824">
        <f t="shared" si="498"/>
        <v>0</v>
      </c>
      <c r="AU824">
        <f t="shared" si="499"/>
        <v>0</v>
      </c>
      <c r="AV824">
        <f t="shared" si="500"/>
        <v>1.5759424160826513E-2</v>
      </c>
      <c r="AX824">
        <f t="shared" si="501"/>
        <v>78.812974192989046</v>
      </c>
      <c r="AY824">
        <f t="shared" si="502"/>
        <v>15.215219993965071</v>
      </c>
      <c r="AZ824" t="e">
        <f t="shared" si="503"/>
        <v>#DIV/0!</v>
      </c>
    </row>
    <row r="825" spans="1:52">
      <c r="A825" s="84">
        <v>44907.45416666667</v>
      </c>
      <c r="B825" s="31">
        <v>50</v>
      </c>
      <c r="C825" s="31">
        <v>5</v>
      </c>
      <c r="D825" s="31" t="s">
        <v>234</v>
      </c>
      <c r="E825" s="85">
        <v>2</v>
      </c>
      <c r="F825" s="2">
        <v>44908.761354166665</v>
      </c>
      <c r="G825">
        <v>316</v>
      </c>
      <c r="I825" s="35">
        <v>22.2</v>
      </c>
      <c r="J825" s="35">
        <v>30.312999999999999</v>
      </c>
      <c r="K825" s="64">
        <v>69.931322796031026</v>
      </c>
      <c r="L825" s="64">
        <v>2269.7688669344802</v>
      </c>
      <c r="N825" s="36">
        <f>1000000*(AG825-AE825)/Y825</f>
        <v>0.36306394786487844</v>
      </c>
      <c r="O825" s="36">
        <f>1000000*(AN825-AL825)/Y825</f>
        <v>61.039715120530751</v>
      </c>
      <c r="P825" s="36">
        <f>1000000*(AU825-AS825)/Y825</f>
        <v>0</v>
      </c>
      <c r="Q825">
        <f>(N825*16)</f>
        <v>5.8090231658380551</v>
      </c>
      <c r="R825">
        <f>(O825*44)</f>
        <v>2685.7474653033532</v>
      </c>
      <c r="S825">
        <f>1000000*(((AG825-AE825)*0.082057*X825)/(W825-AA825))/Y825</f>
        <v>10.032192160463747</v>
      </c>
      <c r="T825">
        <f>1000000*(((AN825-AL825)*0.082057*X825)/(W825-AA825))/Y825</f>
        <v>1686.6509470585934</v>
      </c>
      <c r="U825">
        <f>O825*((1*0.082057*X825)/(W825-AA825))</f>
        <v>1686.6509470585936</v>
      </c>
      <c r="W825">
        <f t="shared" si="483"/>
        <v>1.0027063670089045</v>
      </c>
      <c r="X825">
        <v>313.14999999999998</v>
      </c>
      <c r="Y825">
        <f t="shared" si="484"/>
        <v>1.9073334166666699E-2</v>
      </c>
      <c r="Z825">
        <v>2E-3</v>
      </c>
      <c r="AA825">
        <f t="shared" si="485"/>
        <v>7.2765497523200454E-2</v>
      </c>
      <c r="AC825">
        <f t="shared" si="486"/>
        <v>7.0120582620935247E-5</v>
      </c>
      <c r="AD825">
        <f t="shared" si="487"/>
        <v>5.457672363284891E-9</v>
      </c>
      <c r="AE825">
        <v>0</v>
      </c>
      <c r="AF825">
        <f t="shared" si="488"/>
        <v>1.4671676382111928E-9</v>
      </c>
      <c r="AG825">
        <f t="shared" si="489"/>
        <v>6.9248400014960838E-9</v>
      </c>
      <c r="AH825">
        <f t="shared" si="490"/>
        <v>1.097002469958351E-3</v>
      </c>
      <c r="AJ825">
        <f t="shared" si="491"/>
        <v>2.27591169451379E-3</v>
      </c>
      <c r="AK825">
        <f t="shared" si="492"/>
        <v>1.7714029022794117E-7</v>
      </c>
      <c r="AL825">
        <v>0</v>
      </c>
      <c r="AM825">
        <f t="shared" si="493"/>
        <v>9.8709059370407974E-7</v>
      </c>
      <c r="AN825">
        <f t="shared" si="494"/>
        <v>1.164230883932021E-6</v>
      </c>
      <c r="AO825">
        <f t="shared" si="495"/>
        <v>2.2739189884214046E-2</v>
      </c>
      <c r="AQ825">
        <f t="shared" si="496"/>
        <v>0</v>
      </c>
      <c r="AR825">
        <f t="shared" si="497"/>
        <v>0</v>
      </c>
      <c r="AS825">
        <v>0</v>
      </c>
      <c r="AT825">
        <f t="shared" si="498"/>
        <v>0</v>
      </c>
      <c r="AU825">
        <f t="shared" si="499"/>
        <v>0</v>
      </c>
      <c r="AV825">
        <f t="shared" si="500"/>
        <v>1.5759424160826513E-2</v>
      </c>
      <c r="AX825">
        <f t="shared" si="501"/>
        <v>78.812974192989046</v>
      </c>
      <c r="AY825">
        <f t="shared" si="502"/>
        <v>15.21521999396508</v>
      </c>
      <c r="AZ825" t="e">
        <f t="shared" si="503"/>
        <v>#DIV/0!</v>
      </c>
    </row>
    <row r="826" spans="1:52">
      <c r="A826" s="84">
        <v>44907.460416666669</v>
      </c>
      <c r="B826" s="31">
        <v>50</v>
      </c>
      <c r="C826" s="31">
        <v>6.2</v>
      </c>
      <c r="D826" s="31" t="s">
        <v>234</v>
      </c>
      <c r="E826" s="85">
        <v>1</v>
      </c>
      <c r="F826" s="2">
        <v>44908.78261574074</v>
      </c>
      <c r="G826">
        <v>97</v>
      </c>
      <c r="I826" s="35">
        <v>22.2</v>
      </c>
      <c r="J826" s="35">
        <v>30.312999999999999</v>
      </c>
      <c r="K826" s="64">
        <v>70.767773449662499</v>
      </c>
      <c r="L826" s="64">
        <v>1908.5803976903198</v>
      </c>
      <c r="N826" s="36">
        <f>1000000*(AG826-AE826)/Y826</f>
        <v>0.36740656665656579</v>
      </c>
      <c r="O826" s="36">
        <f>1000000*(AN826-AL826)/Y826</f>
        <v>51.326461234349672</v>
      </c>
      <c r="P826" s="36">
        <f>1000000*(AU826-AS826)/Y826</f>
        <v>0</v>
      </c>
      <c r="Q826">
        <f>(N826*16)</f>
        <v>5.8785050665050527</v>
      </c>
      <c r="R826">
        <f>(O826*44)</f>
        <v>2258.3642943113855</v>
      </c>
      <c r="S826">
        <f>1000000*(((AG826-AE826)*0.082057*X826)/(W826-AA826))/Y826</f>
        <v>10.152187512395695</v>
      </c>
      <c r="T826">
        <f>1000000*(((AN826-AL826)*0.082057*X826)/(W826-AA826))/Y826</f>
        <v>1418.2540707986404</v>
      </c>
      <c r="U826">
        <f>O826*((1*0.082057*X826)/(W826-AA826))</f>
        <v>1418.2540707986404</v>
      </c>
      <c r="W826">
        <f t="shared" si="483"/>
        <v>1.0027063670089045</v>
      </c>
      <c r="X826">
        <v>313.14999999999998</v>
      </c>
      <c r="Y826">
        <f t="shared" si="484"/>
        <v>1.9073334166666699E-2</v>
      </c>
      <c r="Z826">
        <v>2E-3</v>
      </c>
      <c r="AA826">
        <f t="shared" si="485"/>
        <v>7.2765497523200454E-2</v>
      </c>
      <c r="AC826">
        <f t="shared" si="486"/>
        <v>7.0959297017020282E-5</v>
      </c>
      <c r="AD826">
        <f t="shared" si="487"/>
        <v>5.5229517464432933E-9</v>
      </c>
      <c r="AE826">
        <v>0</v>
      </c>
      <c r="AF826">
        <f t="shared" si="488"/>
        <v>1.4847164744250896E-9</v>
      </c>
      <c r="AG826">
        <f t="shared" si="489"/>
        <v>7.0076682208683829E-9</v>
      </c>
      <c r="AH826">
        <f t="shared" si="490"/>
        <v>1.097002469958351E-3</v>
      </c>
      <c r="AJ826">
        <f t="shared" si="491"/>
        <v>1.9137457167124707E-3</v>
      </c>
      <c r="AK826">
        <f t="shared" si="492"/>
        <v>1.4895194418048293E-7</v>
      </c>
      <c r="AL826">
        <v>0</v>
      </c>
      <c r="AM826">
        <f t="shared" si="493"/>
        <v>8.3001480253473265E-7</v>
      </c>
      <c r="AN826">
        <f t="shared" si="494"/>
        <v>9.789667467152155E-7</v>
      </c>
      <c r="AO826">
        <f t="shared" si="495"/>
        <v>2.2739189884214046E-2</v>
      </c>
      <c r="AQ826">
        <f t="shared" si="496"/>
        <v>0</v>
      </c>
      <c r="AR826">
        <f t="shared" si="497"/>
        <v>0</v>
      </c>
      <c r="AS826">
        <v>0</v>
      </c>
      <c r="AT826">
        <f t="shared" si="498"/>
        <v>0</v>
      </c>
      <c r="AU826">
        <f t="shared" si="499"/>
        <v>0</v>
      </c>
      <c r="AV826">
        <f t="shared" si="500"/>
        <v>1.5759424160826513E-2</v>
      </c>
      <c r="AX826">
        <f t="shared" si="501"/>
        <v>78.812974192989046</v>
      </c>
      <c r="AY826">
        <f t="shared" si="502"/>
        <v>15.21521999396507</v>
      </c>
      <c r="AZ826" t="e">
        <f t="shared" si="503"/>
        <v>#DIV/0!</v>
      </c>
    </row>
    <row r="827" spans="1:52">
      <c r="A827" s="84">
        <v>44907.426388888889</v>
      </c>
      <c r="B827" s="31">
        <v>50</v>
      </c>
      <c r="C827" s="31">
        <v>0.1</v>
      </c>
      <c r="D827" s="31" t="s">
        <v>234</v>
      </c>
      <c r="E827" s="85">
        <v>1</v>
      </c>
      <c r="F827" s="2">
        <v>44908.803842592592</v>
      </c>
      <c r="G827">
        <v>376</v>
      </c>
      <c r="I827" s="35">
        <v>22.2</v>
      </c>
      <c r="J827" s="35">
        <v>30.312999999999999</v>
      </c>
      <c r="K827" s="64">
        <v>73.459739968946963</v>
      </c>
      <c r="L827" s="64">
        <v>2306.45618856392</v>
      </c>
      <c r="N827" s="36">
        <f>1000000*(AG827-AE827)/Y827</f>
        <v>0.38138250694961806</v>
      </c>
      <c r="O827" s="36">
        <f>1000000*(AN827-AL827)/Y827</f>
        <v>62.026328204100246</v>
      </c>
      <c r="P827" s="36">
        <f>1000000*(AU827-AS827)/Y827</f>
        <v>0</v>
      </c>
      <c r="Q827">
        <f>(N827*16)</f>
        <v>6.102120111193889</v>
      </c>
      <c r="R827">
        <f>(O827*44)</f>
        <v>2729.1584409804109</v>
      </c>
      <c r="S827">
        <f>1000000*(((AG827-AE827)*0.082057*X827)/(W827-AA827))/Y827</f>
        <v>10.538371046915213</v>
      </c>
      <c r="T827">
        <f>1000000*(((AN827-AL827)*0.082057*X827)/(W827-AA827))/Y827</f>
        <v>1713.9130646568974</v>
      </c>
      <c r="U827">
        <f>O827*((1*0.082057*X827)/(W827-AA827))</f>
        <v>1713.9130646568976</v>
      </c>
      <c r="W827">
        <f t="shared" si="483"/>
        <v>1.0027063670089045</v>
      </c>
      <c r="X827">
        <v>313.14999999999998</v>
      </c>
      <c r="Y827">
        <f t="shared" si="484"/>
        <v>1.9073334166666699E-2</v>
      </c>
      <c r="Z827">
        <v>2E-3</v>
      </c>
      <c r="AA827">
        <f t="shared" si="485"/>
        <v>7.2765497523200454E-2</v>
      </c>
      <c r="AC827">
        <f t="shared" si="486"/>
        <v>7.3658548985681613E-5</v>
      </c>
      <c r="AD827">
        <f t="shared" si="487"/>
        <v>5.7330417417096336E-9</v>
      </c>
      <c r="AE827">
        <v>0</v>
      </c>
      <c r="AF827">
        <f t="shared" si="488"/>
        <v>1.541194258661517E-9</v>
      </c>
      <c r="AG827">
        <f t="shared" si="489"/>
        <v>7.2742360003711504E-9</v>
      </c>
      <c r="AH827">
        <f t="shared" si="490"/>
        <v>1.097002469958351E-3</v>
      </c>
      <c r="AJ827">
        <f t="shared" si="491"/>
        <v>2.3126983055001328E-3</v>
      </c>
      <c r="AK827">
        <f t="shared" si="492"/>
        <v>1.8000349048405445E-7</v>
      </c>
      <c r="AL827">
        <v>0</v>
      </c>
      <c r="AM827">
        <f t="shared" si="493"/>
        <v>1.003045394484093E-6</v>
      </c>
      <c r="AN827">
        <f t="shared" si="494"/>
        <v>1.1830488849681475E-6</v>
      </c>
      <c r="AO827">
        <f t="shared" si="495"/>
        <v>2.2739189884214046E-2</v>
      </c>
      <c r="AQ827">
        <f t="shared" si="496"/>
        <v>0</v>
      </c>
      <c r="AR827">
        <f t="shared" si="497"/>
        <v>0</v>
      </c>
      <c r="AS827">
        <v>0</v>
      </c>
      <c r="AT827">
        <f t="shared" si="498"/>
        <v>0</v>
      </c>
      <c r="AU827">
        <f t="shared" si="499"/>
        <v>0</v>
      </c>
      <c r="AV827">
        <f t="shared" si="500"/>
        <v>1.5759424160826513E-2</v>
      </c>
      <c r="AX827">
        <f t="shared" si="501"/>
        <v>78.81297419298906</v>
      </c>
      <c r="AY827">
        <f t="shared" si="502"/>
        <v>15.215219993965077</v>
      </c>
      <c r="AZ827" t="e">
        <f t="shared" si="503"/>
        <v>#DIV/0!</v>
      </c>
    </row>
    <row r="828" spans="1:52">
      <c r="A828" s="84">
        <v>44907.426388888889</v>
      </c>
      <c r="B828" s="31">
        <v>50</v>
      </c>
      <c r="C828" s="31">
        <v>0.1</v>
      </c>
      <c r="D828" s="31" t="s">
        <v>234</v>
      </c>
      <c r="E828" s="85">
        <v>2</v>
      </c>
      <c r="F828" s="2">
        <v>44909.405682870369</v>
      </c>
      <c r="G828">
        <v>284</v>
      </c>
      <c r="I828" s="35">
        <v>22.2</v>
      </c>
      <c r="J828" s="35">
        <v>30.312999999999999</v>
      </c>
      <c r="K828" s="64">
        <v>79.641789194988732</v>
      </c>
      <c r="L828" s="64">
        <v>2188.7624806172803</v>
      </c>
      <c r="N828" s="36">
        <f>1000000*(AG828-AE828)/Y828</f>
        <v>0.41347798445757589</v>
      </c>
      <c r="O828" s="36">
        <f>1000000*(AN828-AL828)/Y828</f>
        <v>58.861252451587852</v>
      </c>
      <c r="P828" s="36">
        <f>1000000*(AU828-AS828)/Y828</f>
        <v>0</v>
      </c>
      <c r="Q828">
        <f>(N828*16)</f>
        <v>6.6156477513212142</v>
      </c>
      <c r="R828">
        <f>(O828*44)</f>
        <v>2589.8951078698656</v>
      </c>
      <c r="S828">
        <f>1000000*(((AG828-AE828)*0.082057*X828)/(W828-AA828))/Y828</f>
        <v>11.425234090561474</v>
      </c>
      <c r="T828">
        <f>1000000*(((AN828-AL828)*0.082057*X828)/(W828-AA828))/Y828</f>
        <v>1626.4556116700035</v>
      </c>
      <c r="U828">
        <f>O828*((1*0.082057*X828)/(W828-AA828))</f>
        <v>1626.4556116700037</v>
      </c>
      <c r="W828">
        <f t="shared" si="483"/>
        <v>1.0027063670089045</v>
      </c>
      <c r="X828">
        <v>313.14999999999998</v>
      </c>
      <c r="Y828">
        <f t="shared" si="484"/>
        <v>1.9073334166666699E-2</v>
      </c>
      <c r="Z828">
        <v>2E-3</v>
      </c>
      <c r="AA828">
        <f t="shared" si="485"/>
        <v>7.2765497523200454E-2</v>
      </c>
      <c r="AC828">
        <f t="shared" si="486"/>
        <v>7.9857329105796168E-5</v>
      </c>
      <c r="AD828">
        <f t="shared" si="487"/>
        <v>6.2155093665226721E-9</v>
      </c>
      <c r="AE828">
        <v>0</v>
      </c>
      <c r="AF828">
        <f t="shared" si="488"/>
        <v>1.670894401596491E-9</v>
      </c>
      <c r="AG828">
        <f t="shared" si="489"/>
        <v>7.8864037681191638E-9</v>
      </c>
      <c r="AH828">
        <f t="shared" si="490"/>
        <v>1.097002469958351E-3</v>
      </c>
      <c r="AJ828">
        <f t="shared" si="491"/>
        <v>2.1946860751851506E-3</v>
      </c>
      <c r="AK828">
        <f t="shared" si="492"/>
        <v>1.7081828317621624E-7</v>
      </c>
      <c r="AL828">
        <v>0</v>
      </c>
      <c r="AM828">
        <f t="shared" si="493"/>
        <v>9.5186205430144837E-7</v>
      </c>
      <c r="AN828">
        <f t="shared" si="494"/>
        <v>1.1226803374776645E-6</v>
      </c>
      <c r="AO828">
        <f t="shared" si="495"/>
        <v>2.2739189884214046E-2</v>
      </c>
      <c r="AQ828">
        <f t="shared" si="496"/>
        <v>0</v>
      </c>
      <c r="AR828">
        <f t="shared" si="497"/>
        <v>0</v>
      </c>
      <c r="AS828">
        <v>0</v>
      </c>
      <c r="AT828">
        <f t="shared" si="498"/>
        <v>0</v>
      </c>
      <c r="AU828">
        <f t="shared" si="499"/>
        <v>0</v>
      </c>
      <c r="AV828">
        <f t="shared" si="500"/>
        <v>1.5759424160826513E-2</v>
      </c>
      <c r="AX828">
        <f t="shared" si="501"/>
        <v>78.812974192989046</v>
      </c>
      <c r="AY828">
        <f t="shared" si="502"/>
        <v>15.215219993965073</v>
      </c>
      <c r="AZ828" t="e">
        <f t="shared" si="503"/>
        <v>#DIV/0!</v>
      </c>
    </row>
    <row r="829" spans="1:52">
      <c r="A829" s="84">
        <v>44907.472222222219</v>
      </c>
      <c r="B829" s="31">
        <v>50</v>
      </c>
      <c r="C829" s="31">
        <v>9</v>
      </c>
      <c r="D829" s="31" t="s">
        <v>234</v>
      </c>
      <c r="E829" s="85">
        <v>1</v>
      </c>
      <c r="F829" s="2">
        <v>44909.42690972222</v>
      </c>
      <c r="G829">
        <v>291</v>
      </c>
      <c r="I829" s="35">
        <v>22.2</v>
      </c>
      <c r="J829" s="35">
        <v>30.312999999999999</v>
      </c>
      <c r="K829" s="64">
        <v>83.040384139740155</v>
      </c>
      <c r="L829" s="64">
        <v>2098.4712651635205</v>
      </c>
      <c r="N829" s="36">
        <f>1000000*(AG829-AE829)/Y829</f>
        <v>0.4311225426970075</v>
      </c>
      <c r="O829" s="36">
        <f>1000000*(AN829-AL829)/Y829</f>
        <v>56.43309769562476</v>
      </c>
      <c r="P829" s="36">
        <f>1000000*(AU829-AS829)/Y829</f>
        <v>0</v>
      </c>
      <c r="Q829">
        <f>(N829*16)</f>
        <v>6.8979606831521201</v>
      </c>
      <c r="R829">
        <f>(O829*44)</f>
        <v>2483.0562986074892</v>
      </c>
      <c r="S829">
        <f>1000000*(((AG829-AE829)*0.082057*X829)/(W829-AA829))/Y829</f>
        <v>11.912788968663421</v>
      </c>
      <c r="T829">
        <f>1000000*(((AN829-AL829)*0.082057*X829)/(W829-AA829))/Y829</f>
        <v>1559.3607782379834</v>
      </c>
      <c r="U829">
        <f>O829*((1*0.082057*X829)/(W829-AA829))</f>
        <v>1559.3607782379834</v>
      </c>
      <c r="W829">
        <f t="shared" si="483"/>
        <v>1.0027063670089045</v>
      </c>
      <c r="X829">
        <v>313.14999999999998</v>
      </c>
      <c r="Y829">
        <f t="shared" si="484"/>
        <v>1.9073334166666699E-2</v>
      </c>
      <c r="Z829">
        <v>2E-3</v>
      </c>
      <c r="AA829">
        <f t="shared" si="485"/>
        <v>7.2765497523200454E-2</v>
      </c>
      <c r="AC829">
        <f t="shared" si="486"/>
        <v>8.3265121895782703E-5</v>
      </c>
      <c r="AD829">
        <f t="shared" si="487"/>
        <v>6.4807469876966602E-9</v>
      </c>
      <c r="AE829">
        <v>0</v>
      </c>
      <c r="AF829">
        <f t="shared" si="488"/>
        <v>1.7421973359463966E-9</v>
      </c>
      <c r="AG829">
        <f t="shared" si="489"/>
        <v>8.222944323643056E-9</v>
      </c>
      <c r="AH829">
        <f t="shared" si="490"/>
        <v>1.097002469958351E-3</v>
      </c>
      <c r="AJ829">
        <f t="shared" si="491"/>
        <v>2.1041504985646934E-3</v>
      </c>
      <c r="AK829">
        <f t="shared" si="492"/>
        <v>1.637716572648678E-7</v>
      </c>
      <c r="AL829">
        <v>0</v>
      </c>
      <c r="AM829">
        <f t="shared" si="493"/>
        <v>9.1259567314393168E-7</v>
      </c>
      <c r="AN829">
        <f t="shared" si="494"/>
        <v>1.0763673304087995E-6</v>
      </c>
      <c r="AO829">
        <f t="shared" si="495"/>
        <v>2.2739189884214046E-2</v>
      </c>
      <c r="AQ829">
        <f t="shared" si="496"/>
        <v>0</v>
      </c>
      <c r="AR829">
        <f t="shared" si="497"/>
        <v>0</v>
      </c>
      <c r="AS829">
        <v>0</v>
      </c>
      <c r="AT829">
        <f t="shared" si="498"/>
        <v>0</v>
      </c>
      <c r="AU829">
        <f t="shared" si="499"/>
        <v>0</v>
      </c>
      <c r="AV829">
        <f t="shared" si="500"/>
        <v>1.5759424160826513E-2</v>
      </c>
      <c r="AX829">
        <f t="shared" si="501"/>
        <v>78.812974192989046</v>
      </c>
      <c r="AY829">
        <f t="shared" si="502"/>
        <v>15.215219993965082</v>
      </c>
      <c r="AZ829" t="e">
        <f t="shared" si="503"/>
        <v>#DIV/0!</v>
      </c>
    </row>
    <row r="830" spans="1:52">
      <c r="A830" s="84">
        <v>44907.472222222219</v>
      </c>
      <c r="B830" s="31">
        <v>50</v>
      </c>
      <c r="C830" s="31">
        <v>9</v>
      </c>
      <c r="D830" s="31" t="s">
        <v>234</v>
      </c>
      <c r="E830" s="85">
        <v>2</v>
      </c>
      <c r="F830" s="2">
        <v>44909.448136574072</v>
      </c>
      <c r="G830">
        <v>241</v>
      </c>
      <c r="I830" s="35">
        <v>22.2</v>
      </c>
      <c r="J830" s="35">
        <v>30.312999999999999</v>
      </c>
      <c r="K830" s="64">
        <v>75.174615577212549</v>
      </c>
      <c r="L830" s="64">
        <v>2293.2654276551202</v>
      </c>
      <c r="N830" s="36">
        <f>1000000*(AG830-AE830)/Y830</f>
        <v>0.39028566341142362</v>
      </c>
      <c r="O830" s="36">
        <f>1000000*(AN830-AL830)/Y830</f>
        <v>61.671595922842194</v>
      </c>
      <c r="P830" s="36">
        <f>1000000*(AU830-AS830)/Y830</f>
        <v>0</v>
      </c>
      <c r="Q830">
        <f>(N830*16)</f>
        <v>6.244570614582778</v>
      </c>
      <c r="R830">
        <f>(O830*44)</f>
        <v>2713.5502206050564</v>
      </c>
      <c r="S830">
        <f>1000000*(((AG830-AE830)*0.082057*X830)/(W830-AA830))/Y830</f>
        <v>10.784383290721774</v>
      </c>
      <c r="T830">
        <f>1000000*(((AN830-AL830)*0.082057*X830)/(W830-AA830))/Y830</f>
        <v>1704.1110933181596</v>
      </c>
      <c r="U830">
        <f>O830*((1*0.082057*X830)/(W830-AA830))</f>
        <v>1704.1110933181601</v>
      </c>
      <c r="W830">
        <f t="shared" si="483"/>
        <v>1.0027063670089045</v>
      </c>
      <c r="X830">
        <v>313.14999999999998</v>
      </c>
      <c r="Y830">
        <f t="shared" si="484"/>
        <v>1.9073334166666699E-2</v>
      </c>
      <c r="Z830">
        <v>2E-3</v>
      </c>
      <c r="AA830">
        <f t="shared" si="485"/>
        <v>7.2765497523200454E-2</v>
      </c>
      <c r="AC830">
        <f t="shared" si="486"/>
        <v>7.537806567671779E-5</v>
      </c>
      <c r="AD830">
        <f t="shared" si="487"/>
        <v>5.866876321687487E-9</v>
      </c>
      <c r="AE830">
        <v>0</v>
      </c>
      <c r="AF830">
        <f t="shared" si="488"/>
        <v>1.5771725570177981E-9</v>
      </c>
      <c r="AG830">
        <f t="shared" si="489"/>
        <v>7.444048878705285E-9</v>
      </c>
      <c r="AH830">
        <f t="shared" si="490"/>
        <v>1.097002469958351E-3</v>
      </c>
      <c r="AJ830">
        <f t="shared" si="491"/>
        <v>2.2994718455511872E-3</v>
      </c>
      <c r="AK830">
        <f t="shared" si="492"/>
        <v>1.7897403975462052E-7</v>
      </c>
      <c r="AL830">
        <v>0</v>
      </c>
      <c r="AM830">
        <f t="shared" si="493"/>
        <v>9.9730891787338818E-7</v>
      </c>
      <c r="AN830">
        <f t="shared" si="494"/>
        <v>1.1762829576280086E-6</v>
      </c>
      <c r="AO830">
        <f t="shared" si="495"/>
        <v>2.2739189884214046E-2</v>
      </c>
      <c r="AQ830">
        <f t="shared" si="496"/>
        <v>0</v>
      </c>
      <c r="AR830">
        <f t="shared" si="497"/>
        <v>0</v>
      </c>
      <c r="AS830">
        <v>0</v>
      </c>
      <c r="AT830">
        <f t="shared" si="498"/>
        <v>0</v>
      </c>
      <c r="AU830">
        <f t="shared" si="499"/>
        <v>0</v>
      </c>
      <c r="AV830">
        <f t="shared" si="500"/>
        <v>1.5759424160826513E-2</v>
      </c>
      <c r="AX830">
        <f t="shared" si="501"/>
        <v>78.812974192989046</v>
      </c>
      <c r="AY830">
        <f t="shared" si="502"/>
        <v>15.215219993965071</v>
      </c>
      <c r="AZ830" t="e">
        <f t="shared" si="503"/>
        <v>#DIV/0!</v>
      </c>
    </row>
    <row r="831" spans="1:52">
      <c r="A831" s="84">
        <v>44907.461111111108</v>
      </c>
      <c r="B831" s="31">
        <v>100</v>
      </c>
      <c r="C831" s="31">
        <v>0.1</v>
      </c>
      <c r="D831" s="31" t="s">
        <v>234</v>
      </c>
      <c r="E831" s="85">
        <v>2</v>
      </c>
      <c r="F831" s="2">
        <v>44909.469375000001</v>
      </c>
      <c r="G831">
        <v>247</v>
      </c>
      <c r="I831" s="35">
        <v>22.2</v>
      </c>
      <c r="J831" s="35">
        <v>30.312999999999999</v>
      </c>
      <c r="K831" s="64">
        <v>445.46270501742072</v>
      </c>
      <c r="L831" s="64">
        <v>4438.1323371687204</v>
      </c>
      <c r="N831" s="36">
        <f>1000000*(AG831-AE831)/Y831</f>
        <v>2.3127182762138703</v>
      </c>
      <c r="O831" s="36">
        <f>1000000*(AN831-AL831)/Y831</f>
        <v>119.35238758203211</v>
      </c>
      <c r="P831" s="36">
        <f>1000000*(AU831-AS831)/Y831</f>
        <v>0</v>
      </c>
      <c r="Q831">
        <f>(N831*16)</f>
        <v>37.003492419421924</v>
      </c>
      <c r="R831">
        <f>(O831*44)</f>
        <v>5251.5050536094132</v>
      </c>
      <c r="S831">
        <f>1000000*(((AG831-AE831)*0.082057*X831)/(W831-AA831))/Y831</f>
        <v>63.905089713366351</v>
      </c>
      <c r="T831">
        <f>1000000*(((AN831-AL831)*0.082057*X831)/(W831-AA831))/Y831</f>
        <v>3297.9481826124943</v>
      </c>
      <c r="U831">
        <f>O831*((1*0.082057*X831)/(W831-AA831))</f>
        <v>3297.9481826124943</v>
      </c>
      <c r="W831">
        <f t="shared" si="483"/>
        <v>1.0027063670089045</v>
      </c>
      <c r="X831">
        <v>313.14999999999998</v>
      </c>
      <c r="Y831">
        <f t="shared" si="484"/>
        <v>1.9073334166666699E-2</v>
      </c>
      <c r="Z831">
        <v>2E-3</v>
      </c>
      <c r="AA831">
        <f t="shared" si="485"/>
        <v>7.2765497523200454E-2</v>
      </c>
      <c r="AC831">
        <f t="shared" si="486"/>
        <v>4.4666829058597721E-4</v>
      </c>
      <c r="AD831">
        <f t="shared" si="487"/>
        <v>3.4765386908792897E-8</v>
      </c>
      <c r="AE831">
        <v>0</v>
      </c>
      <c r="AF831">
        <f t="shared" si="488"/>
        <v>9.3458616067916263E-9</v>
      </c>
      <c r="AG831">
        <f t="shared" si="489"/>
        <v>4.4111248515584525E-8</v>
      </c>
      <c r="AH831">
        <f t="shared" si="490"/>
        <v>1.097002469958351E-3</v>
      </c>
      <c r="AJ831">
        <f t="shared" si="491"/>
        <v>4.4501435521071856E-3</v>
      </c>
      <c r="AK831">
        <f t="shared" si="492"/>
        <v>3.4636656697907377E-7</v>
      </c>
      <c r="AL831">
        <v>0</v>
      </c>
      <c r="AM831">
        <f t="shared" si="493"/>
        <v>1.9300814049625456E-6</v>
      </c>
      <c r="AN831">
        <f t="shared" si="494"/>
        <v>2.2764479719416194E-6</v>
      </c>
      <c r="AO831">
        <f t="shared" si="495"/>
        <v>2.2739189884214046E-2</v>
      </c>
      <c r="AQ831">
        <f t="shared" si="496"/>
        <v>0</v>
      </c>
      <c r="AR831">
        <f t="shared" si="497"/>
        <v>0</v>
      </c>
      <c r="AS831">
        <v>0</v>
      </c>
      <c r="AT831">
        <f t="shared" si="498"/>
        <v>0</v>
      </c>
      <c r="AU831">
        <f t="shared" si="499"/>
        <v>0</v>
      </c>
      <c r="AV831">
        <f t="shared" si="500"/>
        <v>1.5759424160826513E-2</v>
      </c>
      <c r="AX831">
        <f t="shared" si="501"/>
        <v>78.812974192989046</v>
      </c>
      <c r="AY831">
        <f t="shared" si="502"/>
        <v>15.215219993965075</v>
      </c>
      <c r="AZ831" t="e">
        <f t="shared" si="503"/>
        <v>#DIV/0!</v>
      </c>
    </row>
    <row r="832" spans="1:52">
      <c r="A832" s="84">
        <v>44907.46875</v>
      </c>
      <c r="B832" s="31">
        <v>50</v>
      </c>
      <c r="C832" s="31">
        <v>8</v>
      </c>
      <c r="D832" s="31" t="s">
        <v>234</v>
      </c>
      <c r="E832" s="85">
        <v>1</v>
      </c>
      <c r="F832" s="2">
        <v>44909.490578703706</v>
      </c>
      <c r="G832">
        <v>380</v>
      </c>
      <c r="I832" s="35">
        <v>22.2</v>
      </c>
      <c r="J832" s="35">
        <v>30.312999999999999</v>
      </c>
      <c r="K832" s="64">
        <v>80.220347227495992</v>
      </c>
      <c r="L832" s="64">
        <v>2333.6614726848798</v>
      </c>
      <c r="N832" s="36">
        <f>1000000*(AG832-AE832)/Y832</f>
        <v>0.41648169659903905</v>
      </c>
      <c r="O832" s="36">
        <f>1000000*(AN832-AL832)/Y832</f>
        <v>62.757945778342197</v>
      </c>
      <c r="P832" s="36">
        <f>1000000*(AU832-AS832)/Y832</f>
        <v>0</v>
      </c>
      <c r="Q832">
        <f>(N832*16)</f>
        <v>6.6637071455846248</v>
      </c>
      <c r="R832">
        <f>(O832*44)</f>
        <v>2761.3496142470567</v>
      </c>
      <c r="S832">
        <f>1000000*(((AG832-AE832)*0.082057*X832)/(W832-AA832))/Y832</f>
        <v>11.508232740179785</v>
      </c>
      <c r="T832">
        <f>1000000*(((AN832-AL832)*0.082057*X832)/(W832-AA832))/Y832</f>
        <v>1734.129139912872</v>
      </c>
      <c r="U832">
        <f>O832*((1*0.082057*X832)/(W832-AA832))</f>
        <v>1734.1291399128722</v>
      </c>
      <c r="W832">
        <f t="shared" si="483"/>
        <v>1.0027063670089045</v>
      </c>
      <c r="X832">
        <v>313.14999999999998</v>
      </c>
      <c r="Y832">
        <f t="shared" si="484"/>
        <v>1.9073334166666699E-2</v>
      </c>
      <c r="Z832">
        <v>2E-3</v>
      </c>
      <c r="AA832">
        <f t="shared" si="485"/>
        <v>7.2765497523200454E-2</v>
      </c>
      <c r="AC832">
        <f t="shared" si="486"/>
        <v>8.0437452928675348E-5</v>
      </c>
      <c r="AD832">
        <f t="shared" si="487"/>
        <v>6.2606619542090378E-9</v>
      </c>
      <c r="AE832">
        <v>0</v>
      </c>
      <c r="AF832">
        <f t="shared" si="488"/>
        <v>1.6830326193247274E-9</v>
      </c>
      <c r="AG832" s="8">
        <f t="shared" si="489"/>
        <v>7.9436945735337658E-9</v>
      </c>
      <c r="AH832" s="9">
        <f t="shared" si="490"/>
        <v>1.097002469958351E-3</v>
      </c>
      <c r="AJ832">
        <f t="shared" si="491"/>
        <v>2.3399772171045058E-3</v>
      </c>
      <c r="AK832">
        <f t="shared" si="492"/>
        <v>1.8212668108514381E-7</v>
      </c>
      <c r="AL832">
        <v>0</v>
      </c>
      <c r="AM832" s="8">
        <f t="shared" si="493"/>
        <v>1.0148765903587265E-6</v>
      </c>
      <c r="AN832" s="8">
        <f t="shared" si="494"/>
        <v>1.1970032714438703E-6</v>
      </c>
      <c r="AO832" s="9">
        <f t="shared" si="495"/>
        <v>2.2739189884214046E-2</v>
      </c>
      <c r="AP832" s="9"/>
      <c r="AQ832">
        <f t="shared" si="496"/>
        <v>0</v>
      </c>
      <c r="AR832">
        <f t="shared" si="497"/>
        <v>0</v>
      </c>
      <c r="AS832">
        <v>0</v>
      </c>
      <c r="AT832" s="8">
        <f t="shared" si="498"/>
        <v>0</v>
      </c>
      <c r="AU832" s="8">
        <f t="shared" si="499"/>
        <v>0</v>
      </c>
      <c r="AV832" s="9">
        <f t="shared" si="500"/>
        <v>1.5759424160826513E-2</v>
      </c>
      <c r="AX832">
        <f t="shared" si="501"/>
        <v>78.81297419298906</v>
      </c>
      <c r="AY832">
        <f t="shared" si="502"/>
        <v>15.215219993965075</v>
      </c>
      <c r="AZ832" t="e">
        <f t="shared" si="503"/>
        <v>#DIV/0!</v>
      </c>
    </row>
    <row r="833" spans="1:52">
      <c r="A833" s="84">
        <v>44907.4375</v>
      </c>
      <c r="B833" s="31">
        <v>50</v>
      </c>
      <c r="C833" s="31">
        <v>1.6</v>
      </c>
      <c r="D833" s="31" t="s">
        <v>234</v>
      </c>
      <c r="E833" s="85">
        <v>2</v>
      </c>
      <c r="F833" s="2">
        <v>44909.511782407404</v>
      </c>
      <c r="G833">
        <v>245</v>
      </c>
      <c r="I833" s="35">
        <v>22.2</v>
      </c>
      <c r="J833" s="35">
        <v>30.312999999999999</v>
      </c>
      <c r="K833" s="64">
        <v>80.976908287939935</v>
      </c>
      <c r="L833" s="64">
        <v>2264.4099093159198</v>
      </c>
      <c r="N833" s="36">
        <f>1000000*(AG833-AE833)/Y833</f>
        <v>0.42040955087696791</v>
      </c>
      <c r="O833" s="36">
        <f>1000000*(AN833-AL833)/Y833</f>
        <v>60.895599456973464</v>
      </c>
      <c r="P833" s="36">
        <f>1000000*(AU833-AS833)/Y833</f>
        <v>0</v>
      </c>
      <c r="Q833">
        <f>(N833*16)</f>
        <v>6.7265528140314865</v>
      </c>
      <c r="R833">
        <f>(O833*44)</f>
        <v>2679.4063761068323</v>
      </c>
      <c r="S833">
        <f>1000000*(((AG833-AE833)*0.082057*X833)/(W833-AA833))/Y833</f>
        <v>11.616767308611093</v>
      </c>
      <c r="T833">
        <f>1000000*(((AN833-AL833)*0.082057*X833)/(W833-AA833))/Y833</f>
        <v>1682.6687394099354</v>
      </c>
      <c r="U833">
        <f>O833*((1*0.082057*X833)/(W833-AA833))</f>
        <v>1682.6687394099356</v>
      </c>
      <c r="W833">
        <f t="shared" si="483"/>
        <v>1.0027063670089045</v>
      </c>
      <c r="X833">
        <v>313.14999999999998</v>
      </c>
      <c r="Y833">
        <f t="shared" si="484"/>
        <v>1.9073334166666699E-2</v>
      </c>
      <c r="Z833">
        <v>2E-3</v>
      </c>
      <c r="AA833">
        <f t="shared" si="485"/>
        <v>7.2765497523200454E-2</v>
      </c>
      <c r="AC833">
        <f t="shared" si="486"/>
        <v>8.119606152101349E-5</v>
      </c>
      <c r="AD833">
        <f t="shared" si="487"/>
        <v>6.3197064885554802E-9</v>
      </c>
      <c r="AE833">
        <v>0</v>
      </c>
      <c r="AF833">
        <f t="shared" si="488"/>
        <v>1.6989053621791938E-9</v>
      </c>
      <c r="AG833">
        <f t="shared" si="489"/>
        <v>8.0186118507346738E-9</v>
      </c>
      <c r="AH833">
        <f t="shared" si="490"/>
        <v>1.097002469958351E-3</v>
      </c>
      <c r="AJ833">
        <f t="shared" si="491"/>
        <v>2.2705382335891288E-3</v>
      </c>
      <c r="AK833">
        <f t="shared" si="492"/>
        <v>1.7672205940201877E-7</v>
      </c>
      <c r="AL833">
        <v>0</v>
      </c>
      <c r="AM833">
        <f t="shared" si="493"/>
        <v>9.8476005832032312E-7</v>
      </c>
      <c r="AN833">
        <f t="shared" si="494"/>
        <v>1.1614821177223419E-6</v>
      </c>
      <c r="AO833">
        <f t="shared" si="495"/>
        <v>2.2739189884214046E-2</v>
      </c>
      <c r="AQ833">
        <f t="shared" si="496"/>
        <v>0</v>
      </c>
      <c r="AR833">
        <f t="shared" si="497"/>
        <v>0</v>
      </c>
      <c r="AS833">
        <v>0</v>
      </c>
      <c r="AT833">
        <f t="shared" si="498"/>
        <v>0</v>
      </c>
      <c r="AU833">
        <f t="shared" si="499"/>
        <v>0</v>
      </c>
      <c r="AV833">
        <f t="shared" si="500"/>
        <v>1.5759424160826513E-2</v>
      </c>
      <c r="AX833">
        <f t="shared" si="501"/>
        <v>78.81297419298906</v>
      </c>
      <c r="AY833">
        <f t="shared" si="502"/>
        <v>15.21521999396508</v>
      </c>
      <c r="AZ833" t="e">
        <f t="shared" si="503"/>
        <v>#DIV/0!</v>
      </c>
    </row>
    <row r="834" spans="1:52">
      <c r="A834" s="84">
        <v>44907.460416666669</v>
      </c>
      <c r="B834" s="31">
        <v>50</v>
      </c>
      <c r="C834" s="31">
        <v>6.2</v>
      </c>
      <c r="D834" s="31" t="s">
        <v>234</v>
      </c>
      <c r="E834" s="85">
        <v>2</v>
      </c>
      <c r="F834" s="2">
        <v>44909.533032407409</v>
      </c>
      <c r="G834">
        <v>327</v>
      </c>
      <c r="I834" s="35">
        <v>22.2</v>
      </c>
      <c r="J834" s="35">
        <v>30.312999999999999</v>
      </c>
      <c r="K834" s="64">
        <v>81.99577975406504</v>
      </c>
      <c r="L834" s="64">
        <v>2544.4722710835204</v>
      </c>
      <c r="N834" s="36">
        <f>1000000*(AG834-AE834)/Y834</f>
        <v>0.42569924771192114</v>
      </c>
      <c r="O834" s="36">
        <f>1000000*(AN834-AL834)/Y834</f>
        <v>68.427171075261427</v>
      </c>
      <c r="P834" s="36">
        <f>1000000*(AU834-AS834)/Y834</f>
        <v>0</v>
      </c>
      <c r="Q834">
        <f>(N834*16)</f>
        <v>6.8111879633907382</v>
      </c>
      <c r="R834">
        <f>(O834*44)</f>
        <v>3010.7955273115026</v>
      </c>
      <c r="S834">
        <f>1000000*(((AG834-AE834)*0.082057*X834)/(W834-AA834))/Y834</f>
        <v>11.762932344910974</v>
      </c>
      <c r="T834">
        <f>1000000*(((AN834-AL834)*0.082057*X834)/(W834-AA834))/Y834</f>
        <v>1890.7813162419384</v>
      </c>
      <c r="U834">
        <f>O834*((1*0.082057*X834)/(W834-AA834))</f>
        <v>1890.7813162419384</v>
      </c>
      <c r="W834">
        <f t="shared" si="483"/>
        <v>1.0027063670089045</v>
      </c>
      <c r="X834">
        <v>313.14999999999998</v>
      </c>
      <c r="Y834">
        <f t="shared" si="484"/>
        <v>1.9073334166666699E-2</v>
      </c>
      <c r="Z834">
        <v>2E-3</v>
      </c>
      <c r="AA834">
        <f t="shared" si="485"/>
        <v>7.2765497523200454E-2</v>
      </c>
      <c r="AC834">
        <f t="shared" si="486"/>
        <v>8.2217690427260844E-5</v>
      </c>
      <c r="AD834">
        <f t="shared" si="487"/>
        <v>6.3992225969326867E-9</v>
      </c>
      <c r="AE834">
        <v>0</v>
      </c>
      <c r="AF834">
        <f t="shared" si="488"/>
        <v>1.7202814091754106E-9</v>
      </c>
      <c r="AG834">
        <f t="shared" si="489"/>
        <v>8.1195040061080968E-9</v>
      </c>
      <c r="AH834">
        <f t="shared" si="490"/>
        <v>1.097002469958351E-3</v>
      </c>
      <c r="AJ834">
        <f t="shared" si="491"/>
        <v>2.5513585468930531E-3</v>
      </c>
      <c r="AK834">
        <f t="shared" si="492"/>
        <v>1.9857905496141176E-7</v>
      </c>
      <c r="AL834">
        <v>0</v>
      </c>
      <c r="AM834">
        <f t="shared" si="493"/>
        <v>1.1065552450367192E-6</v>
      </c>
      <c r="AN834">
        <f t="shared" si="494"/>
        <v>1.3051342999981309E-6</v>
      </c>
      <c r="AO834">
        <f t="shared" si="495"/>
        <v>2.2739189884214046E-2</v>
      </c>
      <c r="AQ834">
        <f t="shared" si="496"/>
        <v>0</v>
      </c>
      <c r="AR834">
        <f t="shared" si="497"/>
        <v>0</v>
      </c>
      <c r="AS834">
        <v>0</v>
      </c>
      <c r="AT834">
        <f t="shared" si="498"/>
        <v>0</v>
      </c>
      <c r="AU834">
        <f t="shared" si="499"/>
        <v>0</v>
      </c>
      <c r="AV834">
        <f t="shared" si="500"/>
        <v>1.5759424160826513E-2</v>
      </c>
      <c r="AX834">
        <f t="shared" si="501"/>
        <v>78.81297419298906</v>
      </c>
      <c r="AY834">
        <f t="shared" si="502"/>
        <v>15.215219993965077</v>
      </c>
      <c r="AZ834" t="e">
        <f t="shared" si="503"/>
        <v>#DIV/0!</v>
      </c>
    </row>
    <row r="835" spans="1:52">
      <c r="A835" s="84">
        <v>44907.445138888892</v>
      </c>
      <c r="B835" s="31">
        <v>200</v>
      </c>
      <c r="C835" s="31">
        <v>0.1</v>
      </c>
      <c r="D835" s="31" t="s">
        <v>234</v>
      </c>
      <c r="E835" s="85">
        <v>2</v>
      </c>
      <c r="F835" s="2">
        <v>44909.554270833331</v>
      </c>
      <c r="G835" t="s">
        <v>880</v>
      </c>
      <c r="I835" s="35">
        <v>22.2</v>
      </c>
      <c r="J835" s="35">
        <v>30.312999999999999</v>
      </c>
      <c r="K835" s="64">
        <v>37.722916110352642</v>
      </c>
      <c r="L835" s="64">
        <v>2290.9982445699202</v>
      </c>
      <c r="N835" s="36">
        <f>1000000*(AG835-AE835)/Y835</f>
        <v>0.19584687233712056</v>
      </c>
      <c r="O835" s="36">
        <f>1000000*(AN835-AL835)/Y835</f>
        <v>61.610625745806679</v>
      </c>
      <c r="P835" s="36">
        <f>1000000*(AU835-AS835)/Y835</f>
        <v>0</v>
      </c>
      <c r="Q835">
        <f>(N835*16)</f>
        <v>3.1335499573939289</v>
      </c>
      <c r="R835">
        <f>(O835*44)</f>
        <v>2710.8675328154941</v>
      </c>
      <c r="S835">
        <f>1000000*(((AG835-AE835)*0.082057*X835)/(W835-AA835))/Y835</f>
        <v>5.411645713837264</v>
      </c>
      <c r="T835">
        <f>1000000*(((AN835-AL835)*0.082057*X835)/(W835-AA835))/Y835</f>
        <v>1702.4263638492196</v>
      </c>
      <c r="U835">
        <f>O835*((1*0.082057*X835)/(W835-AA835))</f>
        <v>1702.4263638492198</v>
      </c>
      <c r="W835">
        <f t="shared" si="483"/>
        <v>1.0027063670089045</v>
      </c>
      <c r="X835">
        <v>313.14999999999998</v>
      </c>
      <c r="Y835">
        <f t="shared" si="484"/>
        <v>1.9073334166666699E-2</v>
      </c>
      <c r="Z835">
        <v>2E-3</v>
      </c>
      <c r="AA835">
        <f t="shared" si="485"/>
        <v>7.2765497523200454E-2</v>
      </c>
      <c r="AC835">
        <f t="shared" si="486"/>
        <v>3.7825008165993372E-5</v>
      </c>
      <c r="AD835">
        <f t="shared" si="487"/>
        <v>2.944021484027623E-9</v>
      </c>
      <c r="AE835">
        <v>0</v>
      </c>
      <c r="AF835">
        <f t="shared" si="488"/>
        <v>7.9143135755478968E-10</v>
      </c>
      <c r="AG835">
        <f t="shared" si="489"/>
        <v>3.7354528415824128E-9</v>
      </c>
      <c r="AH835">
        <f t="shared" si="490"/>
        <v>1.097002469958351E-3</v>
      </c>
      <c r="AJ835">
        <f t="shared" si="491"/>
        <v>2.2971985266364821E-3</v>
      </c>
      <c r="AK835">
        <f t="shared" si="492"/>
        <v>1.7879710126737506E-7</v>
      </c>
      <c r="AL835">
        <v>0</v>
      </c>
      <c r="AM835">
        <f t="shared" si="493"/>
        <v>9.9632295179983439E-7</v>
      </c>
      <c r="AN835">
        <f t="shared" si="494"/>
        <v>1.1751200530672095E-6</v>
      </c>
      <c r="AO835">
        <f t="shared" si="495"/>
        <v>2.2739189884214046E-2</v>
      </c>
      <c r="AQ835">
        <f t="shared" si="496"/>
        <v>0</v>
      </c>
      <c r="AR835">
        <f t="shared" si="497"/>
        <v>0</v>
      </c>
      <c r="AS835">
        <v>0</v>
      </c>
      <c r="AT835">
        <f t="shared" si="498"/>
        <v>0</v>
      </c>
      <c r="AU835">
        <f t="shared" si="499"/>
        <v>0</v>
      </c>
      <c r="AV835">
        <f t="shared" si="500"/>
        <v>1.5759424160826513E-2</v>
      </c>
      <c r="AX835">
        <f t="shared" si="501"/>
        <v>78.812974192989046</v>
      </c>
      <c r="AY835">
        <f t="shared" si="502"/>
        <v>15.21521999396508</v>
      </c>
      <c r="AZ835" t="e">
        <f t="shared" si="503"/>
        <v>#DIV/0!</v>
      </c>
    </row>
    <row r="836" spans="1:52">
      <c r="A836" s="84">
        <v>44907.46875</v>
      </c>
      <c r="B836" s="31">
        <v>50</v>
      </c>
      <c r="C836" s="31">
        <v>8</v>
      </c>
      <c r="D836" s="31" t="s">
        <v>234</v>
      </c>
      <c r="E836" s="85">
        <v>2</v>
      </c>
      <c r="F836" s="2">
        <v>44909.575474537036</v>
      </c>
      <c r="G836" t="s">
        <v>882</v>
      </c>
      <c r="I836" s="35">
        <v>22.2</v>
      </c>
      <c r="J836" s="35">
        <v>30.312999999999999</v>
      </c>
      <c r="K836" s="64">
        <v>79.1077269040385</v>
      </c>
      <c r="L836" s="64">
        <v>2290.5860287999999</v>
      </c>
      <c r="N836" s="36">
        <f>1000000*(AG836-AE836)/Y836</f>
        <v>0.41070528181152838</v>
      </c>
      <c r="O836" s="36">
        <f>1000000*(AN836-AL836)/Y836</f>
        <v>61.599540241229249</v>
      </c>
      <c r="P836" s="36">
        <f>1000000*(AU836-AS836)/Y836</f>
        <v>0</v>
      </c>
      <c r="Q836">
        <f>(N836*16)</f>
        <v>6.571284508984454</v>
      </c>
      <c r="R836">
        <f>(O836*44)</f>
        <v>2710.3797706140867</v>
      </c>
      <c r="S836">
        <f>1000000*(((AG836-AE836)*0.082057*X836)/(W836-AA836))/Y836</f>
        <v>11.348618701144382</v>
      </c>
      <c r="T836">
        <f>1000000*(((AN836-AL836)*0.082057*X836)/(W836-AA836))/Y836</f>
        <v>1702.1200489072639</v>
      </c>
      <c r="U836">
        <f>O836*((1*0.082057*X836)/(W836-AA836))</f>
        <v>1702.1200489072639</v>
      </c>
      <c r="W836">
        <f t="shared" si="483"/>
        <v>1.0027063670089045</v>
      </c>
      <c r="X836">
        <v>313.14999999999998</v>
      </c>
      <c r="Y836">
        <f t="shared" si="484"/>
        <v>1.9073334166666699E-2</v>
      </c>
      <c r="Z836">
        <v>2E-3</v>
      </c>
      <c r="AA836">
        <f t="shared" si="485"/>
        <v>7.2765497523200454E-2</v>
      </c>
      <c r="AC836">
        <f t="shared" si="486"/>
        <v>7.9321821446281013E-5</v>
      </c>
      <c r="AD836">
        <f t="shared" si="487"/>
        <v>6.1738293740807569E-9</v>
      </c>
      <c r="AE836">
        <v>0</v>
      </c>
      <c r="AF836">
        <f t="shared" si="488"/>
        <v>1.6596897099255424E-9</v>
      </c>
      <c r="AG836">
        <f t="shared" si="489"/>
        <v>7.8335190840062988E-9</v>
      </c>
      <c r="AH836">
        <f t="shared" si="490"/>
        <v>1.097002469958351E-3</v>
      </c>
      <c r="AJ836">
        <f t="shared" si="491"/>
        <v>2.2967851952594019E-3</v>
      </c>
      <c r="AK836">
        <f t="shared" si="492"/>
        <v>1.7876493058154716E-7</v>
      </c>
      <c r="AL836">
        <v>0</v>
      </c>
      <c r="AM836">
        <f t="shared" si="493"/>
        <v>9.9614368495245101E-7</v>
      </c>
      <c r="AN836">
        <f t="shared" si="494"/>
        <v>1.1749086155339981E-6</v>
      </c>
      <c r="AO836">
        <f t="shared" si="495"/>
        <v>2.2739189884214046E-2</v>
      </c>
      <c r="AQ836">
        <f t="shared" si="496"/>
        <v>0</v>
      </c>
      <c r="AR836">
        <f t="shared" si="497"/>
        <v>0</v>
      </c>
      <c r="AS836">
        <v>0</v>
      </c>
      <c r="AT836">
        <f t="shared" si="498"/>
        <v>0</v>
      </c>
      <c r="AU836">
        <f t="shared" si="499"/>
        <v>0</v>
      </c>
      <c r="AV836">
        <f t="shared" si="500"/>
        <v>1.5759424160826513E-2</v>
      </c>
      <c r="AX836">
        <f t="shared" si="501"/>
        <v>78.812974192989046</v>
      </c>
      <c r="AY836">
        <f t="shared" si="502"/>
        <v>15.215219993965073</v>
      </c>
      <c r="AZ836" t="e">
        <f t="shared" si="503"/>
        <v>#DIV/0!</v>
      </c>
    </row>
    <row r="837" spans="1:52">
      <c r="A837" s="62">
        <v>44690.513888888891</v>
      </c>
      <c r="B837" s="29">
        <v>50</v>
      </c>
      <c r="C837" s="41">
        <v>3.8</v>
      </c>
      <c r="D837" t="s">
        <v>234</v>
      </c>
      <c r="E837" s="29">
        <v>2</v>
      </c>
      <c r="F837" s="2"/>
      <c r="G837">
        <v>171</v>
      </c>
      <c r="H837" t="s">
        <v>255</v>
      </c>
      <c r="I837" s="3"/>
      <c r="J837" s="3"/>
      <c r="K837" s="38"/>
      <c r="L837" s="38"/>
      <c r="M837" s="3"/>
      <c r="N837" s="4" t="s">
        <v>231</v>
      </c>
      <c r="O837" s="4" t="s">
        <v>231</v>
      </c>
      <c r="P837" s="4"/>
      <c r="W837">
        <f t="shared" si="483"/>
        <v>-7.7434778162181958E-2</v>
      </c>
      <c r="X837">
        <v>313.14999999999998</v>
      </c>
      <c r="Y837">
        <f t="shared" si="484"/>
        <v>1.9073334166666699E-2</v>
      </c>
      <c r="Z837">
        <v>2E-3</v>
      </c>
      <c r="AA837">
        <f t="shared" si="485"/>
        <v>7.2765497523200454E-2</v>
      </c>
      <c r="AC837">
        <f t="shared" si="486"/>
        <v>0</v>
      </c>
      <c r="AD837">
        <f t="shared" si="487"/>
        <v>0</v>
      </c>
      <c r="AE837">
        <v>0</v>
      </c>
      <c r="AF837">
        <f t="shared" si="488"/>
        <v>0</v>
      </c>
      <c r="AG837">
        <f t="shared" si="489"/>
        <v>0</v>
      </c>
      <c r="AH837">
        <f t="shared" si="490"/>
        <v>1.097002469958351E-3</v>
      </c>
      <c r="AJ837">
        <f t="shared" si="491"/>
        <v>0</v>
      </c>
      <c r="AK837">
        <f t="shared" si="492"/>
        <v>0</v>
      </c>
      <c r="AL837">
        <v>0</v>
      </c>
      <c r="AM837">
        <f t="shared" si="493"/>
        <v>0</v>
      </c>
      <c r="AN837">
        <f t="shared" si="494"/>
        <v>0</v>
      </c>
      <c r="AO837">
        <f t="shared" si="495"/>
        <v>2.2739189884214046E-2</v>
      </c>
      <c r="AQ837">
        <f t="shared" si="496"/>
        <v>0</v>
      </c>
      <c r="AR837">
        <f t="shared" si="497"/>
        <v>0</v>
      </c>
      <c r="AS837">
        <v>0</v>
      </c>
      <c r="AT837">
        <f t="shared" si="498"/>
        <v>0</v>
      </c>
      <c r="AU837">
        <f t="shared" si="499"/>
        <v>0</v>
      </c>
      <c r="AV837">
        <f t="shared" si="500"/>
        <v>1.5759424160826513E-2</v>
      </c>
      <c r="AX837" t="e">
        <f t="shared" si="501"/>
        <v>#DIV/0!</v>
      </c>
      <c r="AY837" t="e">
        <f t="shared" si="502"/>
        <v>#DIV/0!</v>
      </c>
      <c r="AZ837" t="e">
        <f t="shared" si="503"/>
        <v>#DIV/0!</v>
      </c>
    </row>
    <row r="838" spans="1:52">
      <c r="A838" s="75">
        <v>44747.44027777778</v>
      </c>
      <c r="B838" s="60">
        <v>40</v>
      </c>
      <c r="C838" s="61">
        <v>0.1</v>
      </c>
      <c r="D838" s="60" t="s">
        <v>235</v>
      </c>
      <c r="E838" s="85">
        <v>2</v>
      </c>
      <c r="F838" s="2"/>
      <c r="H838" t="s">
        <v>822</v>
      </c>
      <c r="I838" s="3" t="s">
        <v>231</v>
      </c>
      <c r="J838" s="3" t="s">
        <v>231</v>
      </c>
      <c r="K838" s="64" t="s">
        <v>231</v>
      </c>
      <c r="L838" s="65" t="s">
        <v>231</v>
      </c>
      <c r="M838" s="3" t="s">
        <v>40</v>
      </c>
      <c r="N838" s="4" t="e">
        <f>1000000*(AG838-AE838)/Y838</f>
        <v>#VALUE!</v>
      </c>
      <c r="O838" s="4" t="e">
        <f>1000000*(AN838-AL838)/Y838</f>
        <v>#VALUE!</v>
      </c>
      <c r="P838" s="4" t="e">
        <f>1000000*(AU838-AS838)/Y838</f>
        <v>#VALUE!</v>
      </c>
      <c r="Q838" t="e">
        <f>(N838*16)</f>
        <v>#VALUE!</v>
      </c>
      <c r="R838" t="e">
        <f>(O838*44)</f>
        <v>#VALUE!</v>
      </c>
      <c r="S838" t="e">
        <f>1000000*(((AG838-AE838)*0.082057*X838)/(W838-AA838))/Y838</f>
        <v>#VALUE!</v>
      </c>
      <c r="T838" t="e">
        <f>1000000*(((AN838-AL838)*0.082057*X838)/(W838-AA838))/Y838</f>
        <v>#VALUE!</v>
      </c>
      <c r="U838" t="e">
        <f>O838*((1*0.082057*X838)/(W838-AA838))</f>
        <v>#VALUE!</v>
      </c>
      <c r="W838" t="e">
        <f t="shared" si="483"/>
        <v>#VALUE!</v>
      </c>
      <c r="X838">
        <v>313.14999999999998</v>
      </c>
      <c r="Y838">
        <f t="shared" si="484"/>
        <v>1.9073334166666699E-2</v>
      </c>
      <c r="Z838">
        <v>2E-3</v>
      </c>
      <c r="AA838">
        <f t="shared" si="485"/>
        <v>7.2765497523200454E-2</v>
      </c>
      <c r="AC838" t="e">
        <f t="shared" si="486"/>
        <v>#VALUE!</v>
      </c>
      <c r="AD838" t="e">
        <f t="shared" si="487"/>
        <v>#VALUE!</v>
      </c>
      <c r="AE838">
        <v>0</v>
      </c>
      <c r="AF838" t="e">
        <f t="shared" si="488"/>
        <v>#VALUE!</v>
      </c>
      <c r="AG838" t="e">
        <f t="shared" si="489"/>
        <v>#VALUE!</v>
      </c>
      <c r="AH838">
        <f t="shared" si="490"/>
        <v>1.097002469958351E-3</v>
      </c>
      <c r="AJ838" t="e">
        <f t="shared" si="491"/>
        <v>#VALUE!</v>
      </c>
      <c r="AK838" t="e">
        <f t="shared" si="492"/>
        <v>#VALUE!</v>
      </c>
      <c r="AL838">
        <v>0</v>
      </c>
      <c r="AM838" t="e">
        <f t="shared" si="493"/>
        <v>#VALUE!</v>
      </c>
      <c r="AN838" t="e">
        <f t="shared" si="494"/>
        <v>#VALUE!</v>
      </c>
      <c r="AO838">
        <f t="shared" si="495"/>
        <v>2.2739189884214046E-2</v>
      </c>
      <c r="AQ838" t="e">
        <f t="shared" si="496"/>
        <v>#VALUE!</v>
      </c>
      <c r="AR838" t="e">
        <f t="shared" si="497"/>
        <v>#VALUE!</v>
      </c>
      <c r="AS838">
        <v>0</v>
      </c>
      <c r="AT838" t="e">
        <f t="shared" si="498"/>
        <v>#VALUE!</v>
      </c>
      <c r="AU838" t="e">
        <f t="shared" si="499"/>
        <v>#VALUE!</v>
      </c>
      <c r="AV838">
        <f t="shared" si="500"/>
        <v>1.5759424160826513E-2</v>
      </c>
      <c r="AX838" t="e">
        <f t="shared" si="501"/>
        <v>#VALUE!</v>
      </c>
      <c r="AY838" t="e">
        <f t="shared" si="502"/>
        <v>#VALUE!</v>
      </c>
      <c r="AZ838" t="e">
        <f t="shared" si="503"/>
        <v>#VALUE!</v>
      </c>
    </row>
    <row r="839" spans="1:52">
      <c r="A839" s="76">
        <v>44747.520833333336</v>
      </c>
      <c r="B839" s="60">
        <v>50</v>
      </c>
      <c r="C839" s="61">
        <v>8</v>
      </c>
      <c r="D839" s="60" t="s">
        <v>235</v>
      </c>
      <c r="E839" s="85">
        <v>2</v>
      </c>
      <c r="F839" s="2"/>
      <c r="H839" t="s">
        <v>822</v>
      </c>
      <c r="I839" s="3" t="s">
        <v>231</v>
      </c>
      <c r="J839" s="3" t="s">
        <v>231</v>
      </c>
      <c r="K839" s="64" t="s">
        <v>231</v>
      </c>
      <c r="L839" s="65" t="s">
        <v>231</v>
      </c>
      <c r="M839" s="3" t="s">
        <v>40</v>
      </c>
      <c r="N839" s="4" t="e">
        <f>1000000*(AG839-AE839)/Y839</f>
        <v>#VALUE!</v>
      </c>
      <c r="O839" s="4" t="e">
        <f>1000000*(AN839-AL839)/Y839</f>
        <v>#VALUE!</v>
      </c>
      <c r="P839" s="4" t="e">
        <f>1000000*(AU839-AS839)/Y839</f>
        <v>#VALUE!</v>
      </c>
      <c r="Q839" t="e">
        <f>(N839*16)</f>
        <v>#VALUE!</v>
      </c>
      <c r="R839" t="e">
        <f>(O839*44)</f>
        <v>#VALUE!</v>
      </c>
      <c r="S839" t="e">
        <f>1000000*(((AG839-AE839)*0.082057*X839)/(W839-AA839))/Y839</f>
        <v>#VALUE!</v>
      </c>
      <c r="T839" t="e">
        <f>1000000*(((AN839-AL839)*0.082057*X839)/(W839-AA839))/Y839</f>
        <v>#VALUE!</v>
      </c>
      <c r="U839" t="e">
        <f>O839*((1*0.082057*X839)/(W839-AA839))</f>
        <v>#VALUE!</v>
      </c>
      <c r="W839" t="e">
        <f t="shared" si="483"/>
        <v>#VALUE!</v>
      </c>
      <c r="X839">
        <v>313.14999999999998</v>
      </c>
      <c r="Y839">
        <f t="shared" si="484"/>
        <v>1.9073334166666699E-2</v>
      </c>
      <c r="Z839">
        <v>2E-3</v>
      </c>
      <c r="AA839">
        <f t="shared" si="485"/>
        <v>7.2765497523200454E-2</v>
      </c>
      <c r="AC839" t="e">
        <f t="shared" si="486"/>
        <v>#VALUE!</v>
      </c>
      <c r="AD839" t="e">
        <f t="shared" si="487"/>
        <v>#VALUE!</v>
      </c>
      <c r="AE839">
        <v>0</v>
      </c>
      <c r="AF839" t="e">
        <f t="shared" si="488"/>
        <v>#VALUE!</v>
      </c>
      <c r="AG839" t="e">
        <f t="shared" si="489"/>
        <v>#VALUE!</v>
      </c>
      <c r="AH839">
        <f t="shared" si="490"/>
        <v>1.097002469958351E-3</v>
      </c>
      <c r="AJ839" t="e">
        <f t="shared" si="491"/>
        <v>#VALUE!</v>
      </c>
      <c r="AK839" t="e">
        <f t="shared" si="492"/>
        <v>#VALUE!</v>
      </c>
      <c r="AL839">
        <v>0</v>
      </c>
      <c r="AM839" t="e">
        <f t="shared" si="493"/>
        <v>#VALUE!</v>
      </c>
      <c r="AN839" t="e">
        <f t="shared" si="494"/>
        <v>#VALUE!</v>
      </c>
      <c r="AO839">
        <f t="shared" si="495"/>
        <v>2.2739189884214046E-2</v>
      </c>
      <c r="AQ839" t="e">
        <f t="shared" si="496"/>
        <v>#VALUE!</v>
      </c>
      <c r="AR839" t="e">
        <f t="shared" si="497"/>
        <v>#VALUE!</v>
      </c>
      <c r="AS839">
        <v>0</v>
      </c>
      <c r="AT839" t="e">
        <f t="shared" si="498"/>
        <v>#VALUE!</v>
      </c>
      <c r="AU839" t="e">
        <f t="shared" si="499"/>
        <v>#VALUE!</v>
      </c>
      <c r="AV839">
        <f t="shared" si="500"/>
        <v>1.5759424160826513E-2</v>
      </c>
      <c r="AX839" t="e">
        <f t="shared" si="501"/>
        <v>#VALUE!</v>
      </c>
      <c r="AY839" t="e">
        <f t="shared" si="502"/>
        <v>#VALUE!</v>
      </c>
      <c r="AZ839" t="e">
        <f t="shared" si="503"/>
        <v>#VALUE!</v>
      </c>
    </row>
    <row r="840" spans="1:52">
      <c r="N840" s="36">
        <f>1000000*(AG840-AE840)/Y840</f>
        <v>0</v>
      </c>
      <c r="O840" s="36">
        <f>1000000*(AN840-AL840)/Y840</f>
        <v>0</v>
      </c>
      <c r="P840" s="36">
        <f>1000000*(AU840-AS840)/Y840</f>
        <v>0</v>
      </c>
      <c r="Q840">
        <f>(N840*16)</f>
        <v>0</v>
      </c>
      <c r="R840">
        <f>(O840*44)</f>
        <v>0</v>
      </c>
      <c r="S840">
        <f>1000000*(((AG840-AE840)*0.082057*X840)/(W840-AA840))/Y840</f>
        <v>0</v>
      </c>
      <c r="T840">
        <f>1000000*(((AN840-AL840)*0.082057*X840)/(W840-AA840))/Y840</f>
        <v>0</v>
      </c>
      <c r="U840">
        <f>O840*((1*0.082057*X840)/(W840-AA840))</f>
        <v>0</v>
      </c>
      <c r="W840">
        <f t="shared" si="483"/>
        <v>-7.7434778162181958E-2</v>
      </c>
      <c r="X840">
        <v>313.14999999999998</v>
      </c>
      <c r="Y840">
        <f t="shared" si="484"/>
        <v>1.9073334166666699E-2</v>
      </c>
      <c r="Z840">
        <v>2E-3</v>
      </c>
      <c r="AA840">
        <f t="shared" si="485"/>
        <v>7.2765497523200454E-2</v>
      </c>
      <c r="AC840">
        <f t="shared" si="486"/>
        <v>0</v>
      </c>
      <c r="AD840">
        <f t="shared" si="487"/>
        <v>0</v>
      </c>
      <c r="AE840">
        <v>0</v>
      </c>
      <c r="AF840">
        <f t="shared" si="488"/>
        <v>0</v>
      </c>
      <c r="AG840">
        <f t="shared" si="489"/>
        <v>0</v>
      </c>
      <c r="AH840">
        <f t="shared" si="490"/>
        <v>1.097002469958351E-3</v>
      </c>
      <c r="AJ840">
        <f t="shared" si="491"/>
        <v>0</v>
      </c>
      <c r="AK840">
        <f t="shared" si="492"/>
        <v>0</v>
      </c>
      <c r="AL840">
        <v>0</v>
      </c>
      <c r="AM840">
        <f t="shared" si="493"/>
        <v>0</v>
      </c>
      <c r="AN840">
        <f t="shared" si="494"/>
        <v>0</v>
      </c>
      <c r="AO840">
        <f t="shared" si="495"/>
        <v>2.2739189884214046E-2</v>
      </c>
      <c r="AQ840">
        <f t="shared" si="496"/>
        <v>0</v>
      </c>
      <c r="AR840">
        <f t="shared" si="497"/>
        <v>0</v>
      </c>
      <c r="AS840">
        <v>0</v>
      </c>
      <c r="AT840">
        <f t="shared" si="498"/>
        <v>0</v>
      </c>
      <c r="AU840">
        <f t="shared" si="499"/>
        <v>0</v>
      </c>
      <c r="AV840">
        <f t="shared" si="500"/>
        <v>1.5759424160826513E-2</v>
      </c>
      <c r="AX840" t="e">
        <f t="shared" si="501"/>
        <v>#DIV/0!</v>
      </c>
      <c r="AY840" t="e">
        <f t="shared" si="502"/>
        <v>#DIV/0!</v>
      </c>
      <c r="AZ840" t="e">
        <f t="shared" si="503"/>
        <v>#DIV/0!</v>
      </c>
    </row>
    <row r="841" spans="1:52">
      <c r="N841" s="36">
        <f>1000000*(AG841-AE841)/Y841</f>
        <v>0</v>
      </c>
      <c r="O841" s="36">
        <f>1000000*(AN841-AL841)/Y841</f>
        <v>0</v>
      </c>
      <c r="P841" s="36">
        <f>1000000*(AU841-AS841)/Y841</f>
        <v>0</v>
      </c>
      <c r="Q841">
        <f>(N841*16)</f>
        <v>0</v>
      </c>
      <c r="R841">
        <f>(O841*44)</f>
        <v>0</v>
      </c>
      <c r="S841">
        <f>1000000*(((AG841-AE841)*0.082057*X841)/(W841-AA841))/Y841</f>
        <v>0</v>
      </c>
      <c r="T841">
        <f>1000000*(((AN841-AL841)*0.082057*X841)/(W841-AA841))/Y841</f>
        <v>0</v>
      </c>
      <c r="U841">
        <f>O841*((1*0.082057*X841)/(W841-AA841))</f>
        <v>0</v>
      </c>
      <c r="W841">
        <f t="shared" si="483"/>
        <v>-7.7434778162181958E-2</v>
      </c>
      <c r="X841">
        <v>313.14999999999998</v>
      </c>
      <c r="Y841">
        <f t="shared" si="484"/>
        <v>1.9073334166666699E-2</v>
      </c>
      <c r="Z841">
        <v>2E-3</v>
      </c>
      <c r="AA841">
        <f t="shared" si="485"/>
        <v>7.2765497523200454E-2</v>
      </c>
      <c r="AC841">
        <f t="shared" si="486"/>
        <v>0</v>
      </c>
      <c r="AD841">
        <f t="shared" si="487"/>
        <v>0</v>
      </c>
      <c r="AE841">
        <v>0</v>
      </c>
      <c r="AF841">
        <f t="shared" si="488"/>
        <v>0</v>
      </c>
      <c r="AG841">
        <f t="shared" si="489"/>
        <v>0</v>
      </c>
      <c r="AH841">
        <f t="shared" si="490"/>
        <v>1.097002469958351E-3</v>
      </c>
      <c r="AJ841">
        <f t="shared" si="491"/>
        <v>0</v>
      </c>
      <c r="AK841">
        <f t="shared" si="492"/>
        <v>0</v>
      </c>
      <c r="AL841">
        <v>0</v>
      </c>
      <c r="AM841">
        <f t="shared" si="493"/>
        <v>0</v>
      </c>
      <c r="AN841">
        <f t="shared" si="494"/>
        <v>0</v>
      </c>
      <c r="AO841">
        <f t="shared" si="495"/>
        <v>2.2739189884214046E-2</v>
      </c>
      <c r="AQ841">
        <f t="shared" si="496"/>
        <v>0</v>
      </c>
      <c r="AR841">
        <f t="shared" si="497"/>
        <v>0</v>
      </c>
      <c r="AS841">
        <v>0</v>
      </c>
      <c r="AT841">
        <f t="shared" si="498"/>
        <v>0</v>
      </c>
      <c r="AU841">
        <f t="shared" si="499"/>
        <v>0</v>
      </c>
      <c r="AV841">
        <f t="shared" si="500"/>
        <v>1.5759424160826513E-2</v>
      </c>
      <c r="AX841" t="e">
        <f t="shared" si="501"/>
        <v>#DIV/0!</v>
      </c>
      <c r="AY841" t="e">
        <f t="shared" si="502"/>
        <v>#DIV/0!</v>
      </c>
      <c r="AZ841" t="e">
        <f t="shared" si="503"/>
        <v>#DIV/0!</v>
      </c>
    </row>
    <row r="842" spans="1:52">
      <c r="N842" s="36">
        <f>1000000*(AG842-AE842)/Y842</f>
        <v>0</v>
      </c>
      <c r="O842" s="36">
        <f>1000000*(AN842-AL842)/Y842</f>
        <v>0</v>
      </c>
      <c r="P842" s="36">
        <f>1000000*(AU842-AS842)/Y842</f>
        <v>0</v>
      </c>
      <c r="Q842">
        <f>(N842*16)</f>
        <v>0</v>
      </c>
      <c r="R842">
        <f>(O842*44)</f>
        <v>0</v>
      </c>
      <c r="S842">
        <f>1000000*(((AG842-AE842)*0.082057*X842)/(W842-AA842))/Y842</f>
        <v>0</v>
      </c>
      <c r="T842">
        <f>1000000*(((AN842-AL842)*0.082057*X842)/(W842-AA842))/Y842</f>
        <v>0</v>
      </c>
      <c r="U842">
        <f>O842*((1*0.082057*X842)/(W842-AA842))</f>
        <v>0</v>
      </c>
      <c r="W842">
        <f t="shared" si="483"/>
        <v>-7.7434778162181958E-2</v>
      </c>
      <c r="X842">
        <v>313.14999999999998</v>
      </c>
      <c r="Y842">
        <f t="shared" si="484"/>
        <v>1.9073334166666699E-2</v>
      </c>
      <c r="Z842">
        <v>2E-3</v>
      </c>
      <c r="AA842">
        <f t="shared" si="485"/>
        <v>7.2765497523200454E-2</v>
      </c>
      <c r="AC842">
        <f t="shared" si="486"/>
        <v>0</v>
      </c>
      <c r="AD842">
        <f t="shared" si="487"/>
        <v>0</v>
      </c>
      <c r="AE842">
        <v>0</v>
      </c>
      <c r="AF842">
        <f t="shared" si="488"/>
        <v>0</v>
      </c>
      <c r="AG842">
        <f t="shared" si="489"/>
        <v>0</v>
      </c>
      <c r="AH842">
        <f t="shared" si="490"/>
        <v>1.097002469958351E-3</v>
      </c>
      <c r="AJ842">
        <f t="shared" si="491"/>
        <v>0</v>
      </c>
      <c r="AK842">
        <f t="shared" si="492"/>
        <v>0</v>
      </c>
      <c r="AL842">
        <v>0</v>
      </c>
      <c r="AM842">
        <f t="shared" si="493"/>
        <v>0</v>
      </c>
      <c r="AN842">
        <f t="shared" si="494"/>
        <v>0</v>
      </c>
      <c r="AO842">
        <f t="shared" si="495"/>
        <v>2.2739189884214046E-2</v>
      </c>
      <c r="AQ842">
        <f t="shared" si="496"/>
        <v>0</v>
      </c>
      <c r="AR842">
        <f t="shared" si="497"/>
        <v>0</v>
      </c>
      <c r="AS842">
        <v>0</v>
      </c>
      <c r="AT842">
        <f t="shared" si="498"/>
        <v>0</v>
      </c>
      <c r="AU842">
        <f t="shared" si="499"/>
        <v>0</v>
      </c>
      <c r="AV842">
        <f t="shared" si="500"/>
        <v>1.5759424160826513E-2</v>
      </c>
      <c r="AX842" t="e">
        <f t="shared" si="501"/>
        <v>#DIV/0!</v>
      </c>
      <c r="AY842" t="e">
        <f t="shared" si="502"/>
        <v>#DIV/0!</v>
      </c>
      <c r="AZ842" t="e">
        <f t="shared" si="503"/>
        <v>#DIV/0!</v>
      </c>
    </row>
    <row r="843" spans="1:52">
      <c r="N843" s="36">
        <f>1000000*(AG843-AE843)/Y843</f>
        <v>0</v>
      </c>
      <c r="O843" s="36">
        <f>1000000*(AN843-AL843)/Y843</f>
        <v>0</v>
      </c>
      <c r="P843" s="36">
        <f>1000000*(AU843-AS843)/Y843</f>
        <v>0</v>
      </c>
      <c r="Q843">
        <f>(N843*16)</f>
        <v>0</v>
      </c>
      <c r="R843">
        <f>(O843*44)</f>
        <v>0</v>
      </c>
      <c r="S843">
        <f>1000000*(((AG843-AE843)*0.082057*X843)/(W843-AA843))/Y843</f>
        <v>0</v>
      </c>
      <c r="T843">
        <f>1000000*(((AN843-AL843)*0.082057*X843)/(W843-AA843))/Y843</f>
        <v>0</v>
      </c>
      <c r="U843">
        <f>O843*((1*0.082057*X843)/(W843-AA843))</f>
        <v>0</v>
      </c>
      <c r="W843">
        <f t="shared" si="483"/>
        <v>-7.7434778162181958E-2</v>
      </c>
      <c r="X843">
        <v>313.14999999999998</v>
      </c>
      <c r="Y843">
        <f t="shared" si="484"/>
        <v>1.9073334166666699E-2</v>
      </c>
      <c r="Z843">
        <v>2E-3</v>
      </c>
      <c r="AA843">
        <f t="shared" si="485"/>
        <v>7.2765497523200454E-2</v>
      </c>
      <c r="AC843">
        <f t="shared" si="486"/>
        <v>0</v>
      </c>
      <c r="AD843">
        <f t="shared" si="487"/>
        <v>0</v>
      </c>
      <c r="AE843">
        <v>0</v>
      </c>
      <c r="AF843">
        <f t="shared" si="488"/>
        <v>0</v>
      </c>
      <c r="AG843">
        <f t="shared" si="489"/>
        <v>0</v>
      </c>
      <c r="AH843">
        <f t="shared" si="490"/>
        <v>1.097002469958351E-3</v>
      </c>
      <c r="AJ843">
        <f t="shared" si="491"/>
        <v>0</v>
      </c>
      <c r="AK843">
        <f t="shared" si="492"/>
        <v>0</v>
      </c>
      <c r="AL843">
        <v>0</v>
      </c>
      <c r="AM843">
        <f t="shared" si="493"/>
        <v>0</v>
      </c>
      <c r="AN843">
        <f t="shared" si="494"/>
        <v>0</v>
      </c>
      <c r="AO843">
        <f t="shared" si="495"/>
        <v>2.2739189884214046E-2</v>
      </c>
      <c r="AQ843">
        <f t="shared" si="496"/>
        <v>0</v>
      </c>
      <c r="AR843">
        <f t="shared" si="497"/>
        <v>0</v>
      </c>
      <c r="AS843">
        <v>0</v>
      </c>
      <c r="AT843">
        <f t="shared" si="498"/>
        <v>0</v>
      </c>
      <c r="AU843">
        <f t="shared" si="499"/>
        <v>0</v>
      </c>
      <c r="AV843">
        <f t="shared" si="500"/>
        <v>1.5759424160826513E-2</v>
      </c>
      <c r="AX843" t="e">
        <f t="shared" si="501"/>
        <v>#DIV/0!</v>
      </c>
      <c r="AY843" t="e">
        <f t="shared" si="502"/>
        <v>#DIV/0!</v>
      </c>
      <c r="AZ843" t="e">
        <f t="shared" si="503"/>
        <v>#DIV/0!</v>
      </c>
    </row>
    <row r="844" spans="1:52">
      <c r="N844" s="36">
        <f>1000000*(AG844-AE844)/Y844</f>
        <v>0</v>
      </c>
      <c r="O844" s="36">
        <f>1000000*(AN844-AL844)/Y844</f>
        <v>0</v>
      </c>
      <c r="P844" s="36">
        <f>1000000*(AU844-AS844)/Y844</f>
        <v>0</v>
      </c>
      <c r="Q844">
        <f>(N844*16)</f>
        <v>0</v>
      </c>
      <c r="R844">
        <f>(O844*44)</f>
        <v>0</v>
      </c>
      <c r="S844">
        <f>1000000*(((AG844-AE844)*0.082057*X844)/(W844-AA844))/Y844</f>
        <v>0</v>
      </c>
      <c r="T844">
        <f>1000000*(((AN844-AL844)*0.082057*X844)/(W844-AA844))/Y844</f>
        <v>0</v>
      </c>
      <c r="U844">
        <f>O844*((1*0.082057*X844)/(W844-AA844))</f>
        <v>0</v>
      </c>
      <c r="W844">
        <f t="shared" si="483"/>
        <v>-7.7434778162181958E-2</v>
      </c>
      <c r="X844">
        <v>313.14999999999998</v>
      </c>
      <c r="Y844">
        <f t="shared" si="484"/>
        <v>1.9073334166666699E-2</v>
      </c>
      <c r="Z844">
        <v>2E-3</v>
      </c>
      <c r="AA844">
        <f t="shared" si="485"/>
        <v>7.2765497523200454E-2</v>
      </c>
      <c r="AC844">
        <f t="shared" si="486"/>
        <v>0</v>
      </c>
      <c r="AD844">
        <f t="shared" si="487"/>
        <v>0</v>
      </c>
      <c r="AE844">
        <v>0</v>
      </c>
      <c r="AF844">
        <f t="shared" si="488"/>
        <v>0</v>
      </c>
      <c r="AG844">
        <f t="shared" si="489"/>
        <v>0</v>
      </c>
      <c r="AH844">
        <f t="shared" si="490"/>
        <v>1.097002469958351E-3</v>
      </c>
      <c r="AJ844">
        <f t="shared" si="491"/>
        <v>0</v>
      </c>
      <c r="AK844">
        <f t="shared" si="492"/>
        <v>0</v>
      </c>
      <c r="AL844">
        <v>0</v>
      </c>
      <c r="AM844">
        <f t="shared" si="493"/>
        <v>0</v>
      </c>
      <c r="AN844">
        <f t="shared" si="494"/>
        <v>0</v>
      </c>
      <c r="AO844">
        <f t="shared" si="495"/>
        <v>2.2739189884214046E-2</v>
      </c>
      <c r="AQ844">
        <f t="shared" si="496"/>
        <v>0</v>
      </c>
      <c r="AR844">
        <f t="shared" si="497"/>
        <v>0</v>
      </c>
      <c r="AS844">
        <v>0</v>
      </c>
      <c r="AT844">
        <f t="shared" si="498"/>
        <v>0</v>
      </c>
      <c r="AU844">
        <f t="shared" si="499"/>
        <v>0</v>
      </c>
      <c r="AV844">
        <f t="shared" si="500"/>
        <v>1.5759424160826513E-2</v>
      </c>
      <c r="AX844" t="e">
        <f t="shared" si="501"/>
        <v>#DIV/0!</v>
      </c>
      <c r="AY844" t="e">
        <f t="shared" si="502"/>
        <v>#DIV/0!</v>
      </c>
      <c r="AZ844" t="e">
        <f t="shared" si="503"/>
        <v>#DIV/0!</v>
      </c>
    </row>
    <row r="845" spans="1:52">
      <c r="N845" s="36">
        <f>1000000*(AG845-AE845)/Y845</f>
        <v>0</v>
      </c>
      <c r="O845" s="36">
        <f>1000000*(AN845-AL845)/Y845</f>
        <v>0</v>
      </c>
      <c r="P845" s="36">
        <f>1000000*(AU845-AS845)/Y845</f>
        <v>0</v>
      </c>
      <c r="Q845">
        <f>(N845*16)</f>
        <v>0</v>
      </c>
      <c r="R845">
        <f>(O845*44)</f>
        <v>0</v>
      </c>
      <c r="S845">
        <f>1000000*(((AG845-AE845)*0.082057*X845)/(W845-AA845))/Y845</f>
        <v>0</v>
      </c>
      <c r="T845">
        <f>1000000*(((AN845-AL845)*0.082057*X845)/(W845-AA845))/Y845</f>
        <v>0</v>
      </c>
      <c r="U845">
        <f>O845*((1*0.082057*X845)/(W845-AA845))</f>
        <v>0</v>
      </c>
      <c r="W845">
        <f t="shared" si="483"/>
        <v>-7.7434778162181958E-2</v>
      </c>
      <c r="X845">
        <v>313.14999999999998</v>
      </c>
      <c r="Y845">
        <f t="shared" si="484"/>
        <v>1.9073334166666699E-2</v>
      </c>
      <c r="Z845">
        <v>2E-3</v>
      </c>
      <c r="AA845">
        <f t="shared" si="485"/>
        <v>7.2765497523200454E-2</v>
      </c>
      <c r="AC845">
        <f t="shared" si="486"/>
        <v>0</v>
      </c>
      <c r="AD845">
        <f t="shared" si="487"/>
        <v>0</v>
      </c>
      <c r="AE845">
        <v>0</v>
      </c>
      <c r="AF845">
        <f t="shared" si="488"/>
        <v>0</v>
      </c>
      <c r="AG845">
        <f t="shared" si="489"/>
        <v>0</v>
      </c>
      <c r="AH845">
        <f t="shared" si="490"/>
        <v>1.097002469958351E-3</v>
      </c>
      <c r="AJ845">
        <f t="shared" si="491"/>
        <v>0</v>
      </c>
      <c r="AK845">
        <f t="shared" si="492"/>
        <v>0</v>
      </c>
      <c r="AL845">
        <v>0</v>
      </c>
      <c r="AM845">
        <f t="shared" si="493"/>
        <v>0</v>
      </c>
      <c r="AN845">
        <f t="shared" si="494"/>
        <v>0</v>
      </c>
      <c r="AO845">
        <f t="shared" si="495"/>
        <v>2.2739189884214046E-2</v>
      </c>
      <c r="AQ845">
        <f t="shared" si="496"/>
        <v>0</v>
      </c>
      <c r="AR845">
        <f t="shared" si="497"/>
        <v>0</v>
      </c>
      <c r="AS845">
        <v>0</v>
      </c>
      <c r="AT845">
        <f t="shared" si="498"/>
        <v>0</v>
      </c>
      <c r="AU845">
        <f t="shared" si="499"/>
        <v>0</v>
      </c>
      <c r="AV845">
        <f t="shared" si="500"/>
        <v>1.5759424160826513E-2</v>
      </c>
      <c r="AX845" t="e">
        <f t="shared" si="501"/>
        <v>#DIV/0!</v>
      </c>
      <c r="AY845" t="e">
        <f t="shared" si="502"/>
        <v>#DIV/0!</v>
      </c>
      <c r="AZ845" t="e">
        <f t="shared" si="503"/>
        <v>#DIV/0!</v>
      </c>
    </row>
    <row r="846" spans="1:52">
      <c r="N846" s="36">
        <f>1000000*(AG846-AE846)/Y846</f>
        <v>0</v>
      </c>
      <c r="O846" s="36">
        <f>1000000*(AN846-AL846)/Y846</f>
        <v>0</v>
      </c>
      <c r="P846" s="36">
        <f>1000000*(AU846-AS846)/Y846</f>
        <v>0</v>
      </c>
      <c r="Q846">
        <f>(N846*16)</f>
        <v>0</v>
      </c>
      <c r="R846">
        <f>(O846*44)</f>
        <v>0</v>
      </c>
      <c r="S846">
        <f>1000000*(((AG846-AE846)*0.082057*X846)/(W846-AA846))/Y846</f>
        <v>0</v>
      </c>
      <c r="T846">
        <f>1000000*(((AN846-AL846)*0.082057*X846)/(W846-AA846))/Y846</f>
        <v>0</v>
      </c>
      <c r="U846">
        <f>O846*((1*0.082057*X846)/(W846-AA846))</f>
        <v>0</v>
      </c>
      <c r="W846">
        <f t="shared" si="483"/>
        <v>-7.7434778162181958E-2</v>
      </c>
      <c r="X846">
        <v>313.14999999999998</v>
      </c>
      <c r="Y846">
        <f t="shared" si="484"/>
        <v>1.9073334166666699E-2</v>
      </c>
      <c r="Z846">
        <v>2E-3</v>
      </c>
      <c r="AA846">
        <f t="shared" si="485"/>
        <v>7.2765497523200454E-2</v>
      </c>
      <c r="AC846">
        <f t="shared" si="486"/>
        <v>0</v>
      </c>
      <c r="AD846">
        <f t="shared" si="487"/>
        <v>0</v>
      </c>
      <c r="AE846">
        <v>0</v>
      </c>
      <c r="AF846">
        <f t="shared" si="488"/>
        <v>0</v>
      </c>
      <c r="AG846">
        <f t="shared" si="489"/>
        <v>0</v>
      </c>
      <c r="AH846">
        <f t="shared" si="490"/>
        <v>1.097002469958351E-3</v>
      </c>
      <c r="AJ846">
        <f t="shared" si="491"/>
        <v>0</v>
      </c>
      <c r="AK846">
        <f t="shared" si="492"/>
        <v>0</v>
      </c>
      <c r="AL846">
        <v>0</v>
      </c>
      <c r="AM846">
        <f t="shared" si="493"/>
        <v>0</v>
      </c>
      <c r="AN846">
        <f t="shared" si="494"/>
        <v>0</v>
      </c>
      <c r="AO846">
        <f t="shared" si="495"/>
        <v>2.2739189884214046E-2</v>
      </c>
      <c r="AQ846">
        <f t="shared" si="496"/>
        <v>0</v>
      </c>
      <c r="AR846">
        <f t="shared" si="497"/>
        <v>0</v>
      </c>
      <c r="AS846">
        <v>0</v>
      </c>
      <c r="AT846">
        <f t="shared" si="498"/>
        <v>0</v>
      </c>
      <c r="AU846">
        <f t="shared" si="499"/>
        <v>0</v>
      </c>
      <c r="AV846">
        <f t="shared" si="500"/>
        <v>1.5759424160826513E-2</v>
      </c>
      <c r="AX846" t="e">
        <f t="shared" si="501"/>
        <v>#DIV/0!</v>
      </c>
      <c r="AY846" t="e">
        <f t="shared" si="502"/>
        <v>#DIV/0!</v>
      </c>
      <c r="AZ846" t="e">
        <f t="shared" si="503"/>
        <v>#DIV/0!</v>
      </c>
    </row>
    <row r="847" spans="1:52">
      <c r="N847" s="36">
        <f>1000000*(AG847-AE847)/Y847</f>
        <v>0</v>
      </c>
      <c r="O847" s="36">
        <f>1000000*(AN847-AL847)/Y847</f>
        <v>0</v>
      </c>
      <c r="P847" s="36">
        <f>1000000*(AU847-AS847)/Y847</f>
        <v>0</v>
      </c>
      <c r="Q847">
        <f>(N847*16)</f>
        <v>0</v>
      </c>
      <c r="R847">
        <f>(O847*44)</f>
        <v>0</v>
      </c>
      <c r="S847">
        <f>1000000*(((AG847-AE847)*0.082057*X847)/(W847-AA847))/Y847</f>
        <v>0</v>
      </c>
      <c r="T847">
        <f>1000000*(((AN847-AL847)*0.082057*X847)/(W847-AA847))/Y847</f>
        <v>0</v>
      </c>
      <c r="U847">
        <f>O847*((1*0.082057*X847)/(W847-AA847))</f>
        <v>0</v>
      </c>
      <c r="W847">
        <f t="shared" si="483"/>
        <v>-7.7434778162181958E-2</v>
      </c>
      <c r="X847">
        <v>313.14999999999998</v>
      </c>
      <c r="Y847">
        <f t="shared" si="484"/>
        <v>1.9073334166666699E-2</v>
      </c>
      <c r="Z847">
        <v>2E-3</v>
      </c>
      <c r="AA847">
        <f t="shared" si="485"/>
        <v>7.2765497523200454E-2</v>
      </c>
      <c r="AC847">
        <f t="shared" si="486"/>
        <v>0</v>
      </c>
      <c r="AD847">
        <f t="shared" si="487"/>
        <v>0</v>
      </c>
      <c r="AE847">
        <v>0</v>
      </c>
      <c r="AF847">
        <f t="shared" si="488"/>
        <v>0</v>
      </c>
      <c r="AG847">
        <f t="shared" si="489"/>
        <v>0</v>
      </c>
      <c r="AH847">
        <f t="shared" si="490"/>
        <v>1.097002469958351E-3</v>
      </c>
      <c r="AJ847">
        <f t="shared" si="491"/>
        <v>0</v>
      </c>
      <c r="AK847">
        <f t="shared" si="492"/>
        <v>0</v>
      </c>
      <c r="AL847">
        <v>0</v>
      </c>
      <c r="AM847">
        <f t="shared" si="493"/>
        <v>0</v>
      </c>
      <c r="AN847">
        <f t="shared" si="494"/>
        <v>0</v>
      </c>
      <c r="AO847">
        <f t="shared" si="495"/>
        <v>2.2739189884214046E-2</v>
      </c>
      <c r="AQ847">
        <f t="shared" si="496"/>
        <v>0</v>
      </c>
      <c r="AR847">
        <f t="shared" si="497"/>
        <v>0</v>
      </c>
      <c r="AS847">
        <v>0</v>
      </c>
      <c r="AT847">
        <f t="shared" si="498"/>
        <v>0</v>
      </c>
      <c r="AU847">
        <f t="shared" si="499"/>
        <v>0</v>
      </c>
      <c r="AV847">
        <f t="shared" si="500"/>
        <v>1.5759424160826513E-2</v>
      </c>
      <c r="AX847" t="e">
        <f t="shared" si="501"/>
        <v>#DIV/0!</v>
      </c>
      <c r="AY847" t="e">
        <f t="shared" si="502"/>
        <v>#DIV/0!</v>
      </c>
      <c r="AZ847" t="e">
        <f t="shared" si="503"/>
        <v>#DIV/0!</v>
      </c>
    </row>
    <row r="848" spans="1:52">
      <c r="N848" s="36">
        <f>1000000*(AG848-AE848)/Y848</f>
        <v>0</v>
      </c>
      <c r="O848" s="36">
        <f>1000000*(AN848-AL848)/Y848</f>
        <v>0</v>
      </c>
      <c r="P848" s="36">
        <f>1000000*(AU848-AS848)/Y848</f>
        <v>0</v>
      </c>
      <c r="Q848">
        <f>(N848*16)</f>
        <v>0</v>
      </c>
      <c r="R848">
        <f>(O848*44)</f>
        <v>0</v>
      </c>
      <c r="S848">
        <f>1000000*(((AG848-AE848)*0.082057*X848)/(W848-AA848))/Y848</f>
        <v>0</v>
      </c>
      <c r="T848">
        <f>1000000*(((AN848-AL848)*0.082057*X848)/(W848-AA848))/Y848</f>
        <v>0</v>
      </c>
      <c r="U848">
        <f>O848*((1*0.082057*X848)/(W848-AA848))</f>
        <v>0</v>
      </c>
      <c r="W848">
        <f t="shared" si="483"/>
        <v>-7.7434778162181958E-2</v>
      </c>
      <c r="X848">
        <v>313.14999999999998</v>
      </c>
      <c r="Y848">
        <f t="shared" si="484"/>
        <v>1.9073334166666699E-2</v>
      </c>
      <c r="Z848">
        <v>2E-3</v>
      </c>
      <c r="AA848">
        <f t="shared" si="485"/>
        <v>7.2765497523200454E-2</v>
      </c>
      <c r="AC848">
        <f t="shared" si="486"/>
        <v>0</v>
      </c>
      <c r="AD848">
        <f t="shared" si="487"/>
        <v>0</v>
      </c>
      <c r="AE848">
        <v>0</v>
      </c>
      <c r="AF848">
        <f t="shared" si="488"/>
        <v>0</v>
      </c>
      <c r="AG848">
        <f t="shared" si="489"/>
        <v>0</v>
      </c>
      <c r="AH848">
        <f t="shared" si="490"/>
        <v>1.097002469958351E-3</v>
      </c>
      <c r="AJ848">
        <f t="shared" si="491"/>
        <v>0</v>
      </c>
      <c r="AK848">
        <f t="shared" si="492"/>
        <v>0</v>
      </c>
      <c r="AL848">
        <v>0</v>
      </c>
      <c r="AM848">
        <f t="shared" si="493"/>
        <v>0</v>
      </c>
      <c r="AN848">
        <f t="shared" si="494"/>
        <v>0</v>
      </c>
      <c r="AO848">
        <f t="shared" si="495"/>
        <v>2.2739189884214046E-2</v>
      </c>
      <c r="AQ848">
        <f t="shared" si="496"/>
        <v>0</v>
      </c>
      <c r="AR848">
        <f t="shared" si="497"/>
        <v>0</v>
      </c>
      <c r="AS848">
        <v>0</v>
      </c>
      <c r="AT848">
        <f t="shared" si="498"/>
        <v>0</v>
      </c>
      <c r="AU848">
        <f t="shared" si="499"/>
        <v>0</v>
      </c>
      <c r="AV848">
        <f t="shared" si="500"/>
        <v>1.5759424160826513E-2</v>
      </c>
      <c r="AX848" t="e">
        <f t="shared" si="501"/>
        <v>#DIV/0!</v>
      </c>
      <c r="AY848" t="e">
        <f t="shared" si="502"/>
        <v>#DIV/0!</v>
      </c>
      <c r="AZ848" t="e">
        <f t="shared" si="503"/>
        <v>#DIV/0!</v>
      </c>
    </row>
    <row r="849" spans="14:52">
      <c r="N849" s="36">
        <f>1000000*(AG849-AE849)/Y849</f>
        <v>0</v>
      </c>
      <c r="O849" s="36">
        <f>1000000*(AN849-AL849)/Y849</f>
        <v>0</v>
      </c>
      <c r="P849" s="36">
        <f>1000000*(AU849-AS849)/Y849</f>
        <v>0</v>
      </c>
      <c r="Q849">
        <f>(N849*16)</f>
        <v>0</v>
      </c>
      <c r="R849">
        <f>(O849*44)</f>
        <v>0</v>
      </c>
      <c r="S849">
        <f>1000000*(((AG849-AE849)*0.082057*X849)/(W849-AA849))/Y849</f>
        <v>0</v>
      </c>
      <c r="T849">
        <f>1000000*(((AN849-AL849)*0.082057*X849)/(W849-AA849))/Y849</f>
        <v>0</v>
      </c>
      <c r="U849">
        <f>O849*((1*0.082057*X849)/(W849-AA849))</f>
        <v>0</v>
      </c>
      <c r="W849">
        <f t="shared" si="483"/>
        <v>-7.7434778162181958E-2</v>
      </c>
      <c r="X849">
        <v>313.14999999999998</v>
      </c>
      <c r="Y849">
        <f t="shared" si="484"/>
        <v>1.9073334166666699E-2</v>
      </c>
      <c r="Z849">
        <v>2E-3</v>
      </c>
      <c r="AA849">
        <f t="shared" si="485"/>
        <v>7.2765497523200454E-2</v>
      </c>
      <c r="AC849">
        <f t="shared" si="486"/>
        <v>0</v>
      </c>
      <c r="AD849">
        <f t="shared" si="487"/>
        <v>0</v>
      </c>
      <c r="AE849">
        <v>0</v>
      </c>
      <c r="AF849">
        <f t="shared" si="488"/>
        <v>0</v>
      </c>
      <c r="AG849" s="8">
        <f t="shared" si="489"/>
        <v>0</v>
      </c>
      <c r="AH849" s="9">
        <f t="shared" si="490"/>
        <v>1.097002469958351E-3</v>
      </c>
      <c r="AJ849">
        <f t="shared" si="491"/>
        <v>0</v>
      </c>
      <c r="AK849">
        <f t="shared" si="492"/>
        <v>0</v>
      </c>
      <c r="AL849">
        <v>0</v>
      </c>
      <c r="AM849" s="8">
        <f t="shared" si="493"/>
        <v>0</v>
      </c>
      <c r="AN849" s="8">
        <f t="shared" si="494"/>
        <v>0</v>
      </c>
      <c r="AO849" s="9">
        <f t="shared" si="495"/>
        <v>2.2739189884214046E-2</v>
      </c>
      <c r="AP849" s="9"/>
      <c r="AQ849">
        <f t="shared" si="496"/>
        <v>0</v>
      </c>
      <c r="AR849">
        <f t="shared" si="497"/>
        <v>0</v>
      </c>
      <c r="AS849">
        <v>0</v>
      </c>
      <c r="AT849" s="8">
        <f t="shared" si="498"/>
        <v>0</v>
      </c>
      <c r="AU849" s="8">
        <f t="shared" si="499"/>
        <v>0</v>
      </c>
      <c r="AV849" s="9">
        <f t="shared" si="500"/>
        <v>1.5759424160826513E-2</v>
      </c>
      <c r="AX849" t="e">
        <f t="shared" si="501"/>
        <v>#DIV/0!</v>
      </c>
      <c r="AY849" t="e">
        <f t="shared" si="502"/>
        <v>#DIV/0!</v>
      </c>
      <c r="AZ849" t="e">
        <f t="shared" si="503"/>
        <v>#DIV/0!</v>
      </c>
    </row>
    <row r="850" spans="14:52">
      <c r="N850" s="36">
        <f>1000000*(AG850-AE850)/Y850</f>
        <v>0</v>
      </c>
      <c r="O850" s="36">
        <f>1000000*(AN850-AL850)/Y850</f>
        <v>0</v>
      </c>
      <c r="P850" s="36">
        <f>1000000*(AU850-AS850)/Y850</f>
        <v>0</v>
      </c>
      <c r="Q850">
        <f>(N850*16)</f>
        <v>0</v>
      </c>
      <c r="R850">
        <f>(O850*44)</f>
        <v>0</v>
      </c>
      <c r="S850">
        <f>1000000*(((AG850-AE850)*0.082057*X850)/(W850-AA850))/Y850</f>
        <v>0</v>
      </c>
      <c r="T850">
        <f>1000000*(((AN850-AL850)*0.082057*X850)/(W850-AA850))/Y850</f>
        <v>0</v>
      </c>
      <c r="U850">
        <f>O850*((1*0.082057*X850)/(W850-AA850))</f>
        <v>0</v>
      </c>
      <c r="W850">
        <f t="shared" si="483"/>
        <v>-7.7434778162181958E-2</v>
      </c>
      <c r="X850">
        <v>313.14999999999998</v>
      </c>
      <c r="Y850">
        <f t="shared" si="484"/>
        <v>1.9073334166666699E-2</v>
      </c>
      <c r="Z850">
        <v>2E-3</v>
      </c>
      <c r="AA850">
        <f t="shared" si="485"/>
        <v>7.2765497523200454E-2</v>
      </c>
      <c r="AC850">
        <f t="shared" si="486"/>
        <v>0</v>
      </c>
      <c r="AD850">
        <f t="shared" si="487"/>
        <v>0</v>
      </c>
      <c r="AE850">
        <v>0</v>
      </c>
      <c r="AF850">
        <f t="shared" si="488"/>
        <v>0</v>
      </c>
      <c r="AG850">
        <f t="shared" si="489"/>
        <v>0</v>
      </c>
      <c r="AH850">
        <f t="shared" si="490"/>
        <v>1.097002469958351E-3</v>
      </c>
      <c r="AJ850">
        <f t="shared" si="491"/>
        <v>0</v>
      </c>
      <c r="AK850">
        <f t="shared" si="492"/>
        <v>0</v>
      </c>
      <c r="AL850">
        <v>0</v>
      </c>
      <c r="AM850">
        <f t="shared" si="493"/>
        <v>0</v>
      </c>
      <c r="AN850">
        <f t="shared" si="494"/>
        <v>0</v>
      </c>
      <c r="AO850">
        <f t="shared" si="495"/>
        <v>2.2739189884214046E-2</v>
      </c>
      <c r="AQ850">
        <f t="shared" si="496"/>
        <v>0</v>
      </c>
      <c r="AR850">
        <f t="shared" si="497"/>
        <v>0</v>
      </c>
      <c r="AS850">
        <v>0</v>
      </c>
      <c r="AT850">
        <f t="shared" si="498"/>
        <v>0</v>
      </c>
      <c r="AU850">
        <f t="shared" si="499"/>
        <v>0</v>
      </c>
      <c r="AV850">
        <f t="shared" si="500"/>
        <v>1.5759424160826513E-2</v>
      </c>
      <c r="AX850" t="e">
        <f t="shared" si="501"/>
        <v>#DIV/0!</v>
      </c>
      <c r="AY850" t="e">
        <f t="shared" si="502"/>
        <v>#DIV/0!</v>
      </c>
      <c r="AZ850" t="e">
        <f t="shared" si="503"/>
        <v>#DIV/0!</v>
      </c>
    </row>
    <row r="851" spans="14:52">
      <c r="N851" s="36">
        <f>1000000*(AG851-AE851)/Y851</f>
        <v>0</v>
      </c>
      <c r="O851" s="36">
        <f>1000000*(AN851-AL851)/Y851</f>
        <v>0</v>
      </c>
      <c r="P851" s="36">
        <f>1000000*(AU851-AS851)/Y851</f>
        <v>0</v>
      </c>
      <c r="Q851">
        <f>(N851*16)</f>
        <v>0</v>
      </c>
      <c r="R851">
        <f>(O851*44)</f>
        <v>0</v>
      </c>
      <c r="S851">
        <f>1000000*(((AG851-AE851)*0.082057*X851)/(W851-AA851))/Y851</f>
        <v>0</v>
      </c>
      <c r="T851">
        <f>1000000*(((AN851-AL851)*0.082057*X851)/(W851-AA851))/Y851</f>
        <v>0</v>
      </c>
      <c r="U851">
        <f>O851*((1*0.082057*X851)/(W851-AA851))</f>
        <v>0</v>
      </c>
      <c r="W851">
        <f t="shared" si="483"/>
        <v>-7.7434778162181958E-2</v>
      </c>
      <c r="X851">
        <v>313.14999999999998</v>
      </c>
      <c r="Y851">
        <f t="shared" si="484"/>
        <v>1.9073334166666699E-2</v>
      </c>
      <c r="Z851">
        <v>2E-3</v>
      </c>
      <c r="AA851">
        <f t="shared" si="485"/>
        <v>7.2765497523200454E-2</v>
      </c>
      <c r="AC851">
        <f t="shared" si="486"/>
        <v>0</v>
      </c>
      <c r="AD851">
        <f t="shared" si="487"/>
        <v>0</v>
      </c>
      <c r="AE851">
        <v>0</v>
      </c>
      <c r="AF851">
        <f t="shared" si="488"/>
        <v>0</v>
      </c>
      <c r="AG851">
        <f t="shared" si="489"/>
        <v>0</v>
      </c>
      <c r="AH851">
        <f t="shared" si="490"/>
        <v>1.097002469958351E-3</v>
      </c>
      <c r="AJ851">
        <f t="shared" si="491"/>
        <v>0</v>
      </c>
      <c r="AK851">
        <f t="shared" si="492"/>
        <v>0</v>
      </c>
      <c r="AL851">
        <v>0</v>
      </c>
      <c r="AM851">
        <f t="shared" si="493"/>
        <v>0</v>
      </c>
      <c r="AN851">
        <f t="shared" si="494"/>
        <v>0</v>
      </c>
      <c r="AO851">
        <f t="shared" si="495"/>
        <v>2.2739189884214046E-2</v>
      </c>
      <c r="AQ851">
        <f t="shared" si="496"/>
        <v>0</v>
      </c>
      <c r="AR851">
        <f t="shared" si="497"/>
        <v>0</v>
      </c>
      <c r="AS851">
        <v>0</v>
      </c>
      <c r="AT851">
        <f t="shared" si="498"/>
        <v>0</v>
      </c>
      <c r="AU851">
        <f t="shared" si="499"/>
        <v>0</v>
      </c>
      <c r="AV851">
        <f t="shared" si="500"/>
        <v>1.5759424160826513E-2</v>
      </c>
      <c r="AX851" t="e">
        <f t="shared" si="501"/>
        <v>#DIV/0!</v>
      </c>
      <c r="AY851" t="e">
        <f t="shared" si="502"/>
        <v>#DIV/0!</v>
      </c>
      <c r="AZ851" t="e">
        <f t="shared" si="503"/>
        <v>#DIV/0!</v>
      </c>
    </row>
    <row r="852" spans="14:52">
      <c r="N852" s="36">
        <f>1000000*(AG852-AE852)/Y852</f>
        <v>0</v>
      </c>
      <c r="O852" s="36">
        <f>1000000*(AN852-AL852)/Y852</f>
        <v>0</v>
      </c>
      <c r="P852" s="36">
        <f>1000000*(AU852-AS852)/Y852</f>
        <v>0</v>
      </c>
      <c r="Q852">
        <f>(N852*16)</f>
        <v>0</v>
      </c>
      <c r="R852">
        <f>(O852*44)</f>
        <v>0</v>
      </c>
      <c r="S852">
        <f>1000000*(((AG852-AE852)*0.082057*X852)/(W852-AA852))/Y852</f>
        <v>0</v>
      </c>
      <c r="T852">
        <f>1000000*(((AN852-AL852)*0.082057*X852)/(W852-AA852))/Y852</f>
        <v>0</v>
      </c>
      <c r="U852">
        <f>O852*((1*0.082057*X852)/(W852-AA852))</f>
        <v>0</v>
      </c>
      <c r="W852">
        <f t="shared" si="483"/>
        <v>-7.7434778162181958E-2</v>
      </c>
      <c r="X852">
        <v>313.14999999999998</v>
      </c>
      <c r="Y852">
        <f t="shared" si="484"/>
        <v>1.9073334166666699E-2</v>
      </c>
      <c r="Z852">
        <v>2E-3</v>
      </c>
      <c r="AA852">
        <f t="shared" si="485"/>
        <v>7.2765497523200454E-2</v>
      </c>
      <c r="AC852">
        <f t="shared" si="486"/>
        <v>0</v>
      </c>
      <c r="AD852">
        <f t="shared" si="487"/>
        <v>0</v>
      </c>
      <c r="AE852">
        <v>0</v>
      </c>
      <c r="AF852">
        <f t="shared" si="488"/>
        <v>0</v>
      </c>
      <c r="AG852">
        <f t="shared" si="489"/>
        <v>0</v>
      </c>
      <c r="AH852">
        <f t="shared" si="490"/>
        <v>1.097002469958351E-3</v>
      </c>
      <c r="AJ852">
        <f t="shared" si="491"/>
        <v>0</v>
      </c>
      <c r="AK852">
        <f t="shared" si="492"/>
        <v>0</v>
      </c>
      <c r="AL852">
        <v>0</v>
      </c>
      <c r="AM852">
        <f t="shared" si="493"/>
        <v>0</v>
      </c>
      <c r="AN852">
        <f t="shared" si="494"/>
        <v>0</v>
      </c>
      <c r="AO852">
        <f t="shared" si="495"/>
        <v>2.2739189884214046E-2</v>
      </c>
      <c r="AQ852">
        <f t="shared" si="496"/>
        <v>0</v>
      </c>
      <c r="AR852">
        <f t="shared" si="497"/>
        <v>0</v>
      </c>
      <c r="AS852">
        <v>0</v>
      </c>
      <c r="AT852">
        <f t="shared" si="498"/>
        <v>0</v>
      </c>
      <c r="AU852">
        <f t="shared" si="499"/>
        <v>0</v>
      </c>
      <c r="AV852">
        <f t="shared" si="500"/>
        <v>1.5759424160826513E-2</v>
      </c>
      <c r="AX852" t="e">
        <f t="shared" si="501"/>
        <v>#DIV/0!</v>
      </c>
      <c r="AY852" t="e">
        <f t="shared" si="502"/>
        <v>#DIV/0!</v>
      </c>
      <c r="AZ852" t="e">
        <f t="shared" si="503"/>
        <v>#DIV/0!</v>
      </c>
    </row>
    <row r="853" spans="14:52">
      <c r="N853" s="36">
        <f>1000000*(AG853-AE853)/Y853</f>
        <v>0</v>
      </c>
      <c r="O853" s="36">
        <f>1000000*(AN853-AL853)/Y853</f>
        <v>0</v>
      </c>
      <c r="P853" s="36">
        <f>1000000*(AU853-AS853)/Y853</f>
        <v>0</v>
      </c>
      <c r="Q853">
        <f>(N853*16)</f>
        <v>0</v>
      </c>
      <c r="R853">
        <f>(O853*44)</f>
        <v>0</v>
      </c>
      <c r="S853">
        <f>1000000*(((AG853-AE853)*0.082057*X853)/(W853-AA853))/Y853</f>
        <v>0</v>
      </c>
      <c r="T853">
        <f>1000000*(((AN853-AL853)*0.082057*X853)/(W853-AA853))/Y853</f>
        <v>0</v>
      </c>
      <c r="U853">
        <f>O853*((1*0.082057*X853)/(W853-AA853))</f>
        <v>0</v>
      </c>
      <c r="W853">
        <f t="shared" si="483"/>
        <v>-7.7434778162181958E-2</v>
      </c>
      <c r="X853">
        <v>313.14999999999998</v>
      </c>
      <c r="Y853">
        <f t="shared" si="484"/>
        <v>1.9073334166666699E-2</v>
      </c>
      <c r="Z853">
        <v>2E-3</v>
      </c>
      <c r="AA853">
        <f t="shared" si="485"/>
        <v>7.2765497523200454E-2</v>
      </c>
      <c r="AC853">
        <f t="shared" si="486"/>
        <v>0</v>
      </c>
      <c r="AD853">
        <f t="shared" si="487"/>
        <v>0</v>
      </c>
      <c r="AE853">
        <v>0</v>
      </c>
      <c r="AF853">
        <f t="shared" si="488"/>
        <v>0</v>
      </c>
      <c r="AG853">
        <f t="shared" si="489"/>
        <v>0</v>
      </c>
      <c r="AH853">
        <f t="shared" si="490"/>
        <v>1.097002469958351E-3</v>
      </c>
      <c r="AJ853">
        <f t="shared" si="491"/>
        <v>0</v>
      </c>
      <c r="AK853">
        <f t="shared" si="492"/>
        <v>0</v>
      </c>
      <c r="AL853">
        <v>0</v>
      </c>
      <c r="AM853">
        <f t="shared" si="493"/>
        <v>0</v>
      </c>
      <c r="AN853">
        <f t="shared" si="494"/>
        <v>0</v>
      </c>
      <c r="AO853">
        <f t="shared" si="495"/>
        <v>2.2739189884214046E-2</v>
      </c>
      <c r="AQ853">
        <f t="shared" si="496"/>
        <v>0</v>
      </c>
      <c r="AR853">
        <f t="shared" si="497"/>
        <v>0</v>
      </c>
      <c r="AS853">
        <v>0</v>
      </c>
      <c r="AT853">
        <f t="shared" si="498"/>
        <v>0</v>
      </c>
      <c r="AU853">
        <f t="shared" si="499"/>
        <v>0</v>
      </c>
      <c r="AV853">
        <f t="shared" si="500"/>
        <v>1.5759424160826513E-2</v>
      </c>
      <c r="AX853" t="e">
        <f t="shared" si="501"/>
        <v>#DIV/0!</v>
      </c>
      <c r="AY853" t="e">
        <f t="shared" si="502"/>
        <v>#DIV/0!</v>
      </c>
      <c r="AZ853" t="e">
        <f t="shared" si="503"/>
        <v>#DIV/0!</v>
      </c>
    </row>
    <row r="854" spans="14:52">
      <c r="N854" s="36">
        <f>1000000*(AG854-AE854)/Y854</f>
        <v>0</v>
      </c>
      <c r="O854" s="36">
        <f>1000000*(AN854-AL854)/Y854</f>
        <v>0</v>
      </c>
      <c r="P854" s="36">
        <f>1000000*(AU854-AS854)/Y854</f>
        <v>0</v>
      </c>
      <c r="Q854">
        <f>(N854*16)</f>
        <v>0</v>
      </c>
      <c r="R854">
        <f>(O854*44)</f>
        <v>0</v>
      </c>
      <c r="S854">
        <f>1000000*(((AG854-AE854)*0.082057*X854)/(W854-AA854))/Y854</f>
        <v>0</v>
      </c>
      <c r="T854">
        <f>1000000*(((AN854-AL854)*0.082057*X854)/(W854-AA854))/Y854</f>
        <v>0</v>
      </c>
      <c r="U854">
        <f>O854*((1*0.082057*X854)/(W854-AA854))</f>
        <v>0</v>
      </c>
      <c r="W854">
        <f t="shared" si="483"/>
        <v>-7.7434778162181958E-2</v>
      </c>
      <c r="X854">
        <v>313.14999999999998</v>
      </c>
      <c r="Y854">
        <f t="shared" si="484"/>
        <v>1.9073334166666699E-2</v>
      </c>
      <c r="Z854">
        <v>2E-3</v>
      </c>
      <c r="AA854">
        <f t="shared" si="485"/>
        <v>7.2765497523200454E-2</v>
      </c>
      <c r="AC854">
        <f t="shared" si="486"/>
        <v>0</v>
      </c>
      <c r="AD854">
        <f t="shared" si="487"/>
        <v>0</v>
      </c>
      <c r="AE854">
        <v>0</v>
      </c>
      <c r="AF854">
        <f t="shared" si="488"/>
        <v>0</v>
      </c>
      <c r="AG854">
        <f t="shared" si="489"/>
        <v>0</v>
      </c>
      <c r="AH854">
        <f t="shared" si="490"/>
        <v>1.097002469958351E-3</v>
      </c>
      <c r="AJ854">
        <f t="shared" si="491"/>
        <v>0</v>
      </c>
      <c r="AK854">
        <f t="shared" si="492"/>
        <v>0</v>
      </c>
      <c r="AL854">
        <v>0</v>
      </c>
      <c r="AM854">
        <f t="shared" si="493"/>
        <v>0</v>
      </c>
      <c r="AN854">
        <f t="shared" si="494"/>
        <v>0</v>
      </c>
      <c r="AO854">
        <f t="shared" si="495"/>
        <v>2.2739189884214046E-2</v>
      </c>
      <c r="AQ854">
        <f t="shared" si="496"/>
        <v>0</v>
      </c>
      <c r="AR854">
        <f t="shared" si="497"/>
        <v>0</v>
      </c>
      <c r="AS854">
        <v>0</v>
      </c>
      <c r="AT854">
        <f t="shared" si="498"/>
        <v>0</v>
      </c>
      <c r="AU854">
        <f t="shared" si="499"/>
        <v>0</v>
      </c>
      <c r="AV854">
        <f t="shared" si="500"/>
        <v>1.5759424160826513E-2</v>
      </c>
      <c r="AX854" t="e">
        <f t="shared" si="501"/>
        <v>#DIV/0!</v>
      </c>
      <c r="AY854" t="e">
        <f t="shared" si="502"/>
        <v>#DIV/0!</v>
      </c>
      <c r="AZ854" t="e">
        <f t="shared" si="503"/>
        <v>#DIV/0!</v>
      </c>
    </row>
    <row r="855" spans="14:52">
      <c r="N855" s="36">
        <f>1000000*(AG855-AE855)/Y855</f>
        <v>0</v>
      </c>
      <c r="O855" s="36">
        <f>1000000*(AN855-AL855)/Y855</f>
        <v>0</v>
      </c>
      <c r="P855" s="36">
        <f>1000000*(AU855-AS855)/Y855</f>
        <v>0</v>
      </c>
      <c r="Q855">
        <f>(N855*16)</f>
        <v>0</v>
      </c>
      <c r="R855">
        <f>(O855*44)</f>
        <v>0</v>
      </c>
      <c r="S855">
        <f>1000000*(((AG855-AE855)*0.082057*X855)/(W855-AA855))/Y855</f>
        <v>0</v>
      </c>
      <c r="T855">
        <f>1000000*(((AN855-AL855)*0.082057*X855)/(W855-AA855))/Y855</f>
        <v>0</v>
      </c>
      <c r="U855">
        <f>O855*((1*0.082057*X855)/(W855-AA855))</f>
        <v>0</v>
      </c>
      <c r="W855">
        <f t="shared" si="483"/>
        <v>-7.7434778162181958E-2</v>
      </c>
      <c r="X855">
        <v>313.14999999999998</v>
      </c>
      <c r="Y855">
        <f t="shared" si="484"/>
        <v>1.9073334166666699E-2</v>
      </c>
      <c r="Z855">
        <v>2E-3</v>
      </c>
      <c r="AA855">
        <f t="shared" si="485"/>
        <v>7.2765497523200454E-2</v>
      </c>
      <c r="AC855">
        <f t="shared" si="486"/>
        <v>0</v>
      </c>
      <c r="AD855">
        <f t="shared" si="487"/>
        <v>0</v>
      </c>
      <c r="AE855">
        <v>0</v>
      </c>
      <c r="AF855">
        <f t="shared" si="488"/>
        <v>0</v>
      </c>
      <c r="AG855">
        <f t="shared" si="489"/>
        <v>0</v>
      </c>
      <c r="AH855">
        <f t="shared" si="490"/>
        <v>1.097002469958351E-3</v>
      </c>
      <c r="AJ855">
        <f t="shared" si="491"/>
        <v>0</v>
      </c>
      <c r="AK855">
        <f t="shared" si="492"/>
        <v>0</v>
      </c>
      <c r="AL855">
        <v>0</v>
      </c>
      <c r="AM855">
        <f t="shared" si="493"/>
        <v>0</v>
      </c>
      <c r="AN855">
        <f t="shared" si="494"/>
        <v>0</v>
      </c>
      <c r="AO855">
        <f t="shared" si="495"/>
        <v>2.2739189884214046E-2</v>
      </c>
      <c r="AQ855">
        <f t="shared" si="496"/>
        <v>0</v>
      </c>
      <c r="AR855">
        <f t="shared" si="497"/>
        <v>0</v>
      </c>
      <c r="AS855">
        <v>0</v>
      </c>
      <c r="AT855">
        <f t="shared" si="498"/>
        <v>0</v>
      </c>
      <c r="AU855">
        <f t="shared" si="499"/>
        <v>0</v>
      </c>
      <c r="AV855">
        <f t="shared" si="500"/>
        <v>1.5759424160826513E-2</v>
      </c>
      <c r="AX855" t="e">
        <f t="shared" si="501"/>
        <v>#DIV/0!</v>
      </c>
      <c r="AY855" t="e">
        <f t="shared" si="502"/>
        <v>#DIV/0!</v>
      </c>
      <c r="AZ855" t="e">
        <f t="shared" si="503"/>
        <v>#DIV/0!</v>
      </c>
    </row>
    <row r="856" spans="14:52">
      <c r="N856" s="36">
        <f>1000000*(AG856-AE856)/Y856</f>
        <v>0</v>
      </c>
      <c r="O856" s="36">
        <f>1000000*(AN856-AL856)/Y856</f>
        <v>0</v>
      </c>
      <c r="P856" s="36">
        <f>1000000*(AU856-AS856)/Y856</f>
        <v>0</v>
      </c>
      <c r="Q856">
        <f>(N856*16)</f>
        <v>0</v>
      </c>
      <c r="R856">
        <f>(O856*44)</f>
        <v>0</v>
      </c>
      <c r="S856">
        <f>1000000*(((AG856-AE856)*0.082057*X856)/(W856-AA856))/Y856</f>
        <v>0</v>
      </c>
      <c r="T856">
        <f>1000000*(((AN856-AL856)*0.082057*X856)/(W856-AA856))/Y856</f>
        <v>0</v>
      </c>
      <c r="U856">
        <f>O856*((1*0.082057*X856)/(W856-AA856))</f>
        <v>0</v>
      </c>
      <c r="W856">
        <f t="shared" si="483"/>
        <v>-7.7434778162181958E-2</v>
      </c>
      <c r="X856">
        <v>313.14999999999998</v>
      </c>
      <c r="Y856">
        <f t="shared" si="484"/>
        <v>1.9073334166666699E-2</v>
      </c>
      <c r="Z856">
        <v>2E-3</v>
      </c>
      <c r="AA856">
        <f t="shared" si="485"/>
        <v>7.2765497523200454E-2</v>
      </c>
      <c r="AC856">
        <f t="shared" si="486"/>
        <v>0</v>
      </c>
      <c r="AD856">
        <f t="shared" si="487"/>
        <v>0</v>
      </c>
      <c r="AE856">
        <v>0</v>
      </c>
      <c r="AF856">
        <f t="shared" si="488"/>
        <v>0</v>
      </c>
      <c r="AG856">
        <f t="shared" si="489"/>
        <v>0</v>
      </c>
      <c r="AH856">
        <f t="shared" si="490"/>
        <v>1.097002469958351E-3</v>
      </c>
      <c r="AJ856">
        <f t="shared" si="491"/>
        <v>0</v>
      </c>
      <c r="AK856">
        <f t="shared" si="492"/>
        <v>0</v>
      </c>
      <c r="AL856">
        <v>0</v>
      </c>
      <c r="AM856">
        <f t="shared" si="493"/>
        <v>0</v>
      </c>
      <c r="AN856">
        <f t="shared" si="494"/>
        <v>0</v>
      </c>
      <c r="AO856">
        <f t="shared" si="495"/>
        <v>2.2739189884214046E-2</v>
      </c>
      <c r="AQ856">
        <f t="shared" si="496"/>
        <v>0</v>
      </c>
      <c r="AR856">
        <f t="shared" si="497"/>
        <v>0</v>
      </c>
      <c r="AS856">
        <v>0</v>
      </c>
      <c r="AT856">
        <f t="shared" si="498"/>
        <v>0</v>
      </c>
      <c r="AU856">
        <f t="shared" si="499"/>
        <v>0</v>
      </c>
      <c r="AV856">
        <f t="shared" si="500"/>
        <v>1.5759424160826513E-2</v>
      </c>
      <c r="AX856" t="e">
        <f t="shared" si="501"/>
        <v>#DIV/0!</v>
      </c>
      <c r="AY856" t="e">
        <f t="shared" si="502"/>
        <v>#DIV/0!</v>
      </c>
      <c r="AZ856" t="e">
        <f t="shared" si="503"/>
        <v>#DIV/0!</v>
      </c>
    </row>
    <row r="857" spans="14:52">
      <c r="N857" s="36">
        <f>1000000*(AG857-AE857)/Y857</f>
        <v>0</v>
      </c>
      <c r="O857" s="36">
        <f>1000000*(AN857-AL857)/Y857</f>
        <v>0</v>
      </c>
      <c r="P857" s="36">
        <f>1000000*(AU857-AS857)/Y857</f>
        <v>0</v>
      </c>
      <c r="Q857">
        <f>(N857*16)</f>
        <v>0</v>
      </c>
      <c r="R857">
        <f>(O857*44)</f>
        <v>0</v>
      </c>
      <c r="S857">
        <f>1000000*(((AG857-AE857)*0.082057*X857)/(W857-AA857))/Y857</f>
        <v>0</v>
      </c>
      <c r="T857">
        <f>1000000*(((AN857-AL857)*0.082057*X857)/(W857-AA857))/Y857</f>
        <v>0</v>
      </c>
      <c r="U857">
        <f>O857*((1*0.082057*X857)/(W857-AA857))</f>
        <v>0</v>
      </c>
      <c r="W857">
        <f t="shared" si="483"/>
        <v>-7.7434778162181958E-2</v>
      </c>
      <c r="X857">
        <v>313.14999999999998</v>
      </c>
      <c r="Y857">
        <f t="shared" si="484"/>
        <v>1.9073334166666699E-2</v>
      </c>
      <c r="Z857">
        <v>2E-3</v>
      </c>
      <c r="AA857">
        <f t="shared" si="485"/>
        <v>7.2765497523200454E-2</v>
      </c>
      <c r="AC857">
        <f t="shared" si="486"/>
        <v>0</v>
      </c>
      <c r="AD857">
        <f t="shared" si="487"/>
        <v>0</v>
      </c>
      <c r="AE857">
        <v>0</v>
      </c>
      <c r="AF857">
        <f t="shared" si="488"/>
        <v>0</v>
      </c>
      <c r="AG857">
        <f t="shared" si="489"/>
        <v>0</v>
      </c>
      <c r="AH857">
        <f t="shared" si="490"/>
        <v>1.097002469958351E-3</v>
      </c>
      <c r="AJ857">
        <f t="shared" si="491"/>
        <v>0</v>
      </c>
      <c r="AK857">
        <f t="shared" si="492"/>
        <v>0</v>
      </c>
      <c r="AL857">
        <v>0</v>
      </c>
      <c r="AM857">
        <f t="shared" si="493"/>
        <v>0</v>
      </c>
      <c r="AN857">
        <f t="shared" si="494"/>
        <v>0</v>
      </c>
      <c r="AO857">
        <f t="shared" si="495"/>
        <v>2.2739189884214046E-2</v>
      </c>
      <c r="AQ857">
        <f t="shared" si="496"/>
        <v>0</v>
      </c>
      <c r="AR857">
        <f t="shared" si="497"/>
        <v>0</v>
      </c>
      <c r="AS857">
        <v>0</v>
      </c>
      <c r="AT857">
        <f t="shared" si="498"/>
        <v>0</v>
      </c>
      <c r="AU857">
        <f t="shared" si="499"/>
        <v>0</v>
      </c>
      <c r="AV857">
        <f t="shared" si="500"/>
        <v>1.5759424160826513E-2</v>
      </c>
      <c r="AX857" t="e">
        <f t="shared" si="501"/>
        <v>#DIV/0!</v>
      </c>
      <c r="AY857" t="e">
        <f t="shared" si="502"/>
        <v>#DIV/0!</v>
      </c>
      <c r="AZ857" t="e">
        <f t="shared" si="503"/>
        <v>#DIV/0!</v>
      </c>
    </row>
    <row r="858" spans="14:52">
      <c r="N858" s="36">
        <f>1000000*(AG858-AE858)/Y858</f>
        <v>0</v>
      </c>
      <c r="O858" s="36">
        <f>1000000*(AN858-AL858)/Y858</f>
        <v>0</v>
      </c>
      <c r="P858" s="36">
        <f>1000000*(AU858-AS858)/Y858</f>
        <v>0</v>
      </c>
      <c r="Q858">
        <f>(N858*16)</f>
        <v>0</v>
      </c>
      <c r="R858">
        <f>(O858*44)</f>
        <v>0</v>
      </c>
      <c r="S858">
        <f>1000000*(((AG858-AE858)*0.082057*X858)/(W858-AA858))/Y858</f>
        <v>0</v>
      </c>
      <c r="T858">
        <f>1000000*(((AN858-AL858)*0.082057*X858)/(W858-AA858))/Y858</f>
        <v>0</v>
      </c>
      <c r="U858">
        <f>O858*((1*0.082057*X858)/(W858-AA858))</f>
        <v>0</v>
      </c>
      <c r="W858">
        <f t="shared" si="483"/>
        <v>-7.7434778162181958E-2</v>
      </c>
      <c r="X858">
        <v>313.14999999999998</v>
      </c>
      <c r="Y858">
        <f t="shared" si="484"/>
        <v>1.9073334166666699E-2</v>
      </c>
      <c r="Z858">
        <v>2E-3</v>
      </c>
      <c r="AA858">
        <f t="shared" si="485"/>
        <v>7.2765497523200454E-2</v>
      </c>
      <c r="AC858">
        <f t="shared" si="486"/>
        <v>0</v>
      </c>
      <c r="AD858">
        <f t="shared" si="487"/>
        <v>0</v>
      </c>
      <c r="AE858">
        <v>0</v>
      </c>
      <c r="AF858">
        <f t="shared" si="488"/>
        <v>0</v>
      </c>
      <c r="AG858">
        <f t="shared" si="489"/>
        <v>0</v>
      </c>
      <c r="AH858">
        <f t="shared" si="490"/>
        <v>1.097002469958351E-3</v>
      </c>
      <c r="AJ858">
        <f t="shared" si="491"/>
        <v>0</v>
      </c>
      <c r="AK858">
        <f t="shared" si="492"/>
        <v>0</v>
      </c>
      <c r="AL858">
        <v>0</v>
      </c>
      <c r="AM858">
        <f t="shared" si="493"/>
        <v>0</v>
      </c>
      <c r="AN858">
        <f t="shared" si="494"/>
        <v>0</v>
      </c>
      <c r="AO858">
        <f t="shared" si="495"/>
        <v>2.2739189884214046E-2</v>
      </c>
      <c r="AQ858">
        <f t="shared" si="496"/>
        <v>0</v>
      </c>
      <c r="AR858">
        <f t="shared" si="497"/>
        <v>0</v>
      </c>
      <c r="AS858">
        <v>0</v>
      </c>
      <c r="AT858">
        <f t="shared" si="498"/>
        <v>0</v>
      </c>
      <c r="AU858">
        <f t="shared" si="499"/>
        <v>0</v>
      </c>
      <c r="AV858">
        <f t="shared" si="500"/>
        <v>1.5759424160826513E-2</v>
      </c>
      <c r="AX858" t="e">
        <f t="shared" si="501"/>
        <v>#DIV/0!</v>
      </c>
      <c r="AY858" t="e">
        <f t="shared" si="502"/>
        <v>#DIV/0!</v>
      </c>
      <c r="AZ858" t="e">
        <f t="shared" si="503"/>
        <v>#DIV/0!</v>
      </c>
    </row>
    <row r="859" spans="14:52">
      <c r="N859" s="36">
        <f>1000000*(AG859-AE859)/Y859</f>
        <v>0</v>
      </c>
      <c r="O859" s="36">
        <f>1000000*(AN859-AL859)/Y859</f>
        <v>0</v>
      </c>
      <c r="P859" s="36">
        <f>1000000*(AU859-AS859)/Y859</f>
        <v>0</v>
      </c>
      <c r="Q859">
        <f>(N859*16)</f>
        <v>0</v>
      </c>
      <c r="R859">
        <f>(O859*44)</f>
        <v>0</v>
      </c>
      <c r="S859">
        <f>1000000*(((AG859-AE859)*0.082057*X859)/(W859-AA859))/Y859</f>
        <v>0</v>
      </c>
      <c r="T859">
        <f>1000000*(((AN859-AL859)*0.082057*X859)/(W859-AA859))/Y859</f>
        <v>0</v>
      </c>
      <c r="U859">
        <f>O859*((1*0.082057*X859)/(W859-AA859))</f>
        <v>0</v>
      </c>
      <c r="W859">
        <f t="shared" si="483"/>
        <v>-7.7434778162181958E-2</v>
      </c>
      <c r="X859">
        <v>313.14999999999998</v>
      </c>
      <c r="Y859">
        <f t="shared" si="484"/>
        <v>1.9073334166666699E-2</v>
      </c>
      <c r="Z859">
        <v>2E-3</v>
      </c>
      <c r="AA859">
        <f t="shared" si="485"/>
        <v>7.2765497523200454E-2</v>
      </c>
      <c r="AC859">
        <f t="shared" si="486"/>
        <v>0</v>
      </c>
      <c r="AD859">
        <f t="shared" si="487"/>
        <v>0</v>
      </c>
      <c r="AE859">
        <v>0</v>
      </c>
      <c r="AF859">
        <f t="shared" si="488"/>
        <v>0</v>
      </c>
      <c r="AG859">
        <f t="shared" si="489"/>
        <v>0</v>
      </c>
      <c r="AH859">
        <f t="shared" si="490"/>
        <v>1.097002469958351E-3</v>
      </c>
      <c r="AJ859">
        <f t="shared" si="491"/>
        <v>0</v>
      </c>
      <c r="AK859">
        <f t="shared" si="492"/>
        <v>0</v>
      </c>
      <c r="AL859">
        <v>0</v>
      </c>
      <c r="AM859">
        <f t="shared" si="493"/>
        <v>0</v>
      </c>
      <c r="AN859">
        <f t="shared" si="494"/>
        <v>0</v>
      </c>
      <c r="AO859">
        <f t="shared" si="495"/>
        <v>2.2739189884214046E-2</v>
      </c>
      <c r="AQ859">
        <f t="shared" si="496"/>
        <v>0</v>
      </c>
      <c r="AR859">
        <f t="shared" si="497"/>
        <v>0</v>
      </c>
      <c r="AS859">
        <v>0</v>
      </c>
      <c r="AT859">
        <f t="shared" si="498"/>
        <v>0</v>
      </c>
      <c r="AU859">
        <f t="shared" si="499"/>
        <v>0</v>
      </c>
      <c r="AV859">
        <f t="shared" si="500"/>
        <v>1.5759424160826513E-2</v>
      </c>
      <c r="AX859" t="e">
        <f t="shared" si="501"/>
        <v>#DIV/0!</v>
      </c>
      <c r="AY859" t="e">
        <f t="shared" si="502"/>
        <v>#DIV/0!</v>
      </c>
      <c r="AZ859" t="e">
        <f t="shared" si="503"/>
        <v>#DIV/0!</v>
      </c>
    </row>
    <row r="860" spans="14:52">
      <c r="N860" s="36">
        <f>1000000*(AG860-AE860)/Y860</f>
        <v>0</v>
      </c>
      <c r="O860" s="36">
        <f>1000000*(AN860-AL860)/Y860</f>
        <v>0</v>
      </c>
      <c r="P860" s="36">
        <f>1000000*(AU860-AS860)/Y860</f>
        <v>0</v>
      </c>
      <c r="Q860">
        <f>(N860*16)</f>
        <v>0</v>
      </c>
      <c r="R860">
        <f>(O860*44)</f>
        <v>0</v>
      </c>
      <c r="S860">
        <f>1000000*(((AG860-AE860)*0.082057*X860)/(W860-AA860))/Y860</f>
        <v>0</v>
      </c>
      <c r="T860">
        <f>1000000*(((AN860-AL860)*0.082057*X860)/(W860-AA860))/Y860</f>
        <v>0</v>
      </c>
      <c r="U860">
        <f>O860*((1*0.082057*X860)/(W860-AA860))</f>
        <v>0</v>
      </c>
      <c r="W860">
        <f t="shared" si="483"/>
        <v>-7.7434778162181958E-2</v>
      </c>
      <c r="X860">
        <v>313.14999999999998</v>
      </c>
      <c r="Y860">
        <f t="shared" si="484"/>
        <v>1.9073334166666699E-2</v>
      </c>
      <c r="Z860">
        <v>2E-3</v>
      </c>
      <c r="AA860">
        <f t="shared" si="485"/>
        <v>7.2765497523200454E-2</v>
      </c>
      <c r="AC860">
        <f t="shared" si="486"/>
        <v>0</v>
      </c>
      <c r="AD860">
        <f t="shared" si="487"/>
        <v>0</v>
      </c>
      <c r="AE860">
        <v>0</v>
      </c>
      <c r="AF860">
        <f t="shared" si="488"/>
        <v>0</v>
      </c>
      <c r="AG860">
        <f t="shared" si="489"/>
        <v>0</v>
      </c>
      <c r="AH860">
        <f t="shared" si="490"/>
        <v>1.097002469958351E-3</v>
      </c>
      <c r="AJ860">
        <f t="shared" si="491"/>
        <v>0</v>
      </c>
      <c r="AK860">
        <f t="shared" si="492"/>
        <v>0</v>
      </c>
      <c r="AL860">
        <v>0</v>
      </c>
      <c r="AM860">
        <f t="shared" si="493"/>
        <v>0</v>
      </c>
      <c r="AN860">
        <f t="shared" si="494"/>
        <v>0</v>
      </c>
      <c r="AO860">
        <f t="shared" si="495"/>
        <v>2.2739189884214046E-2</v>
      </c>
      <c r="AQ860">
        <f t="shared" si="496"/>
        <v>0</v>
      </c>
      <c r="AR860">
        <f t="shared" si="497"/>
        <v>0</v>
      </c>
      <c r="AS860">
        <v>0</v>
      </c>
      <c r="AT860">
        <f t="shared" si="498"/>
        <v>0</v>
      </c>
      <c r="AU860">
        <f t="shared" si="499"/>
        <v>0</v>
      </c>
      <c r="AV860">
        <f t="shared" si="500"/>
        <v>1.5759424160826513E-2</v>
      </c>
      <c r="AX860" t="e">
        <f t="shared" si="501"/>
        <v>#DIV/0!</v>
      </c>
      <c r="AY860" t="e">
        <f t="shared" si="502"/>
        <v>#DIV/0!</v>
      </c>
      <c r="AZ860" t="e">
        <f t="shared" si="503"/>
        <v>#DIV/0!</v>
      </c>
    </row>
    <row r="861" spans="14:52">
      <c r="N861" s="36">
        <f>1000000*(AG861-AE861)/Y861</f>
        <v>0</v>
      </c>
      <c r="O861" s="36">
        <f>1000000*(AN861-AL861)/Y861</f>
        <v>0</v>
      </c>
      <c r="P861" s="36">
        <f>1000000*(AU861-AS861)/Y861</f>
        <v>0</v>
      </c>
      <c r="Q861">
        <f>(N861*16)</f>
        <v>0</v>
      </c>
      <c r="R861">
        <f>(O861*44)</f>
        <v>0</v>
      </c>
      <c r="S861">
        <f>1000000*(((AG861-AE861)*0.082057*X861)/(W861-AA861))/Y861</f>
        <v>0</v>
      </c>
      <c r="T861">
        <f>1000000*(((AN861-AL861)*0.082057*X861)/(W861-AA861))/Y861</f>
        <v>0</v>
      </c>
      <c r="U861">
        <f>O861*((1*0.082057*X861)/(W861-AA861))</f>
        <v>0</v>
      </c>
      <c r="W861">
        <f t="shared" si="483"/>
        <v>-7.7434778162181958E-2</v>
      </c>
      <c r="X861">
        <v>313.14999999999998</v>
      </c>
      <c r="Y861">
        <f t="shared" si="484"/>
        <v>1.9073334166666699E-2</v>
      </c>
      <c r="Z861">
        <v>2E-3</v>
      </c>
      <c r="AA861">
        <f t="shared" si="485"/>
        <v>7.2765497523200454E-2</v>
      </c>
      <c r="AC861">
        <f t="shared" si="486"/>
        <v>0</v>
      </c>
      <c r="AD861">
        <f t="shared" si="487"/>
        <v>0</v>
      </c>
      <c r="AE861">
        <v>0</v>
      </c>
      <c r="AF861">
        <f t="shared" si="488"/>
        <v>0</v>
      </c>
      <c r="AG861">
        <f t="shared" si="489"/>
        <v>0</v>
      </c>
      <c r="AH861">
        <f t="shared" si="490"/>
        <v>1.097002469958351E-3</v>
      </c>
      <c r="AJ861">
        <f t="shared" si="491"/>
        <v>0</v>
      </c>
      <c r="AK861">
        <f t="shared" si="492"/>
        <v>0</v>
      </c>
      <c r="AL861">
        <v>0</v>
      </c>
      <c r="AM861">
        <f t="shared" si="493"/>
        <v>0</v>
      </c>
      <c r="AN861">
        <f t="shared" si="494"/>
        <v>0</v>
      </c>
      <c r="AO861">
        <f t="shared" si="495"/>
        <v>2.2739189884214046E-2</v>
      </c>
      <c r="AQ861">
        <f t="shared" si="496"/>
        <v>0</v>
      </c>
      <c r="AR861">
        <f t="shared" si="497"/>
        <v>0</v>
      </c>
      <c r="AS861">
        <v>0</v>
      </c>
      <c r="AT861">
        <f t="shared" si="498"/>
        <v>0</v>
      </c>
      <c r="AU861">
        <f t="shared" si="499"/>
        <v>0</v>
      </c>
      <c r="AV861">
        <f t="shared" si="500"/>
        <v>1.5759424160826513E-2</v>
      </c>
      <c r="AX861" t="e">
        <f t="shared" si="501"/>
        <v>#DIV/0!</v>
      </c>
      <c r="AY861" t="e">
        <f t="shared" si="502"/>
        <v>#DIV/0!</v>
      </c>
      <c r="AZ861" t="e">
        <f t="shared" si="503"/>
        <v>#DIV/0!</v>
      </c>
    </row>
    <row r="862" spans="14:52">
      <c r="N862" s="36">
        <f>1000000*(AG862-AE862)/Y862</f>
        <v>0</v>
      </c>
      <c r="O862" s="36">
        <f>1000000*(AN862-AL862)/Y862</f>
        <v>0</v>
      </c>
      <c r="P862" s="36">
        <f>1000000*(AU862-AS862)/Y862</f>
        <v>0</v>
      </c>
      <c r="Q862">
        <f>(N862*16)</f>
        <v>0</v>
      </c>
      <c r="R862">
        <f>(O862*44)</f>
        <v>0</v>
      </c>
      <c r="S862">
        <f>1000000*(((AG862-AE862)*0.082057*X862)/(W862-AA862))/Y862</f>
        <v>0</v>
      </c>
      <c r="T862">
        <f>1000000*(((AN862-AL862)*0.082057*X862)/(W862-AA862))/Y862</f>
        <v>0</v>
      </c>
      <c r="U862">
        <f>O862*((1*0.082057*X862)/(W862-AA862))</f>
        <v>0</v>
      </c>
      <c r="W862">
        <f t="shared" si="483"/>
        <v>-7.7434778162181958E-2</v>
      </c>
      <c r="X862">
        <v>313.14999999999998</v>
      </c>
      <c r="Y862">
        <f t="shared" si="484"/>
        <v>1.9073334166666699E-2</v>
      </c>
      <c r="Z862">
        <v>2E-3</v>
      </c>
      <c r="AA862">
        <f t="shared" si="485"/>
        <v>7.2765497523200454E-2</v>
      </c>
      <c r="AC862">
        <f t="shared" si="486"/>
        <v>0</v>
      </c>
      <c r="AD862">
        <f t="shared" si="487"/>
        <v>0</v>
      </c>
      <c r="AE862">
        <v>0</v>
      </c>
      <c r="AF862">
        <f t="shared" si="488"/>
        <v>0</v>
      </c>
      <c r="AG862">
        <f t="shared" si="489"/>
        <v>0</v>
      </c>
      <c r="AH862">
        <f t="shared" si="490"/>
        <v>1.097002469958351E-3</v>
      </c>
      <c r="AJ862">
        <f t="shared" si="491"/>
        <v>0</v>
      </c>
      <c r="AK862">
        <f t="shared" si="492"/>
        <v>0</v>
      </c>
      <c r="AL862">
        <v>0</v>
      </c>
      <c r="AM862">
        <f t="shared" si="493"/>
        <v>0</v>
      </c>
      <c r="AN862">
        <f t="shared" si="494"/>
        <v>0</v>
      </c>
      <c r="AO862">
        <f t="shared" si="495"/>
        <v>2.2739189884214046E-2</v>
      </c>
      <c r="AQ862">
        <f t="shared" si="496"/>
        <v>0</v>
      </c>
      <c r="AR862">
        <f t="shared" si="497"/>
        <v>0</v>
      </c>
      <c r="AS862">
        <v>0</v>
      </c>
      <c r="AT862">
        <f t="shared" si="498"/>
        <v>0</v>
      </c>
      <c r="AU862">
        <f t="shared" si="499"/>
        <v>0</v>
      </c>
      <c r="AV862">
        <f t="shared" si="500"/>
        <v>1.5759424160826513E-2</v>
      </c>
      <c r="AX862" t="e">
        <f t="shared" si="501"/>
        <v>#DIV/0!</v>
      </c>
      <c r="AY862" t="e">
        <f t="shared" si="502"/>
        <v>#DIV/0!</v>
      </c>
      <c r="AZ862" t="e">
        <f t="shared" si="503"/>
        <v>#DIV/0!</v>
      </c>
    </row>
    <row r="863" spans="14:52">
      <c r="N863" s="36">
        <f>1000000*(AG863-AE863)/Y863</f>
        <v>0</v>
      </c>
      <c r="O863" s="36">
        <f>1000000*(AN863-AL863)/Y863</f>
        <v>0</v>
      </c>
      <c r="P863" s="36">
        <f>1000000*(AU863-AS863)/Y863</f>
        <v>0</v>
      </c>
      <c r="Q863">
        <f>(N863*16)</f>
        <v>0</v>
      </c>
      <c r="R863">
        <f>(O863*44)</f>
        <v>0</v>
      </c>
      <c r="S863">
        <f>1000000*(((AG863-AE863)*0.082057*X863)/(W863-AA863))/Y863</f>
        <v>0</v>
      </c>
      <c r="T863">
        <f>1000000*(((AN863-AL863)*0.082057*X863)/(W863-AA863))/Y863</f>
        <v>0</v>
      </c>
      <c r="U863">
        <f>O863*((1*0.082057*X863)/(W863-AA863))</f>
        <v>0</v>
      </c>
      <c r="W863">
        <f t="shared" si="483"/>
        <v>-7.7434778162181958E-2</v>
      </c>
      <c r="X863">
        <v>313.14999999999998</v>
      </c>
      <c r="Y863">
        <f t="shared" si="484"/>
        <v>1.9073334166666699E-2</v>
      </c>
      <c r="Z863">
        <v>2E-3</v>
      </c>
      <c r="AA863">
        <f t="shared" si="485"/>
        <v>7.2765497523200454E-2</v>
      </c>
      <c r="AC863">
        <f t="shared" si="486"/>
        <v>0</v>
      </c>
      <c r="AD863">
        <f t="shared" si="487"/>
        <v>0</v>
      </c>
      <c r="AE863">
        <v>0</v>
      </c>
      <c r="AF863">
        <f t="shared" si="488"/>
        <v>0</v>
      </c>
      <c r="AG863">
        <f t="shared" si="489"/>
        <v>0</v>
      </c>
      <c r="AH863">
        <f t="shared" si="490"/>
        <v>1.097002469958351E-3</v>
      </c>
      <c r="AJ863">
        <f t="shared" si="491"/>
        <v>0</v>
      </c>
      <c r="AK863">
        <f t="shared" si="492"/>
        <v>0</v>
      </c>
      <c r="AL863">
        <v>0</v>
      </c>
      <c r="AM863">
        <f t="shared" si="493"/>
        <v>0</v>
      </c>
      <c r="AN863">
        <f t="shared" si="494"/>
        <v>0</v>
      </c>
      <c r="AO863">
        <f t="shared" si="495"/>
        <v>2.2739189884214046E-2</v>
      </c>
      <c r="AQ863">
        <f t="shared" si="496"/>
        <v>0</v>
      </c>
      <c r="AR863">
        <f t="shared" si="497"/>
        <v>0</v>
      </c>
      <c r="AS863">
        <v>0</v>
      </c>
      <c r="AT863">
        <f t="shared" si="498"/>
        <v>0</v>
      </c>
      <c r="AU863">
        <f t="shared" si="499"/>
        <v>0</v>
      </c>
      <c r="AV863">
        <f t="shared" si="500"/>
        <v>1.5759424160826513E-2</v>
      </c>
      <c r="AX863" t="e">
        <f t="shared" si="501"/>
        <v>#DIV/0!</v>
      </c>
      <c r="AY863" t="e">
        <f t="shared" si="502"/>
        <v>#DIV/0!</v>
      </c>
      <c r="AZ863" t="e">
        <f t="shared" si="503"/>
        <v>#DIV/0!</v>
      </c>
    </row>
    <row r="864" spans="14:52">
      <c r="N864" s="36">
        <f>1000000*(AG864-AE864)/Y864</f>
        <v>0</v>
      </c>
      <c r="O864" s="36">
        <f>1000000*(AN864-AL864)/Y864</f>
        <v>0</v>
      </c>
      <c r="P864" s="36">
        <f>1000000*(AU864-AS864)/Y864</f>
        <v>0</v>
      </c>
      <c r="Q864">
        <f>(N864*16)</f>
        <v>0</v>
      </c>
      <c r="R864">
        <f>(O864*44)</f>
        <v>0</v>
      </c>
      <c r="S864">
        <f>1000000*(((AG864-AE864)*0.082057*X864)/(W864-AA864))/Y864</f>
        <v>0</v>
      </c>
      <c r="T864">
        <f>1000000*(((AN864-AL864)*0.082057*X864)/(W864-AA864))/Y864</f>
        <v>0</v>
      </c>
      <c r="U864">
        <f>O864*((1*0.082057*X864)/(W864-AA864))</f>
        <v>0</v>
      </c>
      <c r="W864">
        <f t="shared" si="483"/>
        <v>-7.7434778162181958E-2</v>
      </c>
      <c r="X864">
        <v>313.14999999999998</v>
      </c>
      <c r="Y864">
        <f t="shared" si="484"/>
        <v>1.9073334166666699E-2</v>
      </c>
      <c r="Z864">
        <v>2E-3</v>
      </c>
      <c r="AA864">
        <f t="shared" si="485"/>
        <v>7.2765497523200454E-2</v>
      </c>
      <c r="AC864">
        <f t="shared" si="486"/>
        <v>0</v>
      </c>
      <c r="AD864">
        <f t="shared" si="487"/>
        <v>0</v>
      </c>
      <c r="AE864">
        <v>0</v>
      </c>
      <c r="AF864">
        <f t="shared" si="488"/>
        <v>0</v>
      </c>
      <c r="AG864" s="8">
        <f t="shared" si="489"/>
        <v>0</v>
      </c>
      <c r="AH864" s="9">
        <f t="shared" si="490"/>
        <v>1.097002469958351E-3</v>
      </c>
      <c r="AJ864">
        <f t="shared" si="491"/>
        <v>0</v>
      </c>
      <c r="AK864">
        <f t="shared" si="492"/>
        <v>0</v>
      </c>
      <c r="AL864">
        <v>0</v>
      </c>
      <c r="AM864" s="8">
        <f t="shared" si="493"/>
        <v>0</v>
      </c>
      <c r="AN864" s="8">
        <f t="shared" si="494"/>
        <v>0</v>
      </c>
      <c r="AO864" s="9">
        <f t="shared" si="495"/>
        <v>2.2739189884214046E-2</v>
      </c>
      <c r="AP864" s="9"/>
      <c r="AQ864">
        <f t="shared" si="496"/>
        <v>0</v>
      </c>
      <c r="AR864">
        <f t="shared" si="497"/>
        <v>0</v>
      </c>
      <c r="AS864">
        <v>0</v>
      </c>
      <c r="AT864" s="8">
        <f t="shared" si="498"/>
        <v>0</v>
      </c>
      <c r="AU864" s="8">
        <f t="shared" si="499"/>
        <v>0</v>
      </c>
      <c r="AV864" s="9">
        <f t="shared" si="500"/>
        <v>1.5759424160826513E-2</v>
      </c>
      <c r="AX864" t="e">
        <f t="shared" si="501"/>
        <v>#DIV/0!</v>
      </c>
      <c r="AY864" t="e">
        <f t="shared" si="502"/>
        <v>#DIV/0!</v>
      </c>
      <c r="AZ864" t="e">
        <f t="shared" si="503"/>
        <v>#DIV/0!</v>
      </c>
    </row>
    <row r="865" spans="14:52">
      <c r="N865" s="36">
        <f>1000000*(AG865-AE865)/Y865</f>
        <v>0</v>
      </c>
      <c r="O865" s="36">
        <f>1000000*(AN865-AL865)/Y865</f>
        <v>0</v>
      </c>
      <c r="P865" s="36">
        <f>1000000*(AU865-AS865)/Y865</f>
        <v>0</v>
      </c>
      <c r="Q865">
        <f>(N865*16)</f>
        <v>0</v>
      </c>
      <c r="R865">
        <f>(O865*44)</f>
        <v>0</v>
      </c>
      <c r="S865">
        <f>1000000*(((AG865-AE865)*0.082057*X865)/(W865-AA865))/Y865</f>
        <v>0</v>
      </c>
      <c r="T865">
        <f>1000000*(((AN865-AL865)*0.082057*X865)/(W865-AA865))/Y865</f>
        <v>0</v>
      </c>
      <c r="U865">
        <f>O865*((1*0.082057*X865)/(W865-AA865))</f>
        <v>0</v>
      </c>
      <c r="W865">
        <f t="shared" si="483"/>
        <v>-7.7434778162181958E-2</v>
      </c>
      <c r="X865">
        <v>313.14999999999998</v>
      </c>
      <c r="Y865">
        <f t="shared" si="484"/>
        <v>1.9073334166666699E-2</v>
      </c>
      <c r="Z865">
        <v>2E-3</v>
      </c>
      <c r="AA865">
        <f t="shared" si="485"/>
        <v>7.2765497523200454E-2</v>
      </c>
      <c r="AC865">
        <f t="shared" si="486"/>
        <v>0</v>
      </c>
      <c r="AD865">
        <f t="shared" si="487"/>
        <v>0</v>
      </c>
      <c r="AE865">
        <v>0</v>
      </c>
      <c r="AF865">
        <f t="shared" si="488"/>
        <v>0</v>
      </c>
      <c r="AG865">
        <f t="shared" si="489"/>
        <v>0</v>
      </c>
      <c r="AH865">
        <f t="shared" si="490"/>
        <v>1.097002469958351E-3</v>
      </c>
      <c r="AJ865">
        <f t="shared" si="491"/>
        <v>0</v>
      </c>
      <c r="AK865">
        <f t="shared" si="492"/>
        <v>0</v>
      </c>
      <c r="AL865">
        <v>0</v>
      </c>
      <c r="AM865">
        <f t="shared" si="493"/>
        <v>0</v>
      </c>
      <c r="AN865">
        <f t="shared" si="494"/>
        <v>0</v>
      </c>
      <c r="AO865">
        <f t="shared" si="495"/>
        <v>2.2739189884214046E-2</v>
      </c>
      <c r="AQ865">
        <f t="shared" si="496"/>
        <v>0</v>
      </c>
      <c r="AR865">
        <f t="shared" si="497"/>
        <v>0</v>
      </c>
      <c r="AS865">
        <v>0</v>
      </c>
      <c r="AT865">
        <f t="shared" si="498"/>
        <v>0</v>
      </c>
      <c r="AU865">
        <f t="shared" si="499"/>
        <v>0</v>
      </c>
      <c r="AV865">
        <f t="shared" si="500"/>
        <v>1.5759424160826513E-2</v>
      </c>
      <c r="AX865" t="e">
        <f t="shared" si="501"/>
        <v>#DIV/0!</v>
      </c>
      <c r="AY865" t="e">
        <f t="shared" si="502"/>
        <v>#DIV/0!</v>
      </c>
      <c r="AZ865" t="e">
        <f t="shared" si="503"/>
        <v>#DIV/0!</v>
      </c>
    </row>
    <row r="866" spans="14:52">
      <c r="N866" s="36">
        <f>1000000*(AG866-AE866)/Y866</f>
        <v>0</v>
      </c>
      <c r="O866" s="36">
        <f>1000000*(AN866-AL866)/Y866</f>
        <v>0</v>
      </c>
      <c r="P866" s="36">
        <f>1000000*(AU866-AS866)/Y866</f>
        <v>0</v>
      </c>
      <c r="Q866">
        <f>(N866*16)</f>
        <v>0</v>
      </c>
      <c r="R866">
        <f>(O866*44)</f>
        <v>0</v>
      </c>
      <c r="S866">
        <f>1000000*(((AG866-AE866)*0.082057*X866)/(W866-AA866))/Y866</f>
        <v>0</v>
      </c>
      <c r="T866">
        <f>1000000*(((AN866-AL866)*0.082057*X866)/(W866-AA866))/Y866</f>
        <v>0</v>
      </c>
      <c r="U866">
        <f>O866*((1*0.082057*X866)/(W866-AA866))</f>
        <v>0</v>
      </c>
      <c r="W866">
        <f t="shared" si="483"/>
        <v>-7.7434778162181958E-2</v>
      </c>
      <c r="X866">
        <v>313.14999999999998</v>
      </c>
      <c r="Y866">
        <f t="shared" si="484"/>
        <v>1.9073334166666699E-2</v>
      </c>
      <c r="Z866">
        <v>2E-3</v>
      </c>
      <c r="AA866">
        <f t="shared" si="485"/>
        <v>7.2765497523200454E-2</v>
      </c>
      <c r="AC866">
        <f t="shared" si="486"/>
        <v>0</v>
      </c>
      <c r="AD866">
        <f t="shared" si="487"/>
        <v>0</v>
      </c>
      <c r="AE866">
        <v>0</v>
      </c>
      <c r="AF866">
        <f t="shared" si="488"/>
        <v>0</v>
      </c>
      <c r="AG866">
        <f t="shared" si="489"/>
        <v>0</v>
      </c>
      <c r="AH866">
        <f t="shared" si="490"/>
        <v>1.097002469958351E-3</v>
      </c>
      <c r="AJ866">
        <f t="shared" si="491"/>
        <v>0</v>
      </c>
      <c r="AK866">
        <f t="shared" si="492"/>
        <v>0</v>
      </c>
      <c r="AL866">
        <v>0</v>
      </c>
      <c r="AM866">
        <f t="shared" si="493"/>
        <v>0</v>
      </c>
      <c r="AN866">
        <f t="shared" si="494"/>
        <v>0</v>
      </c>
      <c r="AO866">
        <f t="shared" si="495"/>
        <v>2.2739189884214046E-2</v>
      </c>
      <c r="AQ866">
        <f t="shared" si="496"/>
        <v>0</v>
      </c>
      <c r="AR866">
        <f t="shared" si="497"/>
        <v>0</v>
      </c>
      <c r="AS866">
        <v>0</v>
      </c>
      <c r="AT866">
        <f t="shared" si="498"/>
        <v>0</v>
      </c>
      <c r="AU866">
        <f t="shared" si="499"/>
        <v>0</v>
      </c>
      <c r="AV866">
        <f t="shared" si="500"/>
        <v>1.5759424160826513E-2</v>
      </c>
      <c r="AX866" t="e">
        <f t="shared" si="501"/>
        <v>#DIV/0!</v>
      </c>
      <c r="AY866" t="e">
        <f t="shared" si="502"/>
        <v>#DIV/0!</v>
      </c>
      <c r="AZ866" t="e">
        <f t="shared" si="503"/>
        <v>#DIV/0!</v>
      </c>
    </row>
    <row r="867" spans="14:52">
      <c r="N867" s="36">
        <f>1000000*(AG867-AE867)/Y867</f>
        <v>0</v>
      </c>
      <c r="O867" s="36">
        <f>1000000*(AN867-AL867)/Y867</f>
        <v>0</v>
      </c>
      <c r="P867" s="36">
        <f>1000000*(AU867-AS867)/Y867</f>
        <v>0</v>
      </c>
      <c r="Q867">
        <f>(N867*16)</f>
        <v>0</v>
      </c>
      <c r="R867">
        <f>(O867*44)</f>
        <v>0</v>
      </c>
      <c r="S867">
        <f>1000000*(((AG867-AE867)*0.082057*X867)/(W867-AA867))/Y867</f>
        <v>0</v>
      </c>
      <c r="T867">
        <f>1000000*(((AN867-AL867)*0.082057*X867)/(W867-AA867))/Y867</f>
        <v>0</v>
      </c>
      <c r="U867">
        <f>O867*((1*0.082057*X867)/(W867-AA867))</f>
        <v>0</v>
      </c>
      <c r="W867">
        <f t="shared" si="483"/>
        <v>-7.7434778162181958E-2</v>
      </c>
      <c r="X867">
        <v>313.14999999999998</v>
      </c>
      <c r="Y867">
        <f t="shared" si="484"/>
        <v>1.9073334166666699E-2</v>
      </c>
      <c r="Z867">
        <v>2E-3</v>
      </c>
      <c r="AA867">
        <f t="shared" si="485"/>
        <v>7.2765497523200454E-2</v>
      </c>
      <c r="AC867">
        <f t="shared" si="486"/>
        <v>0</v>
      </c>
      <c r="AD867">
        <f t="shared" si="487"/>
        <v>0</v>
      </c>
      <c r="AE867">
        <v>0</v>
      </c>
      <c r="AF867">
        <f t="shared" si="488"/>
        <v>0</v>
      </c>
      <c r="AG867">
        <f t="shared" si="489"/>
        <v>0</v>
      </c>
      <c r="AH867">
        <f t="shared" si="490"/>
        <v>1.097002469958351E-3</v>
      </c>
      <c r="AJ867">
        <f t="shared" si="491"/>
        <v>0</v>
      </c>
      <c r="AK867">
        <f t="shared" si="492"/>
        <v>0</v>
      </c>
      <c r="AL867">
        <v>0</v>
      </c>
      <c r="AM867">
        <f t="shared" si="493"/>
        <v>0</v>
      </c>
      <c r="AN867">
        <f t="shared" si="494"/>
        <v>0</v>
      </c>
      <c r="AO867">
        <f t="shared" si="495"/>
        <v>2.2739189884214046E-2</v>
      </c>
      <c r="AQ867">
        <f t="shared" si="496"/>
        <v>0</v>
      </c>
      <c r="AR867">
        <f t="shared" si="497"/>
        <v>0</v>
      </c>
      <c r="AS867">
        <v>0</v>
      </c>
      <c r="AT867">
        <f t="shared" si="498"/>
        <v>0</v>
      </c>
      <c r="AU867">
        <f t="shared" si="499"/>
        <v>0</v>
      </c>
      <c r="AV867">
        <f t="shared" si="500"/>
        <v>1.5759424160826513E-2</v>
      </c>
      <c r="AX867" t="e">
        <f t="shared" si="501"/>
        <v>#DIV/0!</v>
      </c>
      <c r="AY867" t="e">
        <f t="shared" si="502"/>
        <v>#DIV/0!</v>
      </c>
      <c r="AZ867" t="e">
        <f t="shared" si="503"/>
        <v>#DIV/0!</v>
      </c>
    </row>
    <row r="868" spans="14:52">
      <c r="N868" s="36">
        <f>1000000*(AG868-AE868)/Y868</f>
        <v>0</v>
      </c>
      <c r="O868" s="36">
        <f>1000000*(AN868-AL868)/Y868</f>
        <v>0</v>
      </c>
      <c r="P868" s="36">
        <f>1000000*(AU868-AS868)/Y868</f>
        <v>0</v>
      </c>
      <c r="Q868">
        <f>(N868*16)</f>
        <v>0</v>
      </c>
      <c r="R868">
        <f>(O868*44)</f>
        <v>0</v>
      </c>
      <c r="S868">
        <f>1000000*(((AG868-AE868)*0.082057*X868)/(W868-AA868))/Y868</f>
        <v>0</v>
      </c>
      <c r="T868">
        <f>1000000*(((AN868-AL868)*0.082057*X868)/(W868-AA868))/Y868</f>
        <v>0</v>
      </c>
      <c r="U868">
        <f>O868*((1*0.082057*X868)/(W868-AA868))</f>
        <v>0</v>
      </c>
      <c r="W868">
        <f t="shared" si="483"/>
        <v>-7.7434778162181958E-2</v>
      </c>
      <c r="X868">
        <v>313.14999999999998</v>
      </c>
      <c r="Y868">
        <f t="shared" si="484"/>
        <v>1.9073334166666699E-2</v>
      </c>
      <c r="Z868">
        <v>2E-3</v>
      </c>
      <c r="AA868">
        <f t="shared" si="485"/>
        <v>7.2765497523200454E-2</v>
      </c>
      <c r="AC868">
        <f t="shared" si="486"/>
        <v>0</v>
      </c>
      <c r="AD868">
        <f t="shared" si="487"/>
        <v>0</v>
      </c>
      <c r="AE868">
        <v>0</v>
      </c>
      <c r="AF868">
        <f t="shared" si="488"/>
        <v>0</v>
      </c>
      <c r="AG868">
        <f t="shared" si="489"/>
        <v>0</v>
      </c>
      <c r="AH868">
        <f t="shared" si="490"/>
        <v>1.097002469958351E-3</v>
      </c>
      <c r="AJ868">
        <f t="shared" si="491"/>
        <v>0</v>
      </c>
      <c r="AK868">
        <f t="shared" si="492"/>
        <v>0</v>
      </c>
      <c r="AL868">
        <v>0</v>
      </c>
      <c r="AM868">
        <f t="shared" si="493"/>
        <v>0</v>
      </c>
      <c r="AN868">
        <f t="shared" si="494"/>
        <v>0</v>
      </c>
      <c r="AO868">
        <f t="shared" si="495"/>
        <v>2.2739189884214046E-2</v>
      </c>
      <c r="AQ868">
        <f t="shared" si="496"/>
        <v>0</v>
      </c>
      <c r="AR868">
        <f t="shared" si="497"/>
        <v>0</v>
      </c>
      <c r="AS868">
        <v>0</v>
      </c>
      <c r="AT868">
        <f t="shared" si="498"/>
        <v>0</v>
      </c>
      <c r="AU868">
        <f t="shared" si="499"/>
        <v>0</v>
      </c>
      <c r="AV868">
        <f t="shared" si="500"/>
        <v>1.5759424160826513E-2</v>
      </c>
      <c r="AX868" t="e">
        <f t="shared" si="501"/>
        <v>#DIV/0!</v>
      </c>
      <c r="AY868" t="e">
        <f t="shared" si="502"/>
        <v>#DIV/0!</v>
      </c>
      <c r="AZ868" t="e">
        <f t="shared" si="503"/>
        <v>#DIV/0!</v>
      </c>
    </row>
    <row r="869" spans="14:52">
      <c r="N869" s="36">
        <f>1000000*(AG869-AE869)/Y869</f>
        <v>0</v>
      </c>
      <c r="O869" s="36">
        <f>1000000*(AN869-AL869)/Y869</f>
        <v>0</v>
      </c>
      <c r="P869" s="36">
        <f>1000000*(AU869-AS869)/Y869</f>
        <v>0</v>
      </c>
      <c r="Q869">
        <f>(N869*16)</f>
        <v>0</v>
      </c>
      <c r="R869">
        <f>(O869*44)</f>
        <v>0</v>
      </c>
      <c r="S869">
        <f>1000000*(((AG869-AE869)*0.082057*X869)/(W869-AA869))/Y869</f>
        <v>0</v>
      </c>
      <c r="T869">
        <f>1000000*(((AN869-AL869)*0.082057*X869)/(W869-AA869))/Y869</f>
        <v>0</v>
      </c>
      <c r="U869">
        <f>O869*((1*0.082057*X869)/(W869-AA869))</f>
        <v>0</v>
      </c>
      <c r="W869">
        <f t="shared" si="483"/>
        <v>-7.7434778162181958E-2</v>
      </c>
      <c r="X869">
        <v>313.14999999999998</v>
      </c>
      <c r="Y869">
        <f t="shared" si="484"/>
        <v>1.9073334166666699E-2</v>
      </c>
      <c r="Z869">
        <v>2E-3</v>
      </c>
      <c r="AA869">
        <f t="shared" si="485"/>
        <v>7.2765497523200454E-2</v>
      </c>
      <c r="AC869">
        <f t="shared" si="486"/>
        <v>0</v>
      </c>
      <c r="AD869">
        <f t="shared" si="487"/>
        <v>0</v>
      </c>
      <c r="AE869">
        <v>0</v>
      </c>
      <c r="AF869">
        <f t="shared" si="488"/>
        <v>0</v>
      </c>
      <c r="AG869">
        <f t="shared" si="489"/>
        <v>0</v>
      </c>
      <c r="AH869">
        <f t="shared" si="490"/>
        <v>1.097002469958351E-3</v>
      </c>
      <c r="AJ869">
        <f t="shared" si="491"/>
        <v>0</v>
      </c>
      <c r="AK869">
        <f t="shared" si="492"/>
        <v>0</v>
      </c>
      <c r="AL869">
        <v>0</v>
      </c>
      <c r="AM869">
        <f t="shared" si="493"/>
        <v>0</v>
      </c>
      <c r="AN869">
        <f t="shared" si="494"/>
        <v>0</v>
      </c>
      <c r="AO869">
        <f t="shared" si="495"/>
        <v>2.2739189884214046E-2</v>
      </c>
      <c r="AQ869">
        <f t="shared" si="496"/>
        <v>0</v>
      </c>
      <c r="AR869">
        <f t="shared" si="497"/>
        <v>0</v>
      </c>
      <c r="AS869">
        <v>0</v>
      </c>
      <c r="AT869">
        <f t="shared" si="498"/>
        <v>0</v>
      </c>
      <c r="AU869">
        <f t="shared" si="499"/>
        <v>0</v>
      </c>
      <c r="AV869">
        <f t="shared" si="500"/>
        <v>1.5759424160826513E-2</v>
      </c>
      <c r="AX869" t="e">
        <f t="shared" si="501"/>
        <v>#DIV/0!</v>
      </c>
      <c r="AY869" t="e">
        <f t="shared" si="502"/>
        <v>#DIV/0!</v>
      </c>
      <c r="AZ869" t="e">
        <f t="shared" si="503"/>
        <v>#DIV/0!</v>
      </c>
    </row>
    <row r="870" spans="14:52">
      <c r="N870" s="36">
        <f>1000000*(AG870-AE870)/Y870</f>
        <v>0</v>
      </c>
      <c r="O870" s="36">
        <f>1000000*(AN870-AL870)/Y870</f>
        <v>0</v>
      </c>
      <c r="P870" s="36">
        <f>1000000*(AU870-AS870)/Y870</f>
        <v>0</v>
      </c>
      <c r="Q870">
        <f>(N870*16)</f>
        <v>0</v>
      </c>
      <c r="R870">
        <f>(O870*44)</f>
        <v>0</v>
      </c>
      <c r="S870">
        <f>1000000*(((AG870-AE870)*0.082057*X870)/(W870-AA870))/Y870</f>
        <v>0</v>
      </c>
      <c r="T870">
        <f>1000000*(((AN870-AL870)*0.082057*X870)/(W870-AA870))/Y870</f>
        <v>0</v>
      </c>
      <c r="U870">
        <f>O870*((1*0.082057*X870)/(W870-AA870))</f>
        <v>0</v>
      </c>
      <c r="W870">
        <f t="shared" si="483"/>
        <v>-7.7434778162181958E-2</v>
      </c>
      <c r="X870">
        <v>313.14999999999998</v>
      </c>
      <c r="Y870">
        <f t="shared" si="484"/>
        <v>1.9073334166666699E-2</v>
      </c>
      <c r="Z870">
        <v>2E-3</v>
      </c>
      <c r="AA870">
        <f t="shared" si="485"/>
        <v>7.2765497523200454E-2</v>
      </c>
      <c r="AC870">
        <f t="shared" si="486"/>
        <v>0</v>
      </c>
      <c r="AD870">
        <f t="shared" si="487"/>
        <v>0</v>
      </c>
      <c r="AE870">
        <v>0</v>
      </c>
      <c r="AF870">
        <f t="shared" si="488"/>
        <v>0</v>
      </c>
      <c r="AG870">
        <f t="shared" si="489"/>
        <v>0</v>
      </c>
      <c r="AH870">
        <f t="shared" si="490"/>
        <v>1.097002469958351E-3</v>
      </c>
      <c r="AJ870">
        <f t="shared" si="491"/>
        <v>0</v>
      </c>
      <c r="AK870">
        <f t="shared" si="492"/>
        <v>0</v>
      </c>
      <c r="AL870">
        <v>0</v>
      </c>
      <c r="AM870">
        <f t="shared" si="493"/>
        <v>0</v>
      </c>
      <c r="AN870">
        <f t="shared" si="494"/>
        <v>0</v>
      </c>
      <c r="AO870">
        <f t="shared" si="495"/>
        <v>2.2739189884214046E-2</v>
      </c>
      <c r="AQ870">
        <f t="shared" si="496"/>
        <v>0</v>
      </c>
      <c r="AR870">
        <f t="shared" si="497"/>
        <v>0</v>
      </c>
      <c r="AS870">
        <v>0</v>
      </c>
      <c r="AT870">
        <f t="shared" si="498"/>
        <v>0</v>
      </c>
      <c r="AU870">
        <f t="shared" si="499"/>
        <v>0</v>
      </c>
      <c r="AV870">
        <f t="shared" si="500"/>
        <v>1.5759424160826513E-2</v>
      </c>
      <c r="AX870" t="e">
        <f t="shared" si="501"/>
        <v>#DIV/0!</v>
      </c>
      <c r="AY870" t="e">
        <f t="shared" si="502"/>
        <v>#DIV/0!</v>
      </c>
      <c r="AZ870" t="e">
        <f t="shared" si="503"/>
        <v>#DIV/0!</v>
      </c>
    </row>
    <row r="871" spans="14:52">
      <c r="N871" s="36">
        <f>1000000*(AG871-AE871)/Y871</f>
        <v>0</v>
      </c>
      <c r="O871" s="36">
        <f>1000000*(AN871-AL871)/Y871</f>
        <v>0</v>
      </c>
      <c r="P871" s="36">
        <f>1000000*(AU871-AS871)/Y871</f>
        <v>0</v>
      </c>
      <c r="Q871">
        <f>(N871*16)</f>
        <v>0</v>
      </c>
      <c r="R871">
        <f>(O871*44)</f>
        <v>0</v>
      </c>
      <c r="S871">
        <f>1000000*(((AG871-AE871)*0.082057*X871)/(W871-AA871))/Y871</f>
        <v>0</v>
      </c>
      <c r="T871">
        <f>1000000*(((AN871-AL871)*0.082057*X871)/(W871-AA871))/Y871</f>
        <v>0</v>
      </c>
      <c r="U871">
        <f>O871*((1*0.082057*X871)/(W871-AA871))</f>
        <v>0</v>
      </c>
      <c r="W871">
        <f t="shared" si="483"/>
        <v>-7.7434778162181958E-2</v>
      </c>
      <c r="X871">
        <v>313.14999999999998</v>
      </c>
      <c r="Y871">
        <f t="shared" si="484"/>
        <v>1.9073334166666699E-2</v>
      </c>
      <c r="Z871">
        <v>2E-3</v>
      </c>
      <c r="AA871">
        <f t="shared" si="485"/>
        <v>7.2765497523200454E-2</v>
      </c>
      <c r="AC871">
        <f t="shared" si="486"/>
        <v>0</v>
      </c>
      <c r="AD871">
        <f t="shared" si="487"/>
        <v>0</v>
      </c>
      <c r="AE871">
        <v>0</v>
      </c>
      <c r="AF871">
        <f t="shared" si="488"/>
        <v>0</v>
      </c>
      <c r="AG871">
        <f t="shared" si="489"/>
        <v>0</v>
      </c>
      <c r="AH871">
        <f t="shared" si="490"/>
        <v>1.097002469958351E-3</v>
      </c>
      <c r="AJ871">
        <f t="shared" si="491"/>
        <v>0</v>
      </c>
      <c r="AK871">
        <f t="shared" si="492"/>
        <v>0</v>
      </c>
      <c r="AL871">
        <v>0</v>
      </c>
      <c r="AM871">
        <f t="shared" si="493"/>
        <v>0</v>
      </c>
      <c r="AN871">
        <f t="shared" si="494"/>
        <v>0</v>
      </c>
      <c r="AO871">
        <f t="shared" si="495"/>
        <v>2.2739189884214046E-2</v>
      </c>
      <c r="AQ871">
        <f t="shared" si="496"/>
        <v>0</v>
      </c>
      <c r="AR871">
        <f t="shared" si="497"/>
        <v>0</v>
      </c>
      <c r="AS871">
        <v>0</v>
      </c>
      <c r="AT871">
        <f t="shared" si="498"/>
        <v>0</v>
      </c>
      <c r="AU871">
        <f t="shared" si="499"/>
        <v>0</v>
      </c>
      <c r="AV871">
        <f t="shared" si="500"/>
        <v>1.5759424160826513E-2</v>
      </c>
      <c r="AX871" t="e">
        <f t="shared" si="501"/>
        <v>#DIV/0!</v>
      </c>
      <c r="AY871" t="e">
        <f t="shared" si="502"/>
        <v>#DIV/0!</v>
      </c>
      <c r="AZ871" t="e">
        <f t="shared" si="503"/>
        <v>#DIV/0!</v>
      </c>
    </row>
    <row r="872" spans="14:52">
      <c r="N872" s="36">
        <f>1000000*(AG872-AE872)/Y872</f>
        <v>0</v>
      </c>
      <c r="O872" s="36">
        <f>1000000*(AN872-AL872)/Y872</f>
        <v>0</v>
      </c>
      <c r="P872" s="36">
        <f>1000000*(AU872-AS872)/Y872</f>
        <v>0</v>
      </c>
      <c r="Q872">
        <f>(N872*16)</f>
        <v>0</v>
      </c>
      <c r="R872">
        <f>(O872*44)</f>
        <v>0</v>
      </c>
      <c r="S872">
        <f>1000000*(((AG872-AE872)*0.082057*X872)/(W872-AA872))/Y872</f>
        <v>0</v>
      </c>
      <c r="T872">
        <f>1000000*(((AN872-AL872)*0.082057*X872)/(W872-AA872))/Y872</f>
        <v>0</v>
      </c>
      <c r="U872">
        <f>O872*((1*0.082057*X872)/(W872-AA872))</f>
        <v>0</v>
      </c>
      <c r="W872">
        <f t="shared" si="483"/>
        <v>-7.7434778162181958E-2</v>
      </c>
      <c r="X872">
        <v>313.14999999999998</v>
      </c>
      <c r="Y872">
        <f t="shared" si="484"/>
        <v>1.9073334166666699E-2</v>
      </c>
      <c r="Z872">
        <v>2E-3</v>
      </c>
      <c r="AA872">
        <f t="shared" si="485"/>
        <v>7.2765497523200454E-2</v>
      </c>
      <c r="AC872">
        <f t="shared" si="486"/>
        <v>0</v>
      </c>
      <c r="AD872">
        <f t="shared" si="487"/>
        <v>0</v>
      </c>
      <c r="AE872">
        <v>0</v>
      </c>
      <c r="AF872">
        <f t="shared" si="488"/>
        <v>0</v>
      </c>
      <c r="AG872">
        <f t="shared" si="489"/>
        <v>0</v>
      </c>
      <c r="AH872">
        <f t="shared" si="490"/>
        <v>1.097002469958351E-3</v>
      </c>
      <c r="AJ872">
        <f t="shared" si="491"/>
        <v>0</v>
      </c>
      <c r="AK872">
        <f t="shared" si="492"/>
        <v>0</v>
      </c>
      <c r="AL872">
        <v>0</v>
      </c>
      <c r="AM872">
        <f t="shared" si="493"/>
        <v>0</v>
      </c>
      <c r="AN872">
        <f t="shared" si="494"/>
        <v>0</v>
      </c>
      <c r="AO872">
        <f t="shared" si="495"/>
        <v>2.2739189884214046E-2</v>
      </c>
      <c r="AQ872">
        <f t="shared" si="496"/>
        <v>0</v>
      </c>
      <c r="AR872">
        <f t="shared" si="497"/>
        <v>0</v>
      </c>
      <c r="AS872">
        <v>0</v>
      </c>
      <c r="AT872">
        <f t="shared" si="498"/>
        <v>0</v>
      </c>
      <c r="AU872">
        <f t="shared" si="499"/>
        <v>0</v>
      </c>
      <c r="AV872">
        <f t="shared" si="500"/>
        <v>1.5759424160826513E-2</v>
      </c>
      <c r="AX872" t="e">
        <f t="shared" si="501"/>
        <v>#DIV/0!</v>
      </c>
      <c r="AY872" t="e">
        <f t="shared" si="502"/>
        <v>#DIV/0!</v>
      </c>
      <c r="AZ872" t="e">
        <f t="shared" si="503"/>
        <v>#DIV/0!</v>
      </c>
    </row>
    <row r="873" spans="14:52">
      <c r="N873" s="36">
        <f>1000000*(AG873-AE873)/Y873</f>
        <v>0</v>
      </c>
      <c r="O873" s="36">
        <f>1000000*(AN873-AL873)/Y873</f>
        <v>0</v>
      </c>
      <c r="P873" s="36">
        <f>1000000*(AU873-AS873)/Y873</f>
        <v>0</v>
      </c>
      <c r="Q873">
        <f>(N873*16)</f>
        <v>0</v>
      </c>
      <c r="R873">
        <f>(O873*44)</f>
        <v>0</v>
      </c>
      <c r="S873">
        <f>1000000*(((AG873-AE873)*0.082057*X873)/(W873-AA873))/Y873</f>
        <v>0</v>
      </c>
      <c r="T873">
        <f>1000000*(((AN873-AL873)*0.082057*X873)/(W873-AA873))/Y873</f>
        <v>0</v>
      </c>
      <c r="U873">
        <f>O873*((1*0.082057*X873)/(W873-AA873))</f>
        <v>0</v>
      </c>
      <c r="W873">
        <f t="shared" si="483"/>
        <v>-7.7434778162181958E-2</v>
      </c>
      <c r="X873">
        <v>313.14999999999998</v>
      </c>
      <c r="Y873">
        <f t="shared" si="484"/>
        <v>1.9073334166666699E-2</v>
      </c>
      <c r="Z873">
        <v>2E-3</v>
      </c>
      <c r="AA873">
        <f t="shared" si="485"/>
        <v>7.2765497523200454E-2</v>
      </c>
      <c r="AC873">
        <f t="shared" si="486"/>
        <v>0</v>
      </c>
      <c r="AD873">
        <f t="shared" si="487"/>
        <v>0</v>
      </c>
      <c r="AE873">
        <v>0</v>
      </c>
      <c r="AF873">
        <f t="shared" si="488"/>
        <v>0</v>
      </c>
      <c r="AG873">
        <f t="shared" si="489"/>
        <v>0</v>
      </c>
      <c r="AH873">
        <f t="shared" si="490"/>
        <v>1.097002469958351E-3</v>
      </c>
      <c r="AJ873">
        <f t="shared" si="491"/>
        <v>0</v>
      </c>
      <c r="AK873">
        <f t="shared" si="492"/>
        <v>0</v>
      </c>
      <c r="AL873">
        <v>0</v>
      </c>
      <c r="AM873">
        <f t="shared" si="493"/>
        <v>0</v>
      </c>
      <c r="AN873">
        <f t="shared" si="494"/>
        <v>0</v>
      </c>
      <c r="AO873">
        <f t="shared" si="495"/>
        <v>2.2739189884214046E-2</v>
      </c>
      <c r="AQ873">
        <f t="shared" si="496"/>
        <v>0</v>
      </c>
      <c r="AR873">
        <f t="shared" si="497"/>
        <v>0</v>
      </c>
      <c r="AS873">
        <v>0</v>
      </c>
      <c r="AT873">
        <f t="shared" si="498"/>
        <v>0</v>
      </c>
      <c r="AU873">
        <f t="shared" si="499"/>
        <v>0</v>
      </c>
      <c r="AV873">
        <f t="shared" si="500"/>
        <v>1.5759424160826513E-2</v>
      </c>
      <c r="AX873" t="e">
        <f t="shared" si="501"/>
        <v>#DIV/0!</v>
      </c>
      <c r="AY873" t="e">
        <f t="shared" si="502"/>
        <v>#DIV/0!</v>
      </c>
      <c r="AZ873" t="e">
        <f t="shared" si="503"/>
        <v>#DIV/0!</v>
      </c>
    </row>
    <row r="874" spans="14:52">
      <c r="N874" s="36">
        <f>1000000*(AG874-AE874)/Y874</f>
        <v>0</v>
      </c>
      <c r="O874" s="36">
        <f>1000000*(AN874-AL874)/Y874</f>
        <v>0</v>
      </c>
      <c r="P874" s="36">
        <f>1000000*(AU874-AS874)/Y874</f>
        <v>0</v>
      </c>
      <c r="Q874">
        <f>(N874*16)</f>
        <v>0</v>
      </c>
      <c r="R874">
        <f>(O874*44)</f>
        <v>0</v>
      </c>
      <c r="S874">
        <f>1000000*(((AG874-AE874)*0.082057*X874)/(W874-AA874))/Y874</f>
        <v>0</v>
      </c>
      <c r="T874">
        <f>1000000*(((AN874-AL874)*0.082057*X874)/(W874-AA874))/Y874</f>
        <v>0</v>
      </c>
      <c r="U874">
        <f>O874*((1*0.082057*X874)/(W874-AA874))</f>
        <v>0</v>
      </c>
      <c r="W874">
        <f t="shared" ref="W874:W937" si="504">((0.001316*((J874*25.4)-(2.5*2053/100)))*(273.15+40))/(273.15+I874)</f>
        <v>-7.7434778162181958E-2</v>
      </c>
      <c r="X874">
        <v>313.14999999999998</v>
      </c>
      <c r="Y874">
        <f t="shared" ref="Y874:Y937" si="505">(21.0733341666667/1000)-Z874</f>
        <v>1.9073334166666699E-2</v>
      </c>
      <c r="Z874">
        <v>2E-3</v>
      </c>
      <c r="AA874">
        <f t="shared" ref="AA874:AA937" si="506">(0.001316*10^(8.07131-(1730.63/(233.46+(X874-273.15)))))</f>
        <v>7.2765497523200454E-2</v>
      </c>
      <c r="AC874">
        <f t="shared" ref="AC874:AC937" si="507">W874*(K874/10^6)</f>
        <v>0</v>
      </c>
      <c r="AD874">
        <f t="shared" ref="AD874:AD937" si="508">(AC874*Z874)/(0.082057*X874)</f>
        <v>0</v>
      </c>
      <c r="AE874">
        <v>0</v>
      </c>
      <c r="AF874">
        <f t="shared" ref="AF874:AF937" si="509">AC874*AH874*Y874</f>
        <v>0</v>
      </c>
      <c r="AG874">
        <f t="shared" ref="AG874:AG937" si="510">AD874+AF874</f>
        <v>0</v>
      </c>
      <c r="AH874">
        <f t="shared" ref="AH874:AH937" si="511">101.325*(0.000014*EXP(1600*((1/X874)-(1/298.15))))</f>
        <v>1.097002469958351E-3</v>
      </c>
      <c r="AJ874">
        <f t="shared" ref="AJ874:AJ937" si="512">W874*(L874/10^6)</f>
        <v>0</v>
      </c>
      <c r="AK874">
        <f t="shared" ref="AK874:AK937" si="513">(AJ874*Z874)/(0.082057*X874)</f>
        <v>0</v>
      </c>
      <c r="AL874">
        <v>0</v>
      </c>
      <c r="AM874">
        <f t="shared" ref="AM874:AM937" si="514">AJ874*AO874*Y874</f>
        <v>0</v>
      </c>
      <c r="AN874">
        <f t="shared" ref="AN874:AN937" si="515">AK874+AM874</f>
        <v>0</v>
      </c>
      <c r="AO874">
        <f t="shared" ref="AO874:AO937" si="516">101.325*(0.00033*EXP(2400*((1/X874)-(1/298.15))))</f>
        <v>2.2739189884214046E-2</v>
      </c>
      <c r="AQ874">
        <f t="shared" ref="AQ874:AQ937" si="517">W874*(M874/10^6)</f>
        <v>0</v>
      </c>
      <c r="AR874">
        <f t="shared" ref="AR874:AR937" si="518">(AQ874*Z874)/(0.082057*X874)</f>
        <v>0</v>
      </c>
      <c r="AS874">
        <v>0</v>
      </c>
      <c r="AT874">
        <f t="shared" ref="AT874:AT937" si="519">AQ874*AV874*Y874</f>
        <v>0</v>
      </c>
      <c r="AU874">
        <f t="shared" ref="AU874:AU937" si="520">AR874+AT874</f>
        <v>0</v>
      </c>
      <c r="AV874">
        <f t="shared" ref="AV874:AV937" si="521">101.325*((2.4*10^-4)*EXP(2700*((1/X874)-(1/298.15))))</f>
        <v>1.5759424160826513E-2</v>
      </c>
      <c r="AX874" t="e">
        <f t="shared" ref="AX874:AX937" si="522">100*(AG874-AF874)/AG874</f>
        <v>#DIV/0!</v>
      </c>
      <c r="AY874" t="e">
        <f t="shared" ref="AY874:AY937" si="523">100*(AN874-AM874)/AN874</f>
        <v>#DIV/0!</v>
      </c>
      <c r="AZ874" t="e">
        <f t="shared" ref="AZ874:AZ937" si="524">100*(AU874-AT874)/AU874</f>
        <v>#DIV/0!</v>
      </c>
    </row>
    <row r="875" spans="14:52">
      <c r="N875" s="36">
        <f>1000000*(AG875-AE875)/Y875</f>
        <v>0</v>
      </c>
      <c r="O875" s="36">
        <f>1000000*(AN875-AL875)/Y875</f>
        <v>0</v>
      </c>
      <c r="P875" s="36">
        <f>1000000*(AU875-AS875)/Y875</f>
        <v>0</v>
      </c>
      <c r="Q875">
        <f>(N875*16)</f>
        <v>0</v>
      </c>
      <c r="R875">
        <f>(O875*44)</f>
        <v>0</v>
      </c>
      <c r="S875">
        <f>1000000*(((AG875-AE875)*0.082057*X875)/(W875-AA875))/Y875</f>
        <v>0</v>
      </c>
      <c r="T875">
        <f>1000000*(((AN875-AL875)*0.082057*X875)/(W875-AA875))/Y875</f>
        <v>0</v>
      </c>
      <c r="U875">
        <f>O875*((1*0.082057*X875)/(W875-AA875))</f>
        <v>0</v>
      </c>
      <c r="W875">
        <f t="shared" si="504"/>
        <v>-7.7434778162181958E-2</v>
      </c>
      <c r="X875">
        <v>313.14999999999998</v>
      </c>
      <c r="Y875">
        <f t="shared" si="505"/>
        <v>1.9073334166666699E-2</v>
      </c>
      <c r="Z875">
        <v>2E-3</v>
      </c>
      <c r="AA875">
        <f t="shared" si="506"/>
        <v>7.2765497523200454E-2</v>
      </c>
      <c r="AC875">
        <f t="shared" si="507"/>
        <v>0</v>
      </c>
      <c r="AD875">
        <f t="shared" si="508"/>
        <v>0</v>
      </c>
      <c r="AE875">
        <v>0</v>
      </c>
      <c r="AF875">
        <f t="shared" si="509"/>
        <v>0</v>
      </c>
      <c r="AG875" s="8">
        <f t="shared" si="510"/>
        <v>0</v>
      </c>
      <c r="AH875" s="9">
        <f t="shared" si="511"/>
        <v>1.097002469958351E-3</v>
      </c>
      <c r="AJ875">
        <f t="shared" si="512"/>
        <v>0</v>
      </c>
      <c r="AK875">
        <f t="shared" si="513"/>
        <v>0</v>
      </c>
      <c r="AL875">
        <v>0</v>
      </c>
      <c r="AM875" s="8">
        <f t="shared" si="514"/>
        <v>0</v>
      </c>
      <c r="AN875" s="8">
        <f t="shared" si="515"/>
        <v>0</v>
      </c>
      <c r="AO875" s="9">
        <f t="shared" si="516"/>
        <v>2.2739189884214046E-2</v>
      </c>
      <c r="AP875" s="9"/>
      <c r="AQ875">
        <f t="shared" si="517"/>
        <v>0</v>
      </c>
      <c r="AR875">
        <f t="shared" si="518"/>
        <v>0</v>
      </c>
      <c r="AS875">
        <v>0</v>
      </c>
      <c r="AT875" s="8">
        <f t="shared" si="519"/>
        <v>0</v>
      </c>
      <c r="AU875" s="8">
        <f t="shared" si="520"/>
        <v>0</v>
      </c>
      <c r="AV875" s="9">
        <f t="shared" si="521"/>
        <v>1.5759424160826513E-2</v>
      </c>
      <c r="AX875" t="e">
        <f t="shared" si="522"/>
        <v>#DIV/0!</v>
      </c>
      <c r="AY875" t="e">
        <f t="shared" si="523"/>
        <v>#DIV/0!</v>
      </c>
      <c r="AZ875" t="e">
        <f t="shared" si="524"/>
        <v>#DIV/0!</v>
      </c>
    </row>
    <row r="876" spans="14:52">
      <c r="N876" s="36">
        <f>1000000*(AG876-AE876)/Y876</f>
        <v>0</v>
      </c>
      <c r="O876" s="36">
        <f>1000000*(AN876-AL876)/Y876</f>
        <v>0</v>
      </c>
      <c r="P876" s="36">
        <f>1000000*(AU876-AS876)/Y876</f>
        <v>0</v>
      </c>
      <c r="Q876">
        <f>(N876*16)</f>
        <v>0</v>
      </c>
      <c r="R876">
        <f>(O876*44)</f>
        <v>0</v>
      </c>
      <c r="S876">
        <f>1000000*(((AG876-AE876)*0.082057*X876)/(W876-AA876))/Y876</f>
        <v>0</v>
      </c>
      <c r="T876">
        <f>1000000*(((AN876-AL876)*0.082057*X876)/(W876-AA876))/Y876</f>
        <v>0</v>
      </c>
      <c r="U876">
        <f>O876*((1*0.082057*X876)/(W876-AA876))</f>
        <v>0</v>
      </c>
      <c r="W876">
        <f t="shared" si="504"/>
        <v>-7.7434778162181958E-2</v>
      </c>
      <c r="X876">
        <v>313.14999999999998</v>
      </c>
      <c r="Y876">
        <f t="shared" si="505"/>
        <v>1.9073334166666699E-2</v>
      </c>
      <c r="Z876">
        <v>2E-3</v>
      </c>
      <c r="AA876">
        <f t="shared" si="506"/>
        <v>7.2765497523200454E-2</v>
      </c>
      <c r="AC876">
        <f t="shared" si="507"/>
        <v>0</v>
      </c>
      <c r="AD876">
        <f t="shared" si="508"/>
        <v>0</v>
      </c>
      <c r="AE876">
        <v>0</v>
      </c>
      <c r="AF876">
        <f t="shared" si="509"/>
        <v>0</v>
      </c>
      <c r="AG876">
        <f t="shared" si="510"/>
        <v>0</v>
      </c>
      <c r="AH876">
        <f t="shared" si="511"/>
        <v>1.097002469958351E-3</v>
      </c>
      <c r="AJ876">
        <f t="shared" si="512"/>
        <v>0</v>
      </c>
      <c r="AK876">
        <f t="shared" si="513"/>
        <v>0</v>
      </c>
      <c r="AL876">
        <v>0</v>
      </c>
      <c r="AM876">
        <f t="shared" si="514"/>
        <v>0</v>
      </c>
      <c r="AN876">
        <f t="shared" si="515"/>
        <v>0</v>
      </c>
      <c r="AO876">
        <f t="shared" si="516"/>
        <v>2.2739189884214046E-2</v>
      </c>
      <c r="AQ876">
        <f t="shared" si="517"/>
        <v>0</v>
      </c>
      <c r="AR876">
        <f t="shared" si="518"/>
        <v>0</v>
      </c>
      <c r="AS876">
        <v>0</v>
      </c>
      <c r="AT876">
        <f t="shared" si="519"/>
        <v>0</v>
      </c>
      <c r="AU876">
        <f t="shared" si="520"/>
        <v>0</v>
      </c>
      <c r="AV876">
        <f t="shared" si="521"/>
        <v>1.5759424160826513E-2</v>
      </c>
      <c r="AX876" t="e">
        <f t="shared" si="522"/>
        <v>#DIV/0!</v>
      </c>
      <c r="AY876" t="e">
        <f t="shared" si="523"/>
        <v>#DIV/0!</v>
      </c>
      <c r="AZ876" t="e">
        <f t="shared" si="524"/>
        <v>#DIV/0!</v>
      </c>
    </row>
    <row r="877" spans="14:52">
      <c r="N877" s="36">
        <f>1000000*(AG877-AE877)/Y877</f>
        <v>0</v>
      </c>
      <c r="O877" s="36">
        <f>1000000*(AN877-AL877)/Y877</f>
        <v>0</v>
      </c>
      <c r="P877" s="36">
        <f>1000000*(AU877-AS877)/Y877</f>
        <v>0</v>
      </c>
      <c r="Q877">
        <f>(N877*16)</f>
        <v>0</v>
      </c>
      <c r="R877">
        <f>(O877*44)</f>
        <v>0</v>
      </c>
      <c r="S877">
        <f>1000000*(((AG877-AE877)*0.082057*X877)/(W877-AA877))/Y877</f>
        <v>0</v>
      </c>
      <c r="T877">
        <f>1000000*(((AN877-AL877)*0.082057*X877)/(W877-AA877))/Y877</f>
        <v>0</v>
      </c>
      <c r="U877">
        <f>O877*((1*0.082057*X877)/(W877-AA877))</f>
        <v>0</v>
      </c>
      <c r="W877">
        <f t="shared" si="504"/>
        <v>-7.7434778162181958E-2</v>
      </c>
      <c r="X877">
        <v>313.14999999999998</v>
      </c>
      <c r="Y877">
        <f t="shared" si="505"/>
        <v>1.9073334166666699E-2</v>
      </c>
      <c r="Z877">
        <v>2E-3</v>
      </c>
      <c r="AA877">
        <f t="shared" si="506"/>
        <v>7.2765497523200454E-2</v>
      </c>
      <c r="AC877">
        <f t="shared" si="507"/>
        <v>0</v>
      </c>
      <c r="AD877">
        <f t="shared" si="508"/>
        <v>0</v>
      </c>
      <c r="AE877">
        <v>0</v>
      </c>
      <c r="AF877">
        <f t="shared" si="509"/>
        <v>0</v>
      </c>
      <c r="AG877">
        <f t="shared" si="510"/>
        <v>0</v>
      </c>
      <c r="AH877">
        <f t="shared" si="511"/>
        <v>1.097002469958351E-3</v>
      </c>
      <c r="AJ877">
        <f t="shared" si="512"/>
        <v>0</v>
      </c>
      <c r="AK877">
        <f t="shared" si="513"/>
        <v>0</v>
      </c>
      <c r="AL877">
        <v>0</v>
      </c>
      <c r="AM877">
        <f t="shared" si="514"/>
        <v>0</v>
      </c>
      <c r="AN877">
        <f t="shared" si="515"/>
        <v>0</v>
      </c>
      <c r="AO877">
        <f t="shared" si="516"/>
        <v>2.2739189884214046E-2</v>
      </c>
      <c r="AQ877">
        <f t="shared" si="517"/>
        <v>0</v>
      </c>
      <c r="AR877">
        <f t="shared" si="518"/>
        <v>0</v>
      </c>
      <c r="AS877">
        <v>0</v>
      </c>
      <c r="AT877">
        <f t="shared" si="519"/>
        <v>0</v>
      </c>
      <c r="AU877">
        <f t="shared" si="520"/>
        <v>0</v>
      </c>
      <c r="AV877">
        <f t="shared" si="521"/>
        <v>1.5759424160826513E-2</v>
      </c>
      <c r="AX877" t="e">
        <f t="shared" si="522"/>
        <v>#DIV/0!</v>
      </c>
      <c r="AY877" t="e">
        <f t="shared" si="523"/>
        <v>#DIV/0!</v>
      </c>
      <c r="AZ877" t="e">
        <f t="shared" si="524"/>
        <v>#DIV/0!</v>
      </c>
    </row>
    <row r="878" spans="14:52">
      <c r="N878" s="36">
        <f>1000000*(AG878-AE878)/Y878</f>
        <v>0</v>
      </c>
      <c r="O878" s="36">
        <f>1000000*(AN878-AL878)/Y878</f>
        <v>0</v>
      </c>
      <c r="P878" s="36">
        <f>1000000*(AU878-AS878)/Y878</f>
        <v>0</v>
      </c>
      <c r="Q878">
        <f>(N878*16)</f>
        <v>0</v>
      </c>
      <c r="R878">
        <f>(O878*44)</f>
        <v>0</v>
      </c>
      <c r="S878">
        <f>1000000*(((AG878-AE878)*0.082057*X878)/(W878-AA878))/Y878</f>
        <v>0</v>
      </c>
      <c r="T878">
        <f>1000000*(((AN878-AL878)*0.082057*X878)/(W878-AA878))/Y878</f>
        <v>0</v>
      </c>
      <c r="U878">
        <f>O878*((1*0.082057*X878)/(W878-AA878))</f>
        <v>0</v>
      </c>
      <c r="W878">
        <f t="shared" si="504"/>
        <v>-7.7434778162181958E-2</v>
      </c>
      <c r="X878">
        <v>313.14999999999998</v>
      </c>
      <c r="Y878">
        <f t="shared" si="505"/>
        <v>1.9073334166666699E-2</v>
      </c>
      <c r="Z878">
        <v>2E-3</v>
      </c>
      <c r="AA878">
        <f t="shared" si="506"/>
        <v>7.2765497523200454E-2</v>
      </c>
      <c r="AC878">
        <f t="shared" si="507"/>
        <v>0</v>
      </c>
      <c r="AD878">
        <f t="shared" si="508"/>
        <v>0</v>
      </c>
      <c r="AE878">
        <v>0</v>
      </c>
      <c r="AF878">
        <f t="shared" si="509"/>
        <v>0</v>
      </c>
      <c r="AG878">
        <f t="shared" si="510"/>
        <v>0</v>
      </c>
      <c r="AH878">
        <f t="shared" si="511"/>
        <v>1.097002469958351E-3</v>
      </c>
      <c r="AJ878">
        <f t="shared" si="512"/>
        <v>0</v>
      </c>
      <c r="AK878">
        <f t="shared" si="513"/>
        <v>0</v>
      </c>
      <c r="AL878">
        <v>0</v>
      </c>
      <c r="AM878">
        <f t="shared" si="514"/>
        <v>0</v>
      </c>
      <c r="AN878">
        <f t="shared" si="515"/>
        <v>0</v>
      </c>
      <c r="AO878">
        <f t="shared" si="516"/>
        <v>2.2739189884214046E-2</v>
      </c>
      <c r="AQ878">
        <f t="shared" si="517"/>
        <v>0</v>
      </c>
      <c r="AR878">
        <f t="shared" si="518"/>
        <v>0</v>
      </c>
      <c r="AS878">
        <v>0</v>
      </c>
      <c r="AT878">
        <f t="shared" si="519"/>
        <v>0</v>
      </c>
      <c r="AU878">
        <f t="shared" si="520"/>
        <v>0</v>
      </c>
      <c r="AV878">
        <f t="shared" si="521"/>
        <v>1.5759424160826513E-2</v>
      </c>
      <c r="AX878" t="e">
        <f t="shared" si="522"/>
        <v>#DIV/0!</v>
      </c>
      <c r="AY878" t="e">
        <f t="shared" si="523"/>
        <v>#DIV/0!</v>
      </c>
      <c r="AZ878" t="e">
        <f t="shared" si="524"/>
        <v>#DIV/0!</v>
      </c>
    </row>
    <row r="879" spans="14:52">
      <c r="N879" s="36">
        <f>1000000*(AG879-AE879)/Y879</f>
        <v>0</v>
      </c>
      <c r="O879" s="36">
        <f>1000000*(AN879-AL879)/Y879</f>
        <v>0</v>
      </c>
      <c r="P879" s="36">
        <f>1000000*(AU879-AS879)/Y879</f>
        <v>0</v>
      </c>
      <c r="Q879">
        <f>(N879*16)</f>
        <v>0</v>
      </c>
      <c r="R879">
        <f>(O879*44)</f>
        <v>0</v>
      </c>
      <c r="S879">
        <f>1000000*(((AG879-AE879)*0.082057*X879)/(W879-AA879))/Y879</f>
        <v>0</v>
      </c>
      <c r="T879">
        <f>1000000*(((AN879-AL879)*0.082057*X879)/(W879-AA879))/Y879</f>
        <v>0</v>
      </c>
      <c r="U879">
        <f>O879*((1*0.082057*X879)/(W879-AA879))</f>
        <v>0</v>
      </c>
      <c r="W879">
        <f t="shared" si="504"/>
        <v>-7.7434778162181958E-2</v>
      </c>
      <c r="X879">
        <v>313.14999999999998</v>
      </c>
      <c r="Y879">
        <f t="shared" si="505"/>
        <v>1.9073334166666699E-2</v>
      </c>
      <c r="Z879">
        <v>2E-3</v>
      </c>
      <c r="AA879">
        <f t="shared" si="506"/>
        <v>7.2765497523200454E-2</v>
      </c>
      <c r="AC879">
        <f t="shared" si="507"/>
        <v>0</v>
      </c>
      <c r="AD879">
        <f t="shared" si="508"/>
        <v>0</v>
      </c>
      <c r="AE879">
        <v>0</v>
      </c>
      <c r="AF879">
        <f t="shared" si="509"/>
        <v>0</v>
      </c>
      <c r="AG879">
        <f t="shared" si="510"/>
        <v>0</v>
      </c>
      <c r="AH879">
        <f t="shared" si="511"/>
        <v>1.097002469958351E-3</v>
      </c>
      <c r="AJ879">
        <f t="shared" si="512"/>
        <v>0</v>
      </c>
      <c r="AK879">
        <f t="shared" si="513"/>
        <v>0</v>
      </c>
      <c r="AL879">
        <v>0</v>
      </c>
      <c r="AM879">
        <f t="shared" si="514"/>
        <v>0</v>
      </c>
      <c r="AN879">
        <f t="shared" si="515"/>
        <v>0</v>
      </c>
      <c r="AO879">
        <f t="shared" si="516"/>
        <v>2.2739189884214046E-2</v>
      </c>
      <c r="AQ879">
        <f t="shared" si="517"/>
        <v>0</v>
      </c>
      <c r="AR879">
        <f t="shared" si="518"/>
        <v>0</v>
      </c>
      <c r="AS879">
        <v>0</v>
      </c>
      <c r="AT879">
        <f t="shared" si="519"/>
        <v>0</v>
      </c>
      <c r="AU879">
        <f t="shared" si="520"/>
        <v>0</v>
      </c>
      <c r="AV879">
        <f t="shared" si="521"/>
        <v>1.5759424160826513E-2</v>
      </c>
      <c r="AX879" t="e">
        <f t="shared" si="522"/>
        <v>#DIV/0!</v>
      </c>
      <c r="AY879" t="e">
        <f t="shared" si="523"/>
        <v>#DIV/0!</v>
      </c>
      <c r="AZ879" t="e">
        <f t="shared" si="524"/>
        <v>#DIV/0!</v>
      </c>
    </row>
    <row r="880" spans="14:52">
      <c r="N880" s="36">
        <f>1000000*(AG880-AE880)/Y880</f>
        <v>0</v>
      </c>
      <c r="O880" s="36">
        <f>1000000*(AN880-AL880)/Y880</f>
        <v>0</v>
      </c>
      <c r="P880" s="36">
        <f>1000000*(AU880-AS880)/Y880</f>
        <v>0</v>
      </c>
      <c r="Q880">
        <f>(N880*16)</f>
        <v>0</v>
      </c>
      <c r="R880">
        <f>(O880*44)</f>
        <v>0</v>
      </c>
      <c r="S880">
        <f>1000000*(((AG880-AE880)*0.082057*X880)/(W880-AA880))/Y880</f>
        <v>0</v>
      </c>
      <c r="T880">
        <f>1000000*(((AN880-AL880)*0.082057*X880)/(W880-AA880))/Y880</f>
        <v>0</v>
      </c>
      <c r="U880">
        <f>O880*((1*0.082057*X880)/(W880-AA880))</f>
        <v>0</v>
      </c>
      <c r="W880">
        <f t="shared" si="504"/>
        <v>-7.7434778162181958E-2</v>
      </c>
      <c r="X880">
        <v>313.14999999999998</v>
      </c>
      <c r="Y880">
        <f t="shared" si="505"/>
        <v>1.9073334166666699E-2</v>
      </c>
      <c r="Z880">
        <v>2E-3</v>
      </c>
      <c r="AA880">
        <f t="shared" si="506"/>
        <v>7.2765497523200454E-2</v>
      </c>
      <c r="AC880">
        <f t="shared" si="507"/>
        <v>0</v>
      </c>
      <c r="AD880">
        <f t="shared" si="508"/>
        <v>0</v>
      </c>
      <c r="AE880">
        <v>0</v>
      </c>
      <c r="AF880">
        <f t="shared" si="509"/>
        <v>0</v>
      </c>
      <c r="AG880">
        <f t="shared" si="510"/>
        <v>0</v>
      </c>
      <c r="AH880">
        <f t="shared" si="511"/>
        <v>1.097002469958351E-3</v>
      </c>
      <c r="AJ880">
        <f t="shared" si="512"/>
        <v>0</v>
      </c>
      <c r="AK880">
        <f t="shared" si="513"/>
        <v>0</v>
      </c>
      <c r="AL880">
        <v>0</v>
      </c>
      <c r="AM880">
        <f t="shared" si="514"/>
        <v>0</v>
      </c>
      <c r="AN880">
        <f t="shared" si="515"/>
        <v>0</v>
      </c>
      <c r="AO880">
        <f t="shared" si="516"/>
        <v>2.2739189884214046E-2</v>
      </c>
      <c r="AQ880">
        <f t="shared" si="517"/>
        <v>0</v>
      </c>
      <c r="AR880">
        <f t="shared" si="518"/>
        <v>0</v>
      </c>
      <c r="AS880">
        <v>0</v>
      </c>
      <c r="AT880">
        <f t="shared" si="519"/>
        <v>0</v>
      </c>
      <c r="AU880">
        <f t="shared" si="520"/>
        <v>0</v>
      </c>
      <c r="AV880">
        <f t="shared" si="521"/>
        <v>1.5759424160826513E-2</v>
      </c>
      <c r="AX880" t="e">
        <f t="shared" si="522"/>
        <v>#DIV/0!</v>
      </c>
      <c r="AY880" t="e">
        <f t="shared" si="523"/>
        <v>#DIV/0!</v>
      </c>
      <c r="AZ880" t="e">
        <f t="shared" si="524"/>
        <v>#DIV/0!</v>
      </c>
    </row>
    <row r="881" spans="14:52">
      <c r="N881" s="36">
        <f>1000000*(AG881-AE881)/Y881</f>
        <v>0</v>
      </c>
      <c r="O881" s="36">
        <f>1000000*(AN881-AL881)/Y881</f>
        <v>0</v>
      </c>
      <c r="P881" s="36">
        <f>1000000*(AU881-AS881)/Y881</f>
        <v>0</v>
      </c>
      <c r="Q881">
        <f>(N881*16)</f>
        <v>0</v>
      </c>
      <c r="R881">
        <f>(O881*44)</f>
        <v>0</v>
      </c>
      <c r="S881">
        <f>1000000*(((AG881-AE881)*0.082057*X881)/(W881-AA881))/Y881</f>
        <v>0</v>
      </c>
      <c r="T881">
        <f>1000000*(((AN881-AL881)*0.082057*X881)/(W881-AA881))/Y881</f>
        <v>0</v>
      </c>
      <c r="U881">
        <f>O881*((1*0.082057*X881)/(W881-AA881))</f>
        <v>0</v>
      </c>
      <c r="W881">
        <f t="shared" si="504"/>
        <v>-7.7434778162181958E-2</v>
      </c>
      <c r="X881">
        <v>313.14999999999998</v>
      </c>
      <c r="Y881">
        <f t="shared" si="505"/>
        <v>1.9073334166666699E-2</v>
      </c>
      <c r="Z881">
        <v>2E-3</v>
      </c>
      <c r="AA881">
        <f t="shared" si="506"/>
        <v>7.2765497523200454E-2</v>
      </c>
      <c r="AC881">
        <f t="shared" si="507"/>
        <v>0</v>
      </c>
      <c r="AD881">
        <f t="shared" si="508"/>
        <v>0</v>
      </c>
      <c r="AE881">
        <v>0</v>
      </c>
      <c r="AF881">
        <f t="shared" si="509"/>
        <v>0</v>
      </c>
      <c r="AG881">
        <f t="shared" si="510"/>
        <v>0</v>
      </c>
      <c r="AH881">
        <f t="shared" si="511"/>
        <v>1.097002469958351E-3</v>
      </c>
      <c r="AJ881">
        <f t="shared" si="512"/>
        <v>0</v>
      </c>
      <c r="AK881">
        <f t="shared" si="513"/>
        <v>0</v>
      </c>
      <c r="AL881">
        <v>0</v>
      </c>
      <c r="AM881">
        <f t="shared" si="514"/>
        <v>0</v>
      </c>
      <c r="AN881">
        <f t="shared" si="515"/>
        <v>0</v>
      </c>
      <c r="AO881">
        <f t="shared" si="516"/>
        <v>2.2739189884214046E-2</v>
      </c>
      <c r="AQ881">
        <f t="shared" si="517"/>
        <v>0</v>
      </c>
      <c r="AR881">
        <f t="shared" si="518"/>
        <v>0</v>
      </c>
      <c r="AS881">
        <v>0</v>
      </c>
      <c r="AT881">
        <f t="shared" si="519"/>
        <v>0</v>
      </c>
      <c r="AU881">
        <f t="shared" si="520"/>
        <v>0</v>
      </c>
      <c r="AV881">
        <f t="shared" si="521"/>
        <v>1.5759424160826513E-2</v>
      </c>
      <c r="AX881" t="e">
        <f t="shared" si="522"/>
        <v>#DIV/0!</v>
      </c>
      <c r="AY881" t="e">
        <f t="shared" si="523"/>
        <v>#DIV/0!</v>
      </c>
      <c r="AZ881" t="e">
        <f t="shared" si="524"/>
        <v>#DIV/0!</v>
      </c>
    </row>
    <row r="882" spans="14:52">
      <c r="N882" s="36">
        <f>1000000*(AG882-AE882)/Y882</f>
        <v>0</v>
      </c>
      <c r="O882" s="36">
        <f>1000000*(AN882-AL882)/Y882</f>
        <v>0</v>
      </c>
      <c r="P882" s="36">
        <f>1000000*(AU882-AS882)/Y882</f>
        <v>0</v>
      </c>
      <c r="Q882">
        <f>(N882*16)</f>
        <v>0</v>
      </c>
      <c r="R882">
        <f>(O882*44)</f>
        <v>0</v>
      </c>
      <c r="S882">
        <f>1000000*(((AG882-AE882)*0.082057*X882)/(W882-AA882))/Y882</f>
        <v>0</v>
      </c>
      <c r="T882">
        <f>1000000*(((AN882-AL882)*0.082057*X882)/(W882-AA882))/Y882</f>
        <v>0</v>
      </c>
      <c r="U882">
        <f>O882*((1*0.082057*X882)/(W882-AA882))</f>
        <v>0</v>
      </c>
      <c r="W882">
        <f t="shared" si="504"/>
        <v>-7.7434778162181958E-2</v>
      </c>
      <c r="X882">
        <v>313.14999999999998</v>
      </c>
      <c r="Y882">
        <f t="shared" si="505"/>
        <v>1.9073334166666699E-2</v>
      </c>
      <c r="Z882">
        <v>2E-3</v>
      </c>
      <c r="AA882">
        <f t="shared" si="506"/>
        <v>7.2765497523200454E-2</v>
      </c>
      <c r="AC882">
        <f t="shared" si="507"/>
        <v>0</v>
      </c>
      <c r="AD882">
        <f t="shared" si="508"/>
        <v>0</v>
      </c>
      <c r="AE882">
        <v>0</v>
      </c>
      <c r="AF882">
        <f t="shared" si="509"/>
        <v>0</v>
      </c>
      <c r="AG882">
        <f t="shared" si="510"/>
        <v>0</v>
      </c>
      <c r="AH882">
        <f t="shared" si="511"/>
        <v>1.097002469958351E-3</v>
      </c>
      <c r="AJ882">
        <f t="shared" si="512"/>
        <v>0</v>
      </c>
      <c r="AK882">
        <f t="shared" si="513"/>
        <v>0</v>
      </c>
      <c r="AL882">
        <v>0</v>
      </c>
      <c r="AM882">
        <f t="shared" si="514"/>
        <v>0</v>
      </c>
      <c r="AN882">
        <f t="shared" si="515"/>
        <v>0</v>
      </c>
      <c r="AO882">
        <f t="shared" si="516"/>
        <v>2.2739189884214046E-2</v>
      </c>
      <c r="AQ882">
        <f t="shared" si="517"/>
        <v>0</v>
      </c>
      <c r="AR882">
        <f t="shared" si="518"/>
        <v>0</v>
      </c>
      <c r="AS882">
        <v>0</v>
      </c>
      <c r="AT882">
        <f t="shared" si="519"/>
        <v>0</v>
      </c>
      <c r="AU882">
        <f t="shared" si="520"/>
        <v>0</v>
      </c>
      <c r="AV882">
        <f t="shared" si="521"/>
        <v>1.5759424160826513E-2</v>
      </c>
      <c r="AX882" t="e">
        <f t="shared" si="522"/>
        <v>#DIV/0!</v>
      </c>
      <c r="AY882" t="e">
        <f t="shared" si="523"/>
        <v>#DIV/0!</v>
      </c>
      <c r="AZ882" t="e">
        <f t="shared" si="524"/>
        <v>#DIV/0!</v>
      </c>
    </row>
    <row r="883" spans="14:52">
      <c r="N883" s="36">
        <f>1000000*(AG883-AE883)/Y883</f>
        <v>0</v>
      </c>
      <c r="O883" s="36">
        <f>1000000*(AN883-AL883)/Y883</f>
        <v>0</v>
      </c>
      <c r="P883" s="36">
        <f>1000000*(AU883-AS883)/Y883</f>
        <v>0</v>
      </c>
      <c r="Q883">
        <f>(N883*16)</f>
        <v>0</v>
      </c>
      <c r="R883">
        <f>(O883*44)</f>
        <v>0</v>
      </c>
      <c r="S883">
        <f>1000000*(((AG883-AE883)*0.082057*X883)/(W883-AA883))/Y883</f>
        <v>0</v>
      </c>
      <c r="T883">
        <f>1000000*(((AN883-AL883)*0.082057*X883)/(W883-AA883))/Y883</f>
        <v>0</v>
      </c>
      <c r="U883">
        <f>O883*((1*0.082057*X883)/(W883-AA883))</f>
        <v>0</v>
      </c>
      <c r="W883">
        <f t="shared" si="504"/>
        <v>-7.7434778162181958E-2</v>
      </c>
      <c r="X883">
        <v>313.14999999999998</v>
      </c>
      <c r="Y883">
        <f t="shared" si="505"/>
        <v>1.9073334166666699E-2</v>
      </c>
      <c r="Z883">
        <v>2E-3</v>
      </c>
      <c r="AA883">
        <f t="shared" si="506"/>
        <v>7.2765497523200454E-2</v>
      </c>
      <c r="AC883">
        <f t="shared" si="507"/>
        <v>0</v>
      </c>
      <c r="AD883">
        <f t="shared" si="508"/>
        <v>0</v>
      </c>
      <c r="AE883">
        <v>0</v>
      </c>
      <c r="AF883">
        <f t="shared" si="509"/>
        <v>0</v>
      </c>
      <c r="AG883">
        <f t="shared" si="510"/>
        <v>0</v>
      </c>
      <c r="AH883">
        <f t="shared" si="511"/>
        <v>1.097002469958351E-3</v>
      </c>
      <c r="AJ883">
        <f t="shared" si="512"/>
        <v>0</v>
      </c>
      <c r="AK883">
        <f t="shared" si="513"/>
        <v>0</v>
      </c>
      <c r="AL883">
        <v>0</v>
      </c>
      <c r="AM883">
        <f t="shared" si="514"/>
        <v>0</v>
      </c>
      <c r="AN883">
        <f t="shared" si="515"/>
        <v>0</v>
      </c>
      <c r="AO883">
        <f t="shared" si="516"/>
        <v>2.2739189884214046E-2</v>
      </c>
      <c r="AQ883">
        <f t="shared" si="517"/>
        <v>0</v>
      </c>
      <c r="AR883">
        <f t="shared" si="518"/>
        <v>0</v>
      </c>
      <c r="AS883">
        <v>0</v>
      </c>
      <c r="AT883">
        <f t="shared" si="519"/>
        <v>0</v>
      </c>
      <c r="AU883">
        <f t="shared" si="520"/>
        <v>0</v>
      </c>
      <c r="AV883">
        <f t="shared" si="521"/>
        <v>1.5759424160826513E-2</v>
      </c>
      <c r="AX883" t="e">
        <f t="shared" si="522"/>
        <v>#DIV/0!</v>
      </c>
      <c r="AY883" t="e">
        <f t="shared" si="523"/>
        <v>#DIV/0!</v>
      </c>
      <c r="AZ883" t="e">
        <f t="shared" si="524"/>
        <v>#DIV/0!</v>
      </c>
    </row>
    <row r="884" spans="14:52">
      <c r="N884" s="36">
        <f>1000000*(AG884-AE884)/Y884</f>
        <v>0</v>
      </c>
      <c r="O884" s="36">
        <f>1000000*(AN884-AL884)/Y884</f>
        <v>0</v>
      </c>
      <c r="P884" s="36">
        <f>1000000*(AU884-AS884)/Y884</f>
        <v>0</v>
      </c>
      <c r="Q884">
        <f>(N884*16)</f>
        <v>0</v>
      </c>
      <c r="R884">
        <f>(O884*44)</f>
        <v>0</v>
      </c>
      <c r="S884">
        <f>1000000*(((AG884-AE884)*0.082057*X884)/(W884-AA884))/Y884</f>
        <v>0</v>
      </c>
      <c r="T884">
        <f>1000000*(((AN884-AL884)*0.082057*X884)/(W884-AA884))/Y884</f>
        <v>0</v>
      </c>
      <c r="U884">
        <f>O884*((1*0.082057*X884)/(W884-AA884))</f>
        <v>0</v>
      </c>
      <c r="W884">
        <f t="shared" si="504"/>
        <v>-7.7434778162181958E-2</v>
      </c>
      <c r="X884">
        <v>313.14999999999998</v>
      </c>
      <c r="Y884">
        <f t="shared" si="505"/>
        <v>1.9073334166666699E-2</v>
      </c>
      <c r="Z884">
        <v>2E-3</v>
      </c>
      <c r="AA884">
        <f t="shared" si="506"/>
        <v>7.2765497523200454E-2</v>
      </c>
      <c r="AC884">
        <f t="shared" si="507"/>
        <v>0</v>
      </c>
      <c r="AD884">
        <f t="shared" si="508"/>
        <v>0</v>
      </c>
      <c r="AE884">
        <v>0</v>
      </c>
      <c r="AF884">
        <f t="shared" si="509"/>
        <v>0</v>
      </c>
      <c r="AG884">
        <f t="shared" si="510"/>
        <v>0</v>
      </c>
      <c r="AH884">
        <f t="shared" si="511"/>
        <v>1.097002469958351E-3</v>
      </c>
      <c r="AJ884">
        <f t="shared" si="512"/>
        <v>0</v>
      </c>
      <c r="AK884">
        <f t="shared" si="513"/>
        <v>0</v>
      </c>
      <c r="AL884">
        <v>0</v>
      </c>
      <c r="AM884">
        <f t="shared" si="514"/>
        <v>0</v>
      </c>
      <c r="AN884">
        <f t="shared" si="515"/>
        <v>0</v>
      </c>
      <c r="AO884">
        <f t="shared" si="516"/>
        <v>2.2739189884214046E-2</v>
      </c>
      <c r="AQ884">
        <f t="shared" si="517"/>
        <v>0</v>
      </c>
      <c r="AR884">
        <f t="shared" si="518"/>
        <v>0</v>
      </c>
      <c r="AS884">
        <v>0</v>
      </c>
      <c r="AT884">
        <f t="shared" si="519"/>
        <v>0</v>
      </c>
      <c r="AU884">
        <f t="shared" si="520"/>
        <v>0</v>
      </c>
      <c r="AV884">
        <f t="shared" si="521"/>
        <v>1.5759424160826513E-2</v>
      </c>
      <c r="AX884" t="e">
        <f t="shared" si="522"/>
        <v>#DIV/0!</v>
      </c>
      <c r="AY884" t="e">
        <f t="shared" si="523"/>
        <v>#DIV/0!</v>
      </c>
      <c r="AZ884" t="e">
        <f t="shared" si="524"/>
        <v>#DIV/0!</v>
      </c>
    </row>
    <row r="885" spans="14:52">
      <c r="N885" s="36">
        <f>1000000*(AG885-AE885)/Y885</f>
        <v>0</v>
      </c>
      <c r="O885" s="36">
        <f>1000000*(AN885-AL885)/Y885</f>
        <v>0</v>
      </c>
      <c r="P885" s="36">
        <f>1000000*(AU885-AS885)/Y885</f>
        <v>0</v>
      </c>
      <c r="Q885">
        <f>(N885*16)</f>
        <v>0</v>
      </c>
      <c r="R885">
        <f>(O885*44)</f>
        <v>0</v>
      </c>
      <c r="S885">
        <f>1000000*(((AG885-AE885)*0.082057*X885)/(W885-AA885))/Y885</f>
        <v>0</v>
      </c>
      <c r="T885">
        <f>1000000*(((AN885-AL885)*0.082057*X885)/(W885-AA885))/Y885</f>
        <v>0</v>
      </c>
      <c r="U885">
        <f>O885*((1*0.082057*X885)/(W885-AA885))</f>
        <v>0</v>
      </c>
      <c r="W885">
        <f t="shared" si="504"/>
        <v>-7.7434778162181958E-2</v>
      </c>
      <c r="X885">
        <v>313.14999999999998</v>
      </c>
      <c r="Y885">
        <f t="shared" si="505"/>
        <v>1.9073334166666699E-2</v>
      </c>
      <c r="Z885">
        <v>2E-3</v>
      </c>
      <c r="AA885">
        <f t="shared" si="506"/>
        <v>7.2765497523200454E-2</v>
      </c>
      <c r="AC885">
        <f t="shared" si="507"/>
        <v>0</v>
      </c>
      <c r="AD885">
        <f t="shared" si="508"/>
        <v>0</v>
      </c>
      <c r="AE885">
        <v>0</v>
      </c>
      <c r="AF885">
        <f t="shared" si="509"/>
        <v>0</v>
      </c>
      <c r="AG885">
        <f t="shared" si="510"/>
        <v>0</v>
      </c>
      <c r="AH885">
        <f t="shared" si="511"/>
        <v>1.097002469958351E-3</v>
      </c>
      <c r="AJ885">
        <f t="shared" si="512"/>
        <v>0</v>
      </c>
      <c r="AK885">
        <f t="shared" si="513"/>
        <v>0</v>
      </c>
      <c r="AL885">
        <v>0</v>
      </c>
      <c r="AM885">
        <f t="shared" si="514"/>
        <v>0</v>
      </c>
      <c r="AN885">
        <f t="shared" si="515"/>
        <v>0</v>
      </c>
      <c r="AO885">
        <f t="shared" si="516"/>
        <v>2.2739189884214046E-2</v>
      </c>
      <c r="AQ885">
        <f t="shared" si="517"/>
        <v>0</v>
      </c>
      <c r="AR885">
        <f t="shared" si="518"/>
        <v>0</v>
      </c>
      <c r="AS885">
        <v>0</v>
      </c>
      <c r="AT885">
        <f t="shared" si="519"/>
        <v>0</v>
      </c>
      <c r="AU885">
        <f t="shared" si="520"/>
        <v>0</v>
      </c>
      <c r="AV885">
        <f t="shared" si="521"/>
        <v>1.5759424160826513E-2</v>
      </c>
      <c r="AX885" t="e">
        <f t="shared" si="522"/>
        <v>#DIV/0!</v>
      </c>
      <c r="AY885" t="e">
        <f t="shared" si="523"/>
        <v>#DIV/0!</v>
      </c>
      <c r="AZ885" t="e">
        <f t="shared" si="524"/>
        <v>#DIV/0!</v>
      </c>
    </row>
    <row r="886" spans="14:52">
      <c r="N886" s="36">
        <f>1000000*(AG886-AE886)/Y886</f>
        <v>0</v>
      </c>
      <c r="O886" s="36">
        <f>1000000*(AN886-AL886)/Y886</f>
        <v>0</v>
      </c>
      <c r="P886" s="36">
        <f>1000000*(AU886-AS886)/Y886</f>
        <v>0</v>
      </c>
      <c r="Q886">
        <f>(N886*16)</f>
        <v>0</v>
      </c>
      <c r="R886">
        <f>(O886*44)</f>
        <v>0</v>
      </c>
      <c r="S886">
        <f>1000000*(((AG886-AE886)*0.082057*X886)/(W886-AA886))/Y886</f>
        <v>0</v>
      </c>
      <c r="T886">
        <f>1000000*(((AN886-AL886)*0.082057*X886)/(W886-AA886))/Y886</f>
        <v>0</v>
      </c>
      <c r="U886">
        <f>O886*((1*0.082057*X886)/(W886-AA886))</f>
        <v>0</v>
      </c>
      <c r="W886">
        <f t="shared" si="504"/>
        <v>-7.7434778162181958E-2</v>
      </c>
      <c r="X886">
        <v>313.14999999999998</v>
      </c>
      <c r="Y886">
        <f t="shared" si="505"/>
        <v>1.9073334166666699E-2</v>
      </c>
      <c r="Z886">
        <v>2E-3</v>
      </c>
      <c r="AA886">
        <f t="shared" si="506"/>
        <v>7.2765497523200454E-2</v>
      </c>
      <c r="AC886">
        <f t="shared" si="507"/>
        <v>0</v>
      </c>
      <c r="AD886">
        <f t="shared" si="508"/>
        <v>0</v>
      </c>
      <c r="AE886">
        <v>0</v>
      </c>
      <c r="AF886">
        <f t="shared" si="509"/>
        <v>0</v>
      </c>
      <c r="AG886">
        <f t="shared" si="510"/>
        <v>0</v>
      </c>
      <c r="AH886">
        <f t="shared" si="511"/>
        <v>1.097002469958351E-3</v>
      </c>
      <c r="AJ886">
        <f t="shared" si="512"/>
        <v>0</v>
      </c>
      <c r="AK886">
        <f t="shared" si="513"/>
        <v>0</v>
      </c>
      <c r="AL886">
        <v>0</v>
      </c>
      <c r="AM886">
        <f t="shared" si="514"/>
        <v>0</v>
      </c>
      <c r="AN886">
        <f t="shared" si="515"/>
        <v>0</v>
      </c>
      <c r="AO886">
        <f t="shared" si="516"/>
        <v>2.2739189884214046E-2</v>
      </c>
      <c r="AQ886">
        <f t="shared" si="517"/>
        <v>0</v>
      </c>
      <c r="AR886">
        <f t="shared" si="518"/>
        <v>0</v>
      </c>
      <c r="AS886">
        <v>0</v>
      </c>
      <c r="AT886">
        <f t="shared" si="519"/>
        <v>0</v>
      </c>
      <c r="AU886">
        <f t="shared" si="520"/>
        <v>0</v>
      </c>
      <c r="AV886">
        <f t="shared" si="521"/>
        <v>1.5759424160826513E-2</v>
      </c>
      <c r="AX886" t="e">
        <f t="shared" si="522"/>
        <v>#DIV/0!</v>
      </c>
      <c r="AY886" t="e">
        <f t="shared" si="523"/>
        <v>#DIV/0!</v>
      </c>
      <c r="AZ886" t="e">
        <f t="shared" si="524"/>
        <v>#DIV/0!</v>
      </c>
    </row>
    <row r="887" spans="14:52">
      <c r="N887" s="36">
        <f>1000000*(AG887-AE887)/Y887</f>
        <v>0</v>
      </c>
      <c r="O887" s="36">
        <f>1000000*(AN887-AL887)/Y887</f>
        <v>0</v>
      </c>
      <c r="P887" s="36">
        <f>1000000*(AU887-AS887)/Y887</f>
        <v>0</v>
      </c>
      <c r="Q887">
        <f>(N887*16)</f>
        <v>0</v>
      </c>
      <c r="R887">
        <f>(O887*44)</f>
        <v>0</v>
      </c>
      <c r="S887">
        <f>1000000*(((AG887-AE887)*0.082057*X887)/(W887-AA887))/Y887</f>
        <v>0</v>
      </c>
      <c r="T887">
        <f>1000000*(((AN887-AL887)*0.082057*X887)/(W887-AA887))/Y887</f>
        <v>0</v>
      </c>
      <c r="U887">
        <f>O887*((1*0.082057*X887)/(W887-AA887))</f>
        <v>0</v>
      </c>
      <c r="W887">
        <f t="shared" si="504"/>
        <v>-7.7434778162181958E-2</v>
      </c>
      <c r="X887">
        <v>313.14999999999998</v>
      </c>
      <c r="Y887">
        <f t="shared" si="505"/>
        <v>1.9073334166666699E-2</v>
      </c>
      <c r="Z887">
        <v>2E-3</v>
      </c>
      <c r="AA887">
        <f t="shared" si="506"/>
        <v>7.2765497523200454E-2</v>
      </c>
      <c r="AC887">
        <f t="shared" si="507"/>
        <v>0</v>
      </c>
      <c r="AD887">
        <f t="shared" si="508"/>
        <v>0</v>
      </c>
      <c r="AE887">
        <v>0</v>
      </c>
      <c r="AF887">
        <f t="shared" si="509"/>
        <v>0</v>
      </c>
      <c r="AG887">
        <f t="shared" si="510"/>
        <v>0</v>
      </c>
      <c r="AH887">
        <f t="shared" si="511"/>
        <v>1.097002469958351E-3</v>
      </c>
      <c r="AJ887">
        <f t="shared" si="512"/>
        <v>0</v>
      </c>
      <c r="AK887">
        <f t="shared" si="513"/>
        <v>0</v>
      </c>
      <c r="AL887">
        <v>0</v>
      </c>
      <c r="AM887">
        <f t="shared" si="514"/>
        <v>0</v>
      </c>
      <c r="AN887">
        <f t="shared" si="515"/>
        <v>0</v>
      </c>
      <c r="AO887">
        <f t="shared" si="516"/>
        <v>2.2739189884214046E-2</v>
      </c>
      <c r="AQ887">
        <f t="shared" si="517"/>
        <v>0</v>
      </c>
      <c r="AR887">
        <f t="shared" si="518"/>
        <v>0</v>
      </c>
      <c r="AS887">
        <v>0</v>
      </c>
      <c r="AT887">
        <f t="shared" si="519"/>
        <v>0</v>
      </c>
      <c r="AU887">
        <f t="shared" si="520"/>
        <v>0</v>
      </c>
      <c r="AV887">
        <f t="shared" si="521"/>
        <v>1.5759424160826513E-2</v>
      </c>
      <c r="AX887" t="e">
        <f t="shared" si="522"/>
        <v>#DIV/0!</v>
      </c>
      <c r="AY887" t="e">
        <f t="shared" si="523"/>
        <v>#DIV/0!</v>
      </c>
      <c r="AZ887" t="e">
        <f t="shared" si="524"/>
        <v>#DIV/0!</v>
      </c>
    </row>
    <row r="888" spans="14:52">
      <c r="N888" s="36">
        <f>1000000*(AG888-AE888)/Y888</f>
        <v>0</v>
      </c>
      <c r="O888" s="36">
        <f>1000000*(AN888-AL888)/Y888</f>
        <v>0</v>
      </c>
      <c r="P888" s="36">
        <f>1000000*(AU888-AS888)/Y888</f>
        <v>0</v>
      </c>
      <c r="Q888">
        <f>(N888*16)</f>
        <v>0</v>
      </c>
      <c r="R888">
        <f>(O888*44)</f>
        <v>0</v>
      </c>
      <c r="S888">
        <f>1000000*(((AG888-AE888)*0.082057*X888)/(W888-AA888))/Y888</f>
        <v>0</v>
      </c>
      <c r="T888">
        <f>1000000*(((AN888-AL888)*0.082057*X888)/(W888-AA888))/Y888</f>
        <v>0</v>
      </c>
      <c r="U888">
        <f>O888*((1*0.082057*X888)/(W888-AA888))</f>
        <v>0</v>
      </c>
      <c r="W888">
        <f t="shared" si="504"/>
        <v>-7.7434778162181958E-2</v>
      </c>
      <c r="X888">
        <v>313.14999999999998</v>
      </c>
      <c r="Y888">
        <f t="shared" si="505"/>
        <v>1.9073334166666699E-2</v>
      </c>
      <c r="Z888">
        <v>2E-3</v>
      </c>
      <c r="AA888">
        <f t="shared" si="506"/>
        <v>7.2765497523200454E-2</v>
      </c>
      <c r="AC888">
        <f t="shared" si="507"/>
        <v>0</v>
      </c>
      <c r="AD888">
        <f t="shared" si="508"/>
        <v>0</v>
      </c>
      <c r="AE888">
        <v>0</v>
      </c>
      <c r="AF888">
        <f t="shared" si="509"/>
        <v>0</v>
      </c>
      <c r="AG888">
        <f t="shared" si="510"/>
        <v>0</v>
      </c>
      <c r="AH888">
        <f t="shared" si="511"/>
        <v>1.097002469958351E-3</v>
      </c>
      <c r="AJ888">
        <f t="shared" si="512"/>
        <v>0</v>
      </c>
      <c r="AK888">
        <f t="shared" si="513"/>
        <v>0</v>
      </c>
      <c r="AL888">
        <v>0</v>
      </c>
      <c r="AM888">
        <f t="shared" si="514"/>
        <v>0</v>
      </c>
      <c r="AN888">
        <f t="shared" si="515"/>
        <v>0</v>
      </c>
      <c r="AO888">
        <f t="shared" si="516"/>
        <v>2.2739189884214046E-2</v>
      </c>
      <c r="AQ888">
        <f t="shared" si="517"/>
        <v>0</v>
      </c>
      <c r="AR888">
        <f t="shared" si="518"/>
        <v>0</v>
      </c>
      <c r="AS888">
        <v>0</v>
      </c>
      <c r="AT888">
        <f t="shared" si="519"/>
        <v>0</v>
      </c>
      <c r="AU888">
        <f t="shared" si="520"/>
        <v>0</v>
      </c>
      <c r="AV888">
        <f t="shared" si="521"/>
        <v>1.5759424160826513E-2</v>
      </c>
      <c r="AX888" t="e">
        <f t="shared" si="522"/>
        <v>#DIV/0!</v>
      </c>
      <c r="AY888" t="e">
        <f t="shared" si="523"/>
        <v>#DIV/0!</v>
      </c>
      <c r="AZ888" t="e">
        <f t="shared" si="524"/>
        <v>#DIV/0!</v>
      </c>
    </row>
    <row r="889" spans="14:52">
      <c r="N889" s="36">
        <f>1000000*(AG889-AE889)/Y889</f>
        <v>0</v>
      </c>
      <c r="O889" s="36">
        <f>1000000*(AN889-AL889)/Y889</f>
        <v>0</v>
      </c>
      <c r="P889" s="36">
        <f>1000000*(AU889-AS889)/Y889</f>
        <v>0</v>
      </c>
      <c r="Q889">
        <f>(N889*16)</f>
        <v>0</v>
      </c>
      <c r="R889">
        <f>(O889*44)</f>
        <v>0</v>
      </c>
      <c r="S889">
        <f>1000000*(((AG889-AE889)*0.082057*X889)/(W889-AA889))/Y889</f>
        <v>0</v>
      </c>
      <c r="T889">
        <f>1000000*(((AN889-AL889)*0.082057*X889)/(W889-AA889))/Y889</f>
        <v>0</v>
      </c>
      <c r="U889">
        <f>O889*((1*0.082057*X889)/(W889-AA889))</f>
        <v>0</v>
      </c>
      <c r="W889">
        <f t="shared" si="504"/>
        <v>-7.7434778162181958E-2</v>
      </c>
      <c r="X889">
        <v>313.14999999999998</v>
      </c>
      <c r="Y889">
        <f t="shared" si="505"/>
        <v>1.9073334166666699E-2</v>
      </c>
      <c r="Z889">
        <v>2E-3</v>
      </c>
      <c r="AA889">
        <f t="shared" si="506"/>
        <v>7.2765497523200454E-2</v>
      </c>
      <c r="AC889">
        <f t="shared" si="507"/>
        <v>0</v>
      </c>
      <c r="AD889">
        <f t="shared" si="508"/>
        <v>0</v>
      </c>
      <c r="AE889">
        <v>0</v>
      </c>
      <c r="AF889">
        <f t="shared" si="509"/>
        <v>0</v>
      </c>
      <c r="AG889">
        <f t="shared" si="510"/>
        <v>0</v>
      </c>
      <c r="AH889">
        <f t="shared" si="511"/>
        <v>1.097002469958351E-3</v>
      </c>
      <c r="AJ889">
        <f t="shared" si="512"/>
        <v>0</v>
      </c>
      <c r="AK889">
        <f t="shared" si="513"/>
        <v>0</v>
      </c>
      <c r="AL889">
        <v>0</v>
      </c>
      <c r="AM889">
        <f t="shared" si="514"/>
        <v>0</v>
      </c>
      <c r="AN889">
        <f t="shared" si="515"/>
        <v>0</v>
      </c>
      <c r="AO889">
        <f t="shared" si="516"/>
        <v>2.2739189884214046E-2</v>
      </c>
      <c r="AQ889">
        <f t="shared" si="517"/>
        <v>0</v>
      </c>
      <c r="AR889">
        <f t="shared" si="518"/>
        <v>0</v>
      </c>
      <c r="AS889">
        <v>0</v>
      </c>
      <c r="AT889">
        <f t="shared" si="519"/>
        <v>0</v>
      </c>
      <c r="AU889">
        <f t="shared" si="520"/>
        <v>0</v>
      </c>
      <c r="AV889">
        <f t="shared" si="521"/>
        <v>1.5759424160826513E-2</v>
      </c>
      <c r="AX889" t="e">
        <f t="shared" si="522"/>
        <v>#DIV/0!</v>
      </c>
      <c r="AY889" t="e">
        <f t="shared" si="523"/>
        <v>#DIV/0!</v>
      </c>
      <c r="AZ889" t="e">
        <f t="shared" si="524"/>
        <v>#DIV/0!</v>
      </c>
    </row>
    <row r="890" spans="14:52">
      <c r="N890" s="36">
        <f>1000000*(AG890-AE890)/Y890</f>
        <v>0</v>
      </c>
      <c r="O890" s="36">
        <f>1000000*(AN890-AL890)/Y890</f>
        <v>0</v>
      </c>
      <c r="P890" s="36">
        <f>1000000*(AU890-AS890)/Y890</f>
        <v>0</v>
      </c>
      <c r="Q890">
        <f>(N890*16)</f>
        <v>0</v>
      </c>
      <c r="R890">
        <f>(O890*44)</f>
        <v>0</v>
      </c>
      <c r="S890">
        <f>1000000*(((AG890-AE890)*0.082057*X890)/(W890-AA890))/Y890</f>
        <v>0</v>
      </c>
      <c r="T890">
        <f>1000000*(((AN890-AL890)*0.082057*X890)/(W890-AA890))/Y890</f>
        <v>0</v>
      </c>
      <c r="U890">
        <f>O890*((1*0.082057*X890)/(W890-AA890))</f>
        <v>0</v>
      </c>
      <c r="W890">
        <f t="shared" si="504"/>
        <v>-7.7434778162181958E-2</v>
      </c>
      <c r="X890">
        <v>313.14999999999998</v>
      </c>
      <c r="Y890">
        <f t="shared" si="505"/>
        <v>1.9073334166666699E-2</v>
      </c>
      <c r="Z890">
        <v>2E-3</v>
      </c>
      <c r="AA890">
        <f t="shared" si="506"/>
        <v>7.2765497523200454E-2</v>
      </c>
      <c r="AC890">
        <f t="shared" si="507"/>
        <v>0</v>
      </c>
      <c r="AD890">
        <f t="shared" si="508"/>
        <v>0</v>
      </c>
      <c r="AE890">
        <v>0</v>
      </c>
      <c r="AF890">
        <f t="shared" si="509"/>
        <v>0</v>
      </c>
      <c r="AG890">
        <f t="shared" si="510"/>
        <v>0</v>
      </c>
      <c r="AH890">
        <f t="shared" si="511"/>
        <v>1.097002469958351E-3</v>
      </c>
      <c r="AJ890">
        <f t="shared" si="512"/>
        <v>0</v>
      </c>
      <c r="AK890">
        <f t="shared" si="513"/>
        <v>0</v>
      </c>
      <c r="AL890">
        <v>0</v>
      </c>
      <c r="AM890">
        <f t="shared" si="514"/>
        <v>0</v>
      </c>
      <c r="AN890">
        <f t="shared" si="515"/>
        <v>0</v>
      </c>
      <c r="AO890">
        <f t="shared" si="516"/>
        <v>2.2739189884214046E-2</v>
      </c>
      <c r="AQ890">
        <f t="shared" si="517"/>
        <v>0</v>
      </c>
      <c r="AR890">
        <f t="shared" si="518"/>
        <v>0</v>
      </c>
      <c r="AS890">
        <v>0</v>
      </c>
      <c r="AT890">
        <f t="shared" si="519"/>
        <v>0</v>
      </c>
      <c r="AU890">
        <f t="shared" si="520"/>
        <v>0</v>
      </c>
      <c r="AV890">
        <f t="shared" si="521"/>
        <v>1.5759424160826513E-2</v>
      </c>
      <c r="AX890" t="e">
        <f t="shared" si="522"/>
        <v>#DIV/0!</v>
      </c>
      <c r="AY890" t="e">
        <f t="shared" si="523"/>
        <v>#DIV/0!</v>
      </c>
      <c r="AZ890" t="e">
        <f t="shared" si="524"/>
        <v>#DIV/0!</v>
      </c>
    </row>
    <row r="891" spans="14:52">
      <c r="N891" s="36">
        <f>1000000*(AG891-AE891)/Y891</f>
        <v>0</v>
      </c>
      <c r="O891" s="36">
        <f>1000000*(AN891-AL891)/Y891</f>
        <v>0</v>
      </c>
      <c r="P891" s="36">
        <f>1000000*(AU891-AS891)/Y891</f>
        <v>0</v>
      </c>
      <c r="Q891">
        <f>(N891*16)</f>
        <v>0</v>
      </c>
      <c r="R891">
        <f>(O891*44)</f>
        <v>0</v>
      </c>
      <c r="S891">
        <f>1000000*(((AG891-AE891)*0.082057*X891)/(W891-AA891))/Y891</f>
        <v>0</v>
      </c>
      <c r="T891">
        <f>1000000*(((AN891-AL891)*0.082057*X891)/(W891-AA891))/Y891</f>
        <v>0</v>
      </c>
      <c r="U891">
        <f>O891*((1*0.082057*X891)/(W891-AA891))</f>
        <v>0</v>
      </c>
      <c r="W891">
        <f t="shared" si="504"/>
        <v>-7.7434778162181958E-2</v>
      </c>
      <c r="X891">
        <v>313.14999999999998</v>
      </c>
      <c r="Y891">
        <f t="shared" si="505"/>
        <v>1.9073334166666699E-2</v>
      </c>
      <c r="Z891">
        <v>2E-3</v>
      </c>
      <c r="AA891">
        <f t="shared" si="506"/>
        <v>7.2765497523200454E-2</v>
      </c>
      <c r="AC891">
        <f t="shared" si="507"/>
        <v>0</v>
      </c>
      <c r="AD891">
        <f t="shared" si="508"/>
        <v>0</v>
      </c>
      <c r="AE891">
        <v>0</v>
      </c>
      <c r="AF891">
        <f t="shared" si="509"/>
        <v>0</v>
      </c>
      <c r="AG891">
        <f t="shared" si="510"/>
        <v>0</v>
      </c>
      <c r="AH891">
        <f t="shared" si="511"/>
        <v>1.097002469958351E-3</v>
      </c>
      <c r="AJ891">
        <f t="shared" si="512"/>
        <v>0</v>
      </c>
      <c r="AK891">
        <f t="shared" si="513"/>
        <v>0</v>
      </c>
      <c r="AL891">
        <v>0</v>
      </c>
      <c r="AM891">
        <f t="shared" si="514"/>
        <v>0</v>
      </c>
      <c r="AN891">
        <f t="shared" si="515"/>
        <v>0</v>
      </c>
      <c r="AO891">
        <f t="shared" si="516"/>
        <v>2.2739189884214046E-2</v>
      </c>
      <c r="AQ891">
        <f t="shared" si="517"/>
        <v>0</v>
      </c>
      <c r="AR891">
        <f t="shared" si="518"/>
        <v>0</v>
      </c>
      <c r="AS891">
        <v>0</v>
      </c>
      <c r="AT891">
        <f t="shared" si="519"/>
        <v>0</v>
      </c>
      <c r="AU891">
        <f t="shared" si="520"/>
        <v>0</v>
      </c>
      <c r="AV891">
        <f t="shared" si="521"/>
        <v>1.5759424160826513E-2</v>
      </c>
      <c r="AX891" t="e">
        <f t="shared" si="522"/>
        <v>#DIV/0!</v>
      </c>
      <c r="AY891" t="e">
        <f t="shared" si="523"/>
        <v>#DIV/0!</v>
      </c>
      <c r="AZ891" t="e">
        <f t="shared" si="524"/>
        <v>#DIV/0!</v>
      </c>
    </row>
    <row r="892" spans="14:52">
      <c r="N892" s="36">
        <f>1000000*(AG892-AE892)/Y892</f>
        <v>0</v>
      </c>
      <c r="O892" s="36">
        <f>1000000*(AN892-AL892)/Y892</f>
        <v>0</v>
      </c>
      <c r="P892" s="36">
        <f>1000000*(AU892-AS892)/Y892</f>
        <v>0</v>
      </c>
      <c r="Q892">
        <f>(N892*16)</f>
        <v>0</v>
      </c>
      <c r="R892">
        <f>(O892*44)</f>
        <v>0</v>
      </c>
      <c r="S892">
        <f>1000000*(((AG892-AE892)*0.082057*X892)/(W892-AA892))/Y892</f>
        <v>0</v>
      </c>
      <c r="T892">
        <f>1000000*(((AN892-AL892)*0.082057*X892)/(W892-AA892))/Y892</f>
        <v>0</v>
      </c>
      <c r="U892">
        <f>O892*((1*0.082057*X892)/(W892-AA892))</f>
        <v>0</v>
      </c>
      <c r="W892">
        <f t="shared" si="504"/>
        <v>-7.7434778162181958E-2</v>
      </c>
      <c r="X892">
        <v>313.14999999999998</v>
      </c>
      <c r="Y892">
        <f t="shared" si="505"/>
        <v>1.9073334166666699E-2</v>
      </c>
      <c r="Z892">
        <v>2E-3</v>
      </c>
      <c r="AA892">
        <f t="shared" si="506"/>
        <v>7.2765497523200454E-2</v>
      </c>
      <c r="AC892">
        <f t="shared" si="507"/>
        <v>0</v>
      </c>
      <c r="AD892">
        <f t="shared" si="508"/>
        <v>0</v>
      </c>
      <c r="AE892">
        <v>0</v>
      </c>
      <c r="AF892">
        <f t="shared" si="509"/>
        <v>0</v>
      </c>
      <c r="AG892" s="8">
        <f t="shared" si="510"/>
        <v>0</v>
      </c>
      <c r="AH892" s="9">
        <f t="shared" si="511"/>
        <v>1.097002469958351E-3</v>
      </c>
      <c r="AJ892">
        <f t="shared" si="512"/>
        <v>0</v>
      </c>
      <c r="AK892">
        <f t="shared" si="513"/>
        <v>0</v>
      </c>
      <c r="AL892">
        <v>0</v>
      </c>
      <c r="AM892" s="8">
        <f t="shared" si="514"/>
        <v>0</v>
      </c>
      <c r="AN892" s="8">
        <f t="shared" si="515"/>
        <v>0</v>
      </c>
      <c r="AO892" s="9">
        <f t="shared" si="516"/>
        <v>2.2739189884214046E-2</v>
      </c>
      <c r="AP892" s="9"/>
      <c r="AQ892">
        <f t="shared" si="517"/>
        <v>0</v>
      </c>
      <c r="AR892">
        <f t="shared" si="518"/>
        <v>0</v>
      </c>
      <c r="AS892">
        <v>0</v>
      </c>
      <c r="AT892" s="8">
        <f t="shared" si="519"/>
        <v>0</v>
      </c>
      <c r="AU892" s="8">
        <f t="shared" si="520"/>
        <v>0</v>
      </c>
      <c r="AV892" s="9">
        <f t="shared" si="521"/>
        <v>1.5759424160826513E-2</v>
      </c>
      <c r="AX892" t="e">
        <f t="shared" si="522"/>
        <v>#DIV/0!</v>
      </c>
      <c r="AY892" t="e">
        <f t="shared" si="523"/>
        <v>#DIV/0!</v>
      </c>
      <c r="AZ892" t="e">
        <f t="shared" si="524"/>
        <v>#DIV/0!</v>
      </c>
    </row>
    <row r="893" spans="14:52">
      <c r="N893" s="36">
        <f>1000000*(AG893-AE893)/Y893</f>
        <v>0</v>
      </c>
      <c r="O893" s="36">
        <f>1000000*(AN893-AL893)/Y893</f>
        <v>0</v>
      </c>
      <c r="P893" s="36">
        <f>1000000*(AU893-AS893)/Y893</f>
        <v>0</v>
      </c>
      <c r="Q893">
        <f>(N893*16)</f>
        <v>0</v>
      </c>
      <c r="R893">
        <f>(O893*44)</f>
        <v>0</v>
      </c>
      <c r="S893">
        <f>1000000*(((AG893-AE893)*0.082057*X893)/(W893-AA893))/Y893</f>
        <v>0</v>
      </c>
      <c r="T893">
        <f>1000000*(((AN893-AL893)*0.082057*X893)/(W893-AA893))/Y893</f>
        <v>0</v>
      </c>
      <c r="U893">
        <f>O893*((1*0.082057*X893)/(W893-AA893))</f>
        <v>0</v>
      </c>
      <c r="W893">
        <f t="shared" si="504"/>
        <v>-7.7434778162181958E-2</v>
      </c>
      <c r="X893">
        <v>313.14999999999998</v>
      </c>
      <c r="Y893">
        <f t="shared" si="505"/>
        <v>1.9073334166666699E-2</v>
      </c>
      <c r="Z893">
        <v>2E-3</v>
      </c>
      <c r="AA893">
        <f t="shared" si="506"/>
        <v>7.2765497523200454E-2</v>
      </c>
      <c r="AC893">
        <f t="shared" si="507"/>
        <v>0</v>
      </c>
      <c r="AD893">
        <f t="shared" si="508"/>
        <v>0</v>
      </c>
      <c r="AE893">
        <v>0</v>
      </c>
      <c r="AF893">
        <f t="shared" si="509"/>
        <v>0</v>
      </c>
      <c r="AG893">
        <f t="shared" si="510"/>
        <v>0</v>
      </c>
      <c r="AH893">
        <f t="shared" si="511"/>
        <v>1.097002469958351E-3</v>
      </c>
      <c r="AJ893">
        <f t="shared" si="512"/>
        <v>0</v>
      </c>
      <c r="AK893">
        <f t="shared" si="513"/>
        <v>0</v>
      </c>
      <c r="AL893">
        <v>0</v>
      </c>
      <c r="AM893">
        <f t="shared" si="514"/>
        <v>0</v>
      </c>
      <c r="AN893">
        <f t="shared" si="515"/>
        <v>0</v>
      </c>
      <c r="AO893">
        <f t="shared" si="516"/>
        <v>2.2739189884214046E-2</v>
      </c>
      <c r="AQ893">
        <f t="shared" si="517"/>
        <v>0</v>
      </c>
      <c r="AR893">
        <f t="shared" si="518"/>
        <v>0</v>
      </c>
      <c r="AS893">
        <v>0</v>
      </c>
      <c r="AT893">
        <f t="shared" si="519"/>
        <v>0</v>
      </c>
      <c r="AU893">
        <f t="shared" si="520"/>
        <v>0</v>
      </c>
      <c r="AV893">
        <f t="shared" si="521"/>
        <v>1.5759424160826513E-2</v>
      </c>
      <c r="AX893" t="e">
        <f t="shared" si="522"/>
        <v>#DIV/0!</v>
      </c>
      <c r="AY893" t="e">
        <f t="shared" si="523"/>
        <v>#DIV/0!</v>
      </c>
      <c r="AZ893" t="e">
        <f t="shared" si="524"/>
        <v>#DIV/0!</v>
      </c>
    </row>
    <row r="894" spans="14:52">
      <c r="N894" s="36">
        <f>1000000*(AG894-AE894)/Y894</f>
        <v>0</v>
      </c>
      <c r="O894" s="36">
        <f>1000000*(AN894-AL894)/Y894</f>
        <v>0</v>
      </c>
      <c r="P894" s="36">
        <f>1000000*(AU894-AS894)/Y894</f>
        <v>0</v>
      </c>
      <c r="Q894">
        <f>(N894*16)</f>
        <v>0</v>
      </c>
      <c r="R894">
        <f>(O894*44)</f>
        <v>0</v>
      </c>
      <c r="S894">
        <f>1000000*(((AG894-AE894)*0.082057*X894)/(W894-AA894))/Y894</f>
        <v>0</v>
      </c>
      <c r="T894">
        <f>1000000*(((AN894-AL894)*0.082057*X894)/(W894-AA894))/Y894</f>
        <v>0</v>
      </c>
      <c r="U894">
        <f>O894*((1*0.082057*X894)/(W894-AA894))</f>
        <v>0</v>
      </c>
      <c r="W894">
        <f t="shared" si="504"/>
        <v>-7.7434778162181958E-2</v>
      </c>
      <c r="X894">
        <v>313.14999999999998</v>
      </c>
      <c r="Y894">
        <f t="shared" si="505"/>
        <v>1.9073334166666699E-2</v>
      </c>
      <c r="Z894">
        <v>2E-3</v>
      </c>
      <c r="AA894">
        <f t="shared" si="506"/>
        <v>7.2765497523200454E-2</v>
      </c>
      <c r="AC894">
        <f t="shared" si="507"/>
        <v>0</v>
      </c>
      <c r="AD894">
        <f t="shared" si="508"/>
        <v>0</v>
      </c>
      <c r="AE894">
        <v>0</v>
      </c>
      <c r="AF894">
        <f t="shared" si="509"/>
        <v>0</v>
      </c>
      <c r="AG894">
        <f t="shared" si="510"/>
        <v>0</v>
      </c>
      <c r="AH894">
        <f t="shared" si="511"/>
        <v>1.097002469958351E-3</v>
      </c>
      <c r="AJ894">
        <f t="shared" si="512"/>
        <v>0</v>
      </c>
      <c r="AK894">
        <f t="shared" si="513"/>
        <v>0</v>
      </c>
      <c r="AL894">
        <v>0</v>
      </c>
      <c r="AM894">
        <f t="shared" si="514"/>
        <v>0</v>
      </c>
      <c r="AN894">
        <f t="shared" si="515"/>
        <v>0</v>
      </c>
      <c r="AO894">
        <f t="shared" si="516"/>
        <v>2.2739189884214046E-2</v>
      </c>
      <c r="AQ894">
        <f t="shared" si="517"/>
        <v>0</v>
      </c>
      <c r="AR894">
        <f t="shared" si="518"/>
        <v>0</v>
      </c>
      <c r="AS894">
        <v>0</v>
      </c>
      <c r="AT894">
        <f t="shared" si="519"/>
        <v>0</v>
      </c>
      <c r="AU894">
        <f t="shared" si="520"/>
        <v>0</v>
      </c>
      <c r="AV894">
        <f t="shared" si="521"/>
        <v>1.5759424160826513E-2</v>
      </c>
      <c r="AX894" t="e">
        <f t="shared" si="522"/>
        <v>#DIV/0!</v>
      </c>
      <c r="AY894" t="e">
        <f t="shared" si="523"/>
        <v>#DIV/0!</v>
      </c>
      <c r="AZ894" t="e">
        <f t="shared" si="524"/>
        <v>#DIV/0!</v>
      </c>
    </row>
    <row r="895" spans="14:52">
      <c r="N895" s="36">
        <f>1000000*(AG895-AE895)/Y895</f>
        <v>0</v>
      </c>
      <c r="O895" s="36">
        <f>1000000*(AN895-AL895)/Y895</f>
        <v>0</v>
      </c>
      <c r="P895" s="36">
        <f>1000000*(AU895-AS895)/Y895</f>
        <v>0</v>
      </c>
      <c r="Q895">
        <f>(N895*16)</f>
        <v>0</v>
      </c>
      <c r="R895">
        <f>(O895*44)</f>
        <v>0</v>
      </c>
      <c r="S895">
        <f>1000000*(((AG895-AE895)*0.082057*X895)/(W895-AA895))/Y895</f>
        <v>0</v>
      </c>
      <c r="T895">
        <f>1000000*(((AN895-AL895)*0.082057*X895)/(W895-AA895))/Y895</f>
        <v>0</v>
      </c>
      <c r="U895">
        <f>O895*((1*0.082057*X895)/(W895-AA895))</f>
        <v>0</v>
      </c>
      <c r="W895">
        <f t="shared" si="504"/>
        <v>-7.7434778162181958E-2</v>
      </c>
      <c r="X895">
        <v>313.14999999999998</v>
      </c>
      <c r="Y895">
        <f t="shared" si="505"/>
        <v>1.9073334166666699E-2</v>
      </c>
      <c r="Z895">
        <v>2E-3</v>
      </c>
      <c r="AA895">
        <f t="shared" si="506"/>
        <v>7.2765497523200454E-2</v>
      </c>
      <c r="AC895">
        <f t="shared" si="507"/>
        <v>0</v>
      </c>
      <c r="AD895">
        <f t="shared" si="508"/>
        <v>0</v>
      </c>
      <c r="AE895">
        <v>0</v>
      </c>
      <c r="AF895">
        <f t="shared" si="509"/>
        <v>0</v>
      </c>
      <c r="AG895">
        <f t="shared" si="510"/>
        <v>0</v>
      </c>
      <c r="AH895">
        <f t="shared" si="511"/>
        <v>1.097002469958351E-3</v>
      </c>
      <c r="AJ895">
        <f t="shared" si="512"/>
        <v>0</v>
      </c>
      <c r="AK895">
        <f t="shared" si="513"/>
        <v>0</v>
      </c>
      <c r="AL895">
        <v>0</v>
      </c>
      <c r="AM895">
        <f t="shared" si="514"/>
        <v>0</v>
      </c>
      <c r="AN895">
        <f t="shared" si="515"/>
        <v>0</v>
      </c>
      <c r="AO895">
        <f t="shared" si="516"/>
        <v>2.2739189884214046E-2</v>
      </c>
      <c r="AQ895">
        <f t="shared" si="517"/>
        <v>0</v>
      </c>
      <c r="AR895">
        <f t="shared" si="518"/>
        <v>0</v>
      </c>
      <c r="AS895">
        <v>0</v>
      </c>
      <c r="AT895">
        <f t="shared" si="519"/>
        <v>0</v>
      </c>
      <c r="AU895">
        <f t="shared" si="520"/>
        <v>0</v>
      </c>
      <c r="AV895">
        <f t="shared" si="521"/>
        <v>1.5759424160826513E-2</v>
      </c>
      <c r="AX895" t="e">
        <f t="shared" si="522"/>
        <v>#DIV/0!</v>
      </c>
      <c r="AY895" t="e">
        <f t="shared" si="523"/>
        <v>#DIV/0!</v>
      </c>
      <c r="AZ895" t="e">
        <f t="shared" si="524"/>
        <v>#DIV/0!</v>
      </c>
    </row>
    <row r="896" spans="14:52">
      <c r="N896" s="36">
        <f>1000000*(AG896-AE896)/Y896</f>
        <v>0</v>
      </c>
      <c r="O896" s="36">
        <f>1000000*(AN896-AL896)/Y896</f>
        <v>0</v>
      </c>
      <c r="P896" s="36">
        <f>1000000*(AU896-AS896)/Y896</f>
        <v>0</v>
      </c>
      <c r="Q896">
        <f>(N896*16)</f>
        <v>0</v>
      </c>
      <c r="R896">
        <f>(O896*44)</f>
        <v>0</v>
      </c>
      <c r="S896">
        <f>1000000*(((AG896-AE896)*0.082057*X896)/(W896-AA896))/Y896</f>
        <v>0</v>
      </c>
      <c r="T896">
        <f>1000000*(((AN896-AL896)*0.082057*X896)/(W896-AA896))/Y896</f>
        <v>0</v>
      </c>
      <c r="U896">
        <f>O896*((1*0.082057*X896)/(W896-AA896))</f>
        <v>0</v>
      </c>
      <c r="W896">
        <f t="shared" si="504"/>
        <v>-7.7434778162181958E-2</v>
      </c>
      <c r="X896">
        <v>313.14999999999998</v>
      </c>
      <c r="Y896">
        <f t="shared" si="505"/>
        <v>1.9073334166666699E-2</v>
      </c>
      <c r="Z896">
        <v>2E-3</v>
      </c>
      <c r="AA896">
        <f t="shared" si="506"/>
        <v>7.2765497523200454E-2</v>
      </c>
      <c r="AC896">
        <f t="shared" si="507"/>
        <v>0</v>
      </c>
      <c r="AD896">
        <f t="shared" si="508"/>
        <v>0</v>
      </c>
      <c r="AE896">
        <v>0</v>
      </c>
      <c r="AF896">
        <f t="shared" si="509"/>
        <v>0</v>
      </c>
      <c r="AG896">
        <f t="shared" si="510"/>
        <v>0</v>
      </c>
      <c r="AH896">
        <f t="shared" si="511"/>
        <v>1.097002469958351E-3</v>
      </c>
      <c r="AJ896">
        <f t="shared" si="512"/>
        <v>0</v>
      </c>
      <c r="AK896">
        <f t="shared" si="513"/>
        <v>0</v>
      </c>
      <c r="AL896">
        <v>0</v>
      </c>
      <c r="AM896">
        <f t="shared" si="514"/>
        <v>0</v>
      </c>
      <c r="AN896">
        <f t="shared" si="515"/>
        <v>0</v>
      </c>
      <c r="AO896">
        <f t="shared" si="516"/>
        <v>2.2739189884214046E-2</v>
      </c>
      <c r="AQ896">
        <f t="shared" si="517"/>
        <v>0</v>
      </c>
      <c r="AR896">
        <f t="shared" si="518"/>
        <v>0</v>
      </c>
      <c r="AS896">
        <v>0</v>
      </c>
      <c r="AT896">
        <f t="shared" si="519"/>
        <v>0</v>
      </c>
      <c r="AU896">
        <f t="shared" si="520"/>
        <v>0</v>
      </c>
      <c r="AV896">
        <f t="shared" si="521"/>
        <v>1.5759424160826513E-2</v>
      </c>
      <c r="AX896" t="e">
        <f t="shared" si="522"/>
        <v>#DIV/0!</v>
      </c>
      <c r="AY896" t="e">
        <f t="shared" si="523"/>
        <v>#DIV/0!</v>
      </c>
      <c r="AZ896" t="e">
        <f t="shared" si="524"/>
        <v>#DIV/0!</v>
      </c>
    </row>
    <row r="897" spans="14:52">
      <c r="N897" s="36">
        <f>1000000*(AG897-AE897)/Y897</f>
        <v>0</v>
      </c>
      <c r="O897" s="36">
        <f>1000000*(AN897-AL897)/Y897</f>
        <v>0</v>
      </c>
      <c r="P897" s="36">
        <f>1000000*(AU897-AS897)/Y897</f>
        <v>0</v>
      </c>
      <c r="Q897">
        <f>(N897*16)</f>
        <v>0</v>
      </c>
      <c r="R897">
        <f>(O897*44)</f>
        <v>0</v>
      </c>
      <c r="S897">
        <f>1000000*(((AG897-AE897)*0.082057*X897)/(W897-AA897))/Y897</f>
        <v>0</v>
      </c>
      <c r="T897">
        <f>1000000*(((AN897-AL897)*0.082057*X897)/(W897-AA897))/Y897</f>
        <v>0</v>
      </c>
      <c r="U897">
        <f>O897*((1*0.082057*X897)/(W897-AA897))</f>
        <v>0</v>
      </c>
      <c r="W897">
        <f t="shared" si="504"/>
        <v>-7.7434778162181958E-2</v>
      </c>
      <c r="X897">
        <v>313.14999999999998</v>
      </c>
      <c r="Y897">
        <f t="shared" si="505"/>
        <v>1.9073334166666699E-2</v>
      </c>
      <c r="Z897">
        <v>2E-3</v>
      </c>
      <c r="AA897">
        <f t="shared" si="506"/>
        <v>7.2765497523200454E-2</v>
      </c>
      <c r="AC897">
        <f t="shared" si="507"/>
        <v>0</v>
      </c>
      <c r="AD897">
        <f t="shared" si="508"/>
        <v>0</v>
      </c>
      <c r="AE897">
        <v>0</v>
      </c>
      <c r="AF897">
        <f t="shared" si="509"/>
        <v>0</v>
      </c>
      <c r="AG897">
        <f t="shared" si="510"/>
        <v>0</v>
      </c>
      <c r="AH897">
        <f t="shared" si="511"/>
        <v>1.097002469958351E-3</v>
      </c>
      <c r="AJ897">
        <f t="shared" si="512"/>
        <v>0</v>
      </c>
      <c r="AK897">
        <f t="shared" si="513"/>
        <v>0</v>
      </c>
      <c r="AL897">
        <v>0</v>
      </c>
      <c r="AM897">
        <f t="shared" si="514"/>
        <v>0</v>
      </c>
      <c r="AN897">
        <f t="shared" si="515"/>
        <v>0</v>
      </c>
      <c r="AO897">
        <f t="shared" si="516"/>
        <v>2.2739189884214046E-2</v>
      </c>
      <c r="AQ897">
        <f t="shared" si="517"/>
        <v>0</v>
      </c>
      <c r="AR897">
        <f t="shared" si="518"/>
        <v>0</v>
      </c>
      <c r="AS897">
        <v>0</v>
      </c>
      <c r="AT897">
        <f t="shared" si="519"/>
        <v>0</v>
      </c>
      <c r="AU897">
        <f t="shared" si="520"/>
        <v>0</v>
      </c>
      <c r="AV897">
        <f t="shared" si="521"/>
        <v>1.5759424160826513E-2</v>
      </c>
      <c r="AX897" t="e">
        <f t="shared" si="522"/>
        <v>#DIV/0!</v>
      </c>
      <c r="AY897" t="e">
        <f t="shared" si="523"/>
        <v>#DIV/0!</v>
      </c>
      <c r="AZ897" t="e">
        <f t="shared" si="524"/>
        <v>#DIV/0!</v>
      </c>
    </row>
    <row r="898" spans="14:52">
      <c r="N898" s="36">
        <f>1000000*(AG898-AE898)/Y898</f>
        <v>0</v>
      </c>
      <c r="O898" s="36">
        <f>1000000*(AN898-AL898)/Y898</f>
        <v>0</v>
      </c>
      <c r="P898" s="36">
        <f>1000000*(AU898-AS898)/Y898</f>
        <v>0</v>
      </c>
      <c r="Q898">
        <f>(N898*16)</f>
        <v>0</v>
      </c>
      <c r="R898">
        <f>(O898*44)</f>
        <v>0</v>
      </c>
      <c r="S898">
        <f>1000000*(((AG898-AE898)*0.082057*X898)/(W898-AA898))/Y898</f>
        <v>0</v>
      </c>
      <c r="T898">
        <f>1000000*(((AN898-AL898)*0.082057*X898)/(W898-AA898))/Y898</f>
        <v>0</v>
      </c>
      <c r="U898">
        <f>O898*((1*0.082057*X898)/(W898-AA898))</f>
        <v>0</v>
      </c>
      <c r="W898">
        <f t="shared" si="504"/>
        <v>-7.7434778162181958E-2</v>
      </c>
      <c r="X898">
        <v>313.14999999999998</v>
      </c>
      <c r="Y898">
        <f t="shared" si="505"/>
        <v>1.9073334166666699E-2</v>
      </c>
      <c r="Z898">
        <v>2E-3</v>
      </c>
      <c r="AA898">
        <f t="shared" si="506"/>
        <v>7.2765497523200454E-2</v>
      </c>
      <c r="AC898">
        <f t="shared" si="507"/>
        <v>0</v>
      </c>
      <c r="AD898">
        <f t="shared" si="508"/>
        <v>0</v>
      </c>
      <c r="AE898">
        <v>0</v>
      </c>
      <c r="AF898">
        <f t="shared" si="509"/>
        <v>0</v>
      </c>
      <c r="AG898">
        <f t="shared" si="510"/>
        <v>0</v>
      </c>
      <c r="AH898">
        <f t="shared" si="511"/>
        <v>1.097002469958351E-3</v>
      </c>
      <c r="AJ898">
        <f t="shared" si="512"/>
        <v>0</v>
      </c>
      <c r="AK898">
        <f t="shared" si="513"/>
        <v>0</v>
      </c>
      <c r="AL898">
        <v>0</v>
      </c>
      <c r="AM898">
        <f t="shared" si="514"/>
        <v>0</v>
      </c>
      <c r="AN898">
        <f t="shared" si="515"/>
        <v>0</v>
      </c>
      <c r="AO898">
        <f t="shared" si="516"/>
        <v>2.2739189884214046E-2</v>
      </c>
      <c r="AQ898">
        <f t="shared" si="517"/>
        <v>0</v>
      </c>
      <c r="AR898">
        <f t="shared" si="518"/>
        <v>0</v>
      </c>
      <c r="AS898">
        <v>0</v>
      </c>
      <c r="AT898">
        <f t="shared" si="519"/>
        <v>0</v>
      </c>
      <c r="AU898">
        <f t="shared" si="520"/>
        <v>0</v>
      </c>
      <c r="AV898">
        <f t="shared" si="521"/>
        <v>1.5759424160826513E-2</v>
      </c>
      <c r="AX898" t="e">
        <f t="shared" si="522"/>
        <v>#DIV/0!</v>
      </c>
      <c r="AY898" t="e">
        <f t="shared" si="523"/>
        <v>#DIV/0!</v>
      </c>
      <c r="AZ898" t="e">
        <f t="shared" si="524"/>
        <v>#DIV/0!</v>
      </c>
    </row>
    <row r="899" spans="14:52">
      <c r="N899" s="36">
        <f>1000000*(AG899-AE899)/Y899</f>
        <v>0</v>
      </c>
      <c r="O899" s="36">
        <f>1000000*(AN899-AL899)/Y899</f>
        <v>0</v>
      </c>
      <c r="P899" s="36">
        <f>1000000*(AU899-AS899)/Y899</f>
        <v>0</v>
      </c>
      <c r="Q899">
        <f>(N899*16)</f>
        <v>0</v>
      </c>
      <c r="R899">
        <f>(O899*44)</f>
        <v>0</v>
      </c>
      <c r="S899">
        <f>1000000*(((AG899-AE899)*0.082057*X899)/(W899-AA899))/Y899</f>
        <v>0</v>
      </c>
      <c r="T899">
        <f>1000000*(((AN899-AL899)*0.082057*X899)/(W899-AA899))/Y899</f>
        <v>0</v>
      </c>
      <c r="U899">
        <f>O899*((1*0.082057*X899)/(W899-AA899))</f>
        <v>0</v>
      </c>
      <c r="W899">
        <f t="shared" si="504"/>
        <v>-7.7434778162181958E-2</v>
      </c>
      <c r="X899">
        <v>313.14999999999998</v>
      </c>
      <c r="Y899">
        <f t="shared" si="505"/>
        <v>1.9073334166666699E-2</v>
      </c>
      <c r="Z899">
        <v>2E-3</v>
      </c>
      <c r="AA899">
        <f t="shared" si="506"/>
        <v>7.2765497523200454E-2</v>
      </c>
      <c r="AC899">
        <f t="shared" si="507"/>
        <v>0</v>
      </c>
      <c r="AD899">
        <f t="shared" si="508"/>
        <v>0</v>
      </c>
      <c r="AE899">
        <v>0</v>
      </c>
      <c r="AF899">
        <f t="shared" si="509"/>
        <v>0</v>
      </c>
      <c r="AG899">
        <f t="shared" si="510"/>
        <v>0</v>
      </c>
      <c r="AH899">
        <f t="shared" si="511"/>
        <v>1.097002469958351E-3</v>
      </c>
      <c r="AJ899">
        <f t="shared" si="512"/>
        <v>0</v>
      </c>
      <c r="AK899">
        <f t="shared" si="513"/>
        <v>0</v>
      </c>
      <c r="AL899">
        <v>0</v>
      </c>
      <c r="AM899">
        <f t="shared" si="514"/>
        <v>0</v>
      </c>
      <c r="AN899">
        <f t="shared" si="515"/>
        <v>0</v>
      </c>
      <c r="AO899">
        <f t="shared" si="516"/>
        <v>2.2739189884214046E-2</v>
      </c>
      <c r="AQ899">
        <f t="shared" si="517"/>
        <v>0</v>
      </c>
      <c r="AR899">
        <f t="shared" si="518"/>
        <v>0</v>
      </c>
      <c r="AS899">
        <v>0</v>
      </c>
      <c r="AT899">
        <f t="shared" si="519"/>
        <v>0</v>
      </c>
      <c r="AU899">
        <f t="shared" si="520"/>
        <v>0</v>
      </c>
      <c r="AV899">
        <f t="shared" si="521"/>
        <v>1.5759424160826513E-2</v>
      </c>
      <c r="AX899" t="e">
        <f t="shared" si="522"/>
        <v>#DIV/0!</v>
      </c>
      <c r="AY899" t="e">
        <f t="shared" si="523"/>
        <v>#DIV/0!</v>
      </c>
      <c r="AZ899" t="e">
        <f t="shared" si="524"/>
        <v>#DIV/0!</v>
      </c>
    </row>
    <row r="900" spans="14:52">
      <c r="N900" s="36">
        <f>1000000*(AG900-AE900)/Y900</f>
        <v>0</v>
      </c>
      <c r="O900" s="36">
        <f>1000000*(AN900-AL900)/Y900</f>
        <v>0</v>
      </c>
      <c r="P900" s="36">
        <f>1000000*(AU900-AS900)/Y900</f>
        <v>0</v>
      </c>
      <c r="Q900">
        <f>(N900*16)</f>
        <v>0</v>
      </c>
      <c r="R900">
        <f>(O900*44)</f>
        <v>0</v>
      </c>
      <c r="S900">
        <f>1000000*(((AG900-AE900)*0.082057*X900)/(W900-AA900))/Y900</f>
        <v>0</v>
      </c>
      <c r="T900">
        <f>1000000*(((AN900-AL900)*0.082057*X900)/(W900-AA900))/Y900</f>
        <v>0</v>
      </c>
      <c r="U900">
        <f>O900*((1*0.082057*X900)/(W900-AA900))</f>
        <v>0</v>
      </c>
      <c r="W900">
        <f t="shared" si="504"/>
        <v>-7.7434778162181958E-2</v>
      </c>
      <c r="X900">
        <v>313.14999999999998</v>
      </c>
      <c r="Y900">
        <f t="shared" si="505"/>
        <v>1.9073334166666699E-2</v>
      </c>
      <c r="Z900">
        <v>2E-3</v>
      </c>
      <c r="AA900">
        <f t="shared" si="506"/>
        <v>7.2765497523200454E-2</v>
      </c>
      <c r="AC900">
        <f t="shared" si="507"/>
        <v>0</v>
      </c>
      <c r="AD900">
        <f t="shared" si="508"/>
        <v>0</v>
      </c>
      <c r="AE900">
        <v>0</v>
      </c>
      <c r="AF900">
        <f t="shared" si="509"/>
        <v>0</v>
      </c>
      <c r="AG900">
        <f t="shared" si="510"/>
        <v>0</v>
      </c>
      <c r="AH900">
        <f t="shared" si="511"/>
        <v>1.097002469958351E-3</v>
      </c>
      <c r="AJ900">
        <f t="shared" si="512"/>
        <v>0</v>
      </c>
      <c r="AK900">
        <f t="shared" si="513"/>
        <v>0</v>
      </c>
      <c r="AL900">
        <v>0</v>
      </c>
      <c r="AM900">
        <f t="shared" si="514"/>
        <v>0</v>
      </c>
      <c r="AN900">
        <f t="shared" si="515"/>
        <v>0</v>
      </c>
      <c r="AO900">
        <f t="shared" si="516"/>
        <v>2.2739189884214046E-2</v>
      </c>
      <c r="AQ900">
        <f t="shared" si="517"/>
        <v>0</v>
      </c>
      <c r="AR900">
        <f t="shared" si="518"/>
        <v>0</v>
      </c>
      <c r="AS900">
        <v>0</v>
      </c>
      <c r="AT900">
        <f t="shared" si="519"/>
        <v>0</v>
      </c>
      <c r="AU900">
        <f t="shared" si="520"/>
        <v>0</v>
      </c>
      <c r="AV900">
        <f t="shared" si="521"/>
        <v>1.5759424160826513E-2</v>
      </c>
      <c r="AX900" t="e">
        <f t="shared" si="522"/>
        <v>#DIV/0!</v>
      </c>
      <c r="AY900" t="e">
        <f t="shared" si="523"/>
        <v>#DIV/0!</v>
      </c>
      <c r="AZ900" t="e">
        <f t="shared" si="524"/>
        <v>#DIV/0!</v>
      </c>
    </row>
    <row r="901" spans="14:52">
      <c r="N901" s="36">
        <f>1000000*(AG901-AE901)/Y901</f>
        <v>0</v>
      </c>
      <c r="O901" s="36">
        <f>1000000*(AN901-AL901)/Y901</f>
        <v>0</v>
      </c>
      <c r="P901" s="36">
        <f>1000000*(AU901-AS901)/Y901</f>
        <v>0</v>
      </c>
      <c r="Q901">
        <f>(N901*16)</f>
        <v>0</v>
      </c>
      <c r="R901">
        <f>(O901*44)</f>
        <v>0</v>
      </c>
      <c r="S901">
        <f>1000000*(((AG901-AE901)*0.082057*X901)/(W901-AA901))/Y901</f>
        <v>0</v>
      </c>
      <c r="T901">
        <f>1000000*(((AN901-AL901)*0.082057*X901)/(W901-AA901))/Y901</f>
        <v>0</v>
      </c>
      <c r="U901">
        <f>O901*((1*0.082057*X901)/(W901-AA901))</f>
        <v>0</v>
      </c>
      <c r="W901">
        <f t="shared" si="504"/>
        <v>-7.7434778162181958E-2</v>
      </c>
      <c r="X901">
        <v>313.14999999999998</v>
      </c>
      <c r="Y901">
        <f t="shared" si="505"/>
        <v>1.9073334166666699E-2</v>
      </c>
      <c r="Z901">
        <v>2E-3</v>
      </c>
      <c r="AA901">
        <f t="shared" si="506"/>
        <v>7.2765497523200454E-2</v>
      </c>
      <c r="AC901">
        <f t="shared" si="507"/>
        <v>0</v>
      </c>
      <c r="AD901">
        <f t="shared" si="508"/>
        <v>0</v>
      </c>
      <c r="AE901">
        <v>0</v>
      </c>
      <c r="AF901">
        <f t="shared" si="509"/>
        <v>0</v>
      </c>
      <c r="AG901">
        <f t="shared" si="510"/>
        <v>0</v>
      </c>
      <c r="AH901">
        <f t="shared" si="511"/>
        <v>1.097002469958351E-3</v>
      </c>
      <c r="AJ901">
        <f t="shared" si="512"/>
        <v>0</v>
      </c>
      <c r="AK901">
        <f t="shared" si="513"/>
        <v>0</v>
      </c>
      <c r="AL901">
        <v>0</v>
      </c>
      <c r="AM901">
        <f t="shared" si="514"/>
        <v>0</v>
      </c>
      <c r="AN901">
        <f t="shared" si="515"/>
        <v>0</v>
      </c>
      <c r="AO901">
        <f t="shared" si="516"/>
        <v>2.2739189884214046E-2</v>
      </c>
      <c r="AQ901">
        <f t="shared" si="517"/>
        <v>0</v>
      </c>
      <c r="AR901">
        <f t="shared" si="518"/>
        <v>0</v>
      </c>
      <c r="AS901">
        <v>0</v>
      </c>
      <c r="AT901">
        <f t="shared" si="519"/>
        <v>0</v>
      </c>
      <c r="AU901">
        <f t="shared" si="520"/>
        <v>0</v>
      </c>
      <c r="AV901">
        <f t="shared" si="521"/>
        <v>1.5759424160826513E-2</v>
      </c>
      <c r="AX901" t="e">
        <f t="shared" si="522"/>
        <v>#DIV/0!</v>
      </c>
      <c r="AY901" t="e">
        <f t="shared" si="523"/>
        <v>#DIV/0!</v>
      </c>
      <c r="AZ901" t="e">
        <f t="shared" si="524"/>
        <v>#DIV/0!</v>
      </c>
    </row>
    <row r="902" spans="14:52">
      <c r="N902" s="36">
        <f>1000000*(AG902-AE902)/Y902</f>
        <v>0</v>
      </c>
      <c r="O902" s="36">
        <f>1000000*(AN902-AL902)/Y902</f>
        <v>0</v>
      </c>
      <c r="P902" s="36">
        <f>1000000*(AU902-AS902)/Y902</f>
        <v>0</v>
      </c>
      <c r="Q902">
        <f>(N902*16)</f>
        <v>0</v>
      </c>
      <c r="R902">
        <f>(O902*44)</f>
        <v>0</v>
      </c>
      <c r="S902">
        <f>1000000*(((AG902-AE902)*0.082057*X902)/(W902-AA902))/Y902</f>
        <v>0</v>
      </c>
      <c r="T902">
        <f>1000000*(((AN902-AL902)*0.082057*X902)/(W902-AA902))/Y902</f>
        <v>0</v>
      </c>
      <c r="U902">
        <f>O902*((1*0.082057*X902)/(W902-AA902))</f>
        <v>0</v>
      </c>
      <c r="W902">
        <f t="shared" si="504"/>
        <v>-7.7434778162181958E-2</v>
      </c>
      <c r="X902">
        <v>313.14999999999998</v>
      </c>
      <c r="Y902">
        <f t="shared" si="505"/>
        <v>1.9073334166666699E-2</v>
      </c>
      <c r="Z902">
        <v>2E-3</v>
      </c>
      <c r="AA902">
        <f t="shared" si="506"/>
        <v>7.2765497523200454E-2</v>
      </c>
      <c r="AC902">
        <f t="shared" si="507"/>
        <v>0</v>
      </c>
      <c r="AD902">
        <f t="shared" si="508"/>
        <v>0</v>
      </c>
      <c r="AE902">
        <v>0</v>
      </c>
      <c r="AF902">
        <f t="shared" si="509"/>
        <v>0</v>
      </c>
      <c r="AG902">
        <f t="shared" si="510"/>
        <v>0</v>
      </c>
      <c r="AH902">
        <f t="shared" si="511"/>
        <v>1.097002469958351E-3</v>
      </c>
      <c r="AJ902">
        <f t="shared" si="512"/>
        <v>0</v>
      </c>
      <c r="AK902">
        <f t="shared" si="513"/>
        <v>0</v>
      </c>
      <c r="AL902">
        <v>0</v>
      </c>
      <c r="AM902">
        <f t="shared" si="514"/>
        <v>0</v>
      </c>
      <c r="AN902">
        <f t="shared" si="515"/>
        <v>0</v>
      </c>
      <c r="AO902">
        <f t="shared" si="516"/>
        <v>2.2739189884214046E-2</v>
      </c>
      <c r="AQ902">
        <f t="shared" si="517"/>
        <v>0</v>
      </c>
      <c r="AR902">
        <f t="shared" si="518"/>
        <v>0</v>
      </c>
      <c r="AS902">
        <v>0</v>
      </c>
      <c r="AT902">
        <f t="shared" si="519"/>
        <v>0</v>
      </c>
      <c r="AU902">
        <f t="shared" si="520"/>
        <v>0</v>
      </c>
      <c r="AV902">
        <f t="shared" si="521"/>
        <v>1.5759424160826513E-2</v>
      </c>
      <c r="AX902" t="e">
        <f t="shared" si="522"/>
        <v>#DIV/0!</v>
      </c>
      <c r="AY902" t="e">
        <f t="shared" si="523"/>
        <v>#DIV/0!</v>
      </c>
      <c r="AZ902" t="e">
        <f t="shared" si="524"/>
        <v>#DIV/0!</v>
      </c>
    </row>
    <row r="903" spans="14:52">
      <c r="N903" s="36">
        <f>1000000*(AG903-AE903)/Y903</f>
        <v>0</v>
      </c>
      <c r="O903" s="36">
        <f>1000000*(AN903-AL903)/Y903</f>
        <v>0</v>
      </c>
      <c r="P903" s="36">
        <f>1000000*(AU903-AS903)/Y903</f>
        <v>0</v>
      </c>
      <c r="Q903">
        <f>(N903*16)</f>
        <v>0</v>
      </c>
      <c r="R903">
        <f>(O903*44)</f>
        <v>0</v>
      </c>
      <c r="S903">
        <f>1000000*(((AG903-AE903)*0.082057*X903)/(W903-AA903))/Y903</f>
        <v>0</v>
      </c>
      <c r="T903">
        <f>1000000*(((AN903-AL903)*0.082057*X903)/(W903-AA903))/Y903</f>
        <v>0</v>
      </c>
      <c r="U903">
        <f>O903*((1*0.082057*X903)/(W903-AA903))</f>
        <v>0</v>
      </c>
      <c r="W903">
        <f t="shared" si="504"/>
        <v>-7.7434778162181958E-2</v>
      </c>
      <c r="X903">
        <v>313.14999999999998</v>
      </c>
      <c r="Y903">
        <f t="shared" si="505"/>
        <v>1.9073334166666699E-2</v>
      </c>
      <c r="Z903">
        <v>2E-3</v>
      </c>
      <c r="AA903">
        <f t="shared" si="506"/>
        <v>7.2765497523200454E-2</v>
      </c>
      <c r="AC903">
        <f t="shared" si="507"/>
        <v>0</v>
      </c>
      <c r="AD903">
        <f t="shared" si="508"/>
        <v>0</v>
      </c>
      <c r="AE903">
        <v>0</v>
      </c>
      <c r="AF903">
        <f t="shared" si="509"/>
        <v>0</v>
      </c>
      <c r="AG903">
        <f t="shared" si="510"/>
        <v>0</v>
      </c>
      <c r="AH903">
        <f t="shared" si="511"/>
        <v>1.097002469958351E-3</v>
      </c>
      <c r="AJ903">
        <f t="shared" si="512"/>
        <v>0</v>
      </c>
      <c r="AK903">
        <f t="shared" si="513"/>
        <v>0</v>
      </c>
      <c r="AL903">
        <v>0</v>
      </c>
      <c r="AM903">
        <f t="shared" si="514"/>
        <v>0</v>
      </c>
      <c r="AN903">
        <f t="shared" si="515"/>
        <v>0</v>
      </c>
      <c r="AO903">
        <f t="shared" si="516"/>
        <v>2.2739189884214046E-2</v>
      </c>
      <c r="AQ903">
        <f t="shared" si="517"/>
        <v>0</v>
      </c>
      <c r="AR903">
        <f t="shared" si="518"/>
        <v>0</v>
      </c>
      <c r="AS903">
        <v>0</v>
      </c>
      <c r="AT903">
        <f t="shared" si="519"/>
        <v>0</v>
      </c>
      <c r="AU903">
        <f t="shared" si="520"/>
        <v>0</v>
      </c>
      <c r="AV903">
        <f t="shared" si="521"/>
        <v>1.5759424160826513E-2</v>
      </c>
      <c r="AX903" t="e">
        <f t="shared" si="522"/>
        <v>#DIV/0!</v>
      </c>
      <c r="AY903" t="e">
        <f t="shared" si="523"/>
        <v>#DIV/0!</v>
      </c>
      <c r="AZ903" t="e">
        <f t="shared" si="524"/>
        <v>#DIV/0!</v>
      </c>
    </row>
    <row r="904" spans="14:52">
      <c r="N904" s="36">
        <f>1000000*(AG904-AE904)/Y904</f>
        <v>0</v>
      </c>
      <c r="O904" s="36">
        <f>1000000*(AN904-AL904)/Y904</f>
        <v>0</v>
      </c>
      <c r="P904" s="36">
        <f>1000000*(AU904-AS904)/Y904</f>
        <v>0</v>
      </c>
      <c r="Q904">
        <f>(N904*16)</f>
        <v>0</v>
      </c>
      <c r="R904">
        <f>(O904*44)</f>
        <v>0</v>
      </c>
      <c r="S904">
        <f>1000000*(((AG904-AE904)*0.082057*X904)/(W904-AA904))/Y904</f>
        <v>0</v>
      </c>
      <c r="T904">
        <f>1000000*(((AN904-AL904)*0.082057*X904)/(W904-AA904))/Y904</f>
        <v>0</v>
      </c>
      <c r="U904">
        <f>O904*((1*0.082057*X904)/(W904-AA904))</f>
        <v>0</v>
      </c>
      <c r="W904">
        <f t="shared" si="504"/>
        <v>-7.7434778162181958E-2</v>
      </c>
      <c r="X904">
        <v>313.14999999999998</v>
      </c>
      <c r="Y904">
        <f t="shared" si="505"/>
        <v>1.9073334166666699E-2</v>
      </c>
      <c r="Z904">
        <v>2E-3</v>
      </c>
      <c r="AA904">
        <f t="shared" si="506"/>
        <v>7.2765497523200454E-2</v>
      </c>
      <c r="AC904">
        <f t="shared" si="507"/>
        <v>0</v>
      </c>
      <c r="AD904">
        <f t="shared" si="508"/>
        <v>0</v>
      </c>
      <c r="AE904">
        <v>0</v>
      </c>
      <c r="AF904">
        <f t="shared" si="509"/>
        <v>0</v>
      </c>
      <c r="AG904">
        <f t="shared" si="510"/>
        <v>0</v>
      </c>
      <c r="AH904">
        <f t="shared" si="511"/>
        <v>1.097002469958351E-3</v>
      </c>
      <c r="AJ904">
        <f t="shared" si="512"/>
        <v>0</v>
      </c>
      <c r="AK904">
        <f t="shared" si="513"/>
        <v>0</v>
      </c>
      <c r="AL904">
        <v>0</v>
      </c>
      <c r="AM904">
        <f t="shared" si="514"/>
        <v>0</v>
      </c>
      <c r="AN904">
        <f t="shared" si="515"/>
        <v>0</v>
      </c>
      <c r="AO904">
        <f t="shared" si="516"/>
        <v>2.2739189884214046E-2</v>
      </c>
      <c r="AQ904">
        <f t="shared" si="517"/>
        <v>0</v>
      </c>
      <c r="AR904">
        <f t="shared" si="518"/>
        <v>0</v>
      </c>
      <c r="AS904">
        <v>0</v>
      </c>
      <c r="AT904">
        <f t="shared" si="519"/>
        <v>0</v>
      </c>
      <c r="AU904">
        <f t="shared" si="520"/>
        <v>0</v>
      </c>
      <c r="AV904">
        <f t="shared" si="521"/>
        <v>1.5759424160826513E-2</v>
      </c>
      <c r="AX904" t="e">
        <f t="shared" si="522"/>
        <v>#DIV/0!</v>
      </c>
      <c r="AY904" t="e">
        <f t="shared" si="523"/>
        <v>#DIV/0!</v>
      </c>
      <c r="AZ904" t="e">
        <f t="shared" si="524"/>
        <v>#DIV/0!</v>
      </c>
    </row>
    <row r="905" spans="14:52">
      <c r="N905" s="36">
        <f>1000000*(AG905-AE905)/Y905</f>
        <v>0</v>
      </c>
      <c r="O905" s="36">
        <f>1000000*(AN905-AL905)/Y905</f>
        <v>0</v>
      </c>
      <c r="P905" s="36">
        <f>1000000*(AU905-AS905)/Y905</f>
        <v>0</v>
      </c>
      <c r="Q905">
        <f>(N905*16)</f>
        <v>0</v>
      </c>
      <c r="R905">
        <f>(O905*44)</f>
        <v>0</v>
      </c>
      <c r="S905">
        <f>1000000*(((AG905-AE905)*0.082057*X905)/(W905-AA905))/Y905</f>
        <v>0</v>
      </c>
      <c r="T905">
        <f>1000000*(((AN905-AL905)*0.082057*X905)/(W905-AA905))/Y905</f>
        <v>0</v>
      </c>
      <c r="U905">
        <f>O905*((1*0.082057*X905)/(W905-AA905))</f>
        <v>0</v>
      </c>
      <c r="W905">
        <f t="shared" si="504"/>
        <v>-7.7434778162181958E-2</v>
      </c>
      <c r="X905">
        <v>313.14999999999998</v>
      </c>
      <c r="Y905">
        <f t="shared" si="505"/>
        <v>1.9073334166666699E-2</v>
      </c>
      <c r="Z905">
        <v>2E-3</v>
      </c>
      <c r="AA905">
        <f t="shared" si="506"/>
        <v>7.2765497523200454E-2</v>
      </c>
      <c r="AC905">
        <f t="shared" si="507"/>
        <v>0</v>
      </c>
      <c r="AD905">
        <f t="shared" si="508"/>
        <v>0</v>
      </c>
      <c r="AE905">
        <v>0</v>
      </c>
      <c r="AF905">
        <f t="shared" si="509"/>
        <v>0</v>
      </c>
      <c r="AG905">
        <f t="shared" si="510"/>
        <v>0</v>
      </c>
      <c r="AH905">
        <f t="shared" si="511"/>
        <v>1.097002469958351E-3</v>
      </c>
      <c r="AJ905">
        <f t="shared" si="512"/>
        <v>0</v>
      </c>
      <c r="AK905">
        <f t="shared" si="513"/>
        <v>0</v>
      </c>
      <c r="AL905">
        <v>0</v>
      </c>
      <c r="AM905">
        <f t="shared" si="514"/>
        <v>0</v>
      </c>
      <c r="AN905">
        <f t="shared" si="515"/>
        <v>0</v>
      </c>
      <c r="AO905">
        <f t="shared" si="516"/>
        <v>2.2739189884214046E-2</v>
      </c>
      <c r="AQ905">
        <f t="shared" si="517"/>
        <v>0</v>
      </c>
      <c r="AR905">
        <f t="shared" si="518"/>
        <v>0</v>
      </c>
      <c r="AS905">
        <v>0</v>
      </c>
      <c r="AT905">
        <f t="shared" si="519"/>
        <v>0</v>
      </c>
      <c r="AU905">
        <f t="shared" si="520"/>
        <v>0</v>
      </c>
      <c r="AV905">
        <f t="shared" si="521"/>
        <v>1.5759424160826513E-2</v>
      </c>
      <c r="AX905" t="e">
        <f t="shared" si="522"/>
        <v>#DIV/0!</v>
      </c>
      <c r="AY905" t="e">
        <f t="shared" si="523"/>
        <v>#DIV/0!</v>
      </c>
      <c r="AZ905" t="e">
        <f t="shared" si="524"/>
        <v>#DIV/0!</v>
      </c>
    </row>
    <row r="906" spans="14:52">
      <c r="N906" s="36">
        <f>1000000*(AG906-AE906)/Y906</f>
        <v>0</v>
      </c>
      <c r="O906" s="36">
        <f>1000000*(AN906-AL906)/Y906</f>
        <v>0</v>
      </c>
      <c r="P906" s="36">
        <f>1000000*(AU906-AS906)/Y906</f>
        <v>0</v>
      </c>
      <c r="Q906">
        <f>(N906*16)</f>
        <v>0</v>
      </c>
      <c r="R906">
        <f>(O906*44)</f>
        <v>0</v>
      </c>
      <c r="S906">
        <f>1000000*(((AG906-AE906)*0.082057*X906)/(W906-AA906))/Y906</f>
        <v>0</v>
      </c>
      <c r="T906">
        <f>1000000*(((AN906-AL906)*0.082057*X906)/(W906-AA906))/Y906</f>
        <v>0</v>
      </c>
      <c r="U906">
        <f>O906*((1*0.082057*X906)/(W906-AA906))</f>
        <v>0</v>
      </c>
      <c r="W906">
        <f t="shared" si="504"/>
        <v>-7.7434778162181958E-2</v>
      </c>
      <c r="X906">
        <v>313.14999999999998</v>
      </c>
      <c r="Y906">
        <f t="shared" si="505"/>
        <v>1.9073334166666699E-2</v>
      </c>
      <c r="Z906">
        <v>2E-3</v>
      </c>
      <c r="AA906">
        <f t="shared" si="506"/>
        <v>7.2765497523200454E-2</v>
      </c>
      <c r="AC906">
        <f t="shared" si="507"/>
        <v>0</v>
      </c>
      <c r="AD906">
        <f t="shared" si="508"/>
        <v>0</v>
      </c>
      <c r="AE906">
        <v>0</v>
      </c>
      <c r="AF906">
        <f t="shared" si="509"/>
        <v>0</v>
      </c>
      <c r="AG906">
        <f t="shared" si="510"/>
        <v>0</v>
      </c>
      <c r="AH906">
        <f t="shared" si="511"/>
        <v>1.097002469958351E-3</v>
      </c>
      <c r="AJ906">
        <f t="shared" si="512"/>
        <v>0</v>
      </c>
      <c r="AK906">
        <f t="shared" si="513"/>
        <v>0</v>
      </c>
      <c r="AL906">
        <v>0</v>
      </c>
      <c r="AM906">
        <f t="shared" si="514"/>
        <v>0</v>
      </c>
      <c r="AN906">
        <f t="shared" si="515"/>
        <v>0</v>
      </c>
      <c r="AO906">
        <f t="shared" si="516"/>
        <v>2.2739189884214046E-2</v>
      </c>
      <c r="AQ906">
        <f t="shared" si="517"/>
        <v>0</v>
      </c>
      <c r="AR906">
        <f t="shared" si="518"/>
        <v>0</v>
      </c>
      <c r="AS906">
        <v>0</v>
      </c>
      <c r="AT906">
        <f t="shared" si="519"/>
        <v>0</v>
      </c>
      <c r="AU906">
        <f t="shared" si="520"/>
        <v>0</v>
      </c>
      <c r="AV906">
        <f t="shared" si="521"/>
        <v>1.5759424160826513E-2</v>
      </c>
      <c r="AX906" t="e">
        <f t="shared" si="522"/>
        <v>#DIV/0!</v>
      </c>
      <c r="AY906" t="e">
        <f t="shared" si="523"/>
        <v>#DIV/0!</v>
      </c>
      <c r="AZ906" t="e">
        <f t="shared" si="524"/>
        <v>#DIV/0!</v>
      </c>
    </row>
    <row r="907" spans="14:52">
      <c r="N907" s="36">
        <f>1000000*(AG907-AE907)/Y907</f>
        <v>0</v>
      </c>
      <c r="O907" s="36">
        <f>1000000*(AN907-AL907)/Y907</f>
        <v>0</v>
      </c>
      <c r="P907" s="36">
        <f>1000000*(AU907-AS907)/Y907</f>
        <v>0</v>
      </c>
      <c r="Q907">
        <f>(N907*16)</f>
        <v>0</v>
      </c>
      <c r="R907">
        <f>(O907*44)</f>
        <v>0</v>
      </c>
      <c r="S907">
        <f>1000000*(((AG907-AE907)*0.082057*X907)/(W907-AA907))/Y907</f>
        <v>0</v>
      </c>
      <c r="T907">
        <f>1000000*(((AN907-AL907)*0.082057*X907)/(W907-AA907))/Y907</f>
        <v>0</v>
      </c>
      <c r="U907">
        <f>O907*((1*0.082057*X907)/(W907-AA907))</f>
        <v>0</v>
      </c>
      <c r="W907">
        <f t="shared" si="504"/>
        <v>-7.7434778162181958E-2</v>
      </c>
      <c r="X907">
        <v>313.14999999999998</v>
      </c>
      <c r="Y907">
        <f t="shared" si="505"/>
        <v>1.9073334166666699E-2</v>
      </c>
      <c r="Z907">
        <v>2E-3</v>
      </c>
      <c r="AA907">
        <f t="shared" si="506"/>
        <v>7.2765497523200454E-2</v>
      </c>
      <c r="AC907">
        <f t="shared" si="507"/>
        <v>0</v>
      </c>
      <c r="AD907">
        <f t="shared" si="508"/>
        <v>0</v>
      </c>
      <c r="AE907">
        <v>0</v>
      </c>
      <c r="AF907">
        <f t="shared" si="509"/>
        <v>0</v>
      </c>
      <c r="AG907" s="8">
        <f t="shared" si="510"/>
        <v>0</v>
      </c>
      <c r="AH907" s="9">
        <f t="shared" si="511"/>
        <v>1.097002469958351E-3</v>
      </c>
      <c r="AJ907">
        <f t="shared" si="512"/>
        <v>0</v>
      </c>
      <c r="AK907">
        <f t="shared" si="513"/>
        <v>0</v>
      </c>
      <c r="AL907">
        <v>0</v>
      </c>
      <c r="AM907" s="8">
        <f t="shared" si="514"/>
        <v>0</v>
      </c>
      <c r="AN907" s="8">
        <f t="shared" si="515"/>
        <v>0</v>
      </c>
      <c r="AO907" s="9">
        <f t="shared" si="516"/>
        <v>2.2739189884214046E-2</v>
      </c>
      <c r="AP907" s="9"/>
      <c r="AQ907">
        <f t="shared" si="517"/>
        <v>0</v>
      </c>
      <c r="AR907">
        <f t="shared" si="518"/>
        <v>0</v>
      </c>
      <c r="AS907">
        <v>0</v>
      </c>
      <c r="AT907" s="8">
        <f t="shared" si="519"/>
        <v>0</v>
      </c>
      <c r="AU907" s="8">
        <f t="shared" si="520"/>
        <v>0</v>
      </c>
      <c r="AV907" s="9">
        <f t="shared" si="521"/>
        <v>1.5759424160826513E-2</v>
      </c>
      <c r="AX907" t="e">
        <f t="shared" si="522"/>
        <v>#DIV/0!</v>
      </c>
      <c r="AY907" t="e">
        <f t="shared" si="523"/>
        <v>#DIV/0!</v>
      </c>
      <c r="AZ907" t="e">
        <f t="shared" si="524"/>
        <v>#DIV/0!</v>
      </c>
    </row>
    <row r="908" spans="14:52">
      <c r="N908" s="36">
        <f>1000000*(AG908-AE908)/Y908</f>
        <v>0</v>
      </c>
      <c r="O908" s="36">
        <f>1000000*(AN908-AL908)/Y908</f>
        <v>0</v>
      </c>
      <c r="P908" s="36">
        <f>1000000*(AU908-AS908)/Y908</f>
        <v>0</v>
      </c>
      <c r="Q908">
        <f>(N908*16)</f>
        <v>0</v>
      </c>
      <c r="R908">
        <f>(O908*44)</f>
        <v>0</v>
      </c>
      <c r="S908">
        <f>1000000*(((AG908-AE908)*0.082057*X908)/(W908-AA908))/Y908</f>
        <v>0</v>
      </c>
      <c r="T908">
        <f>1000000*(((AN908-AL908)*0.082057*X908)/(W908-AA908))/Y908</f>
        <v>0</v>
      </c>
      <c r="U908">
        <f>O908*((1*0.082057*X908)/(W908-AA908))</f>
        <v>0</v>
      </c>
      <c r="W908">
        <f t="shared" si="504"/>
        <v>-7.7434778162181958E-2</v>
      </c>
      <c r="X908">
        <v>313.14999999999998</v>
      </c>
      <c r="Y908">
        <f t="shared" si="505"/>
        <v>1.9073334166666699E-2</v>
      </c>
      <c r="Z908">
        <v>2E-3</v>
      </c>
      <c r="AA908">
        <f t="shared" si="506"/>
        <v>7.2765497523200454E-2</v>
      </c>
      <c r="AC908">
        <f t="shared" si="507"/>
        <v>0</v>
      </c>
      <c r="AD908">
        <f t="shared" si="508"/>
        <v>0</v>
      </c>
      <c r="AE908">
        <v>0</v>
      </c>
      <c r="AF908">
        <f t="shared" si="509"/>
        <v>0</v>
      </c>
      <c r="AG908">
        <f t="shared" si="510"/>
        <v>0</v>
      </c>
      <c r="AH908">
        <f t="shared" si="511"/>
        <v>1.097002469958351E-3</v>
      </c>
      <c r="AJ908">
        <f t="shared" si="512"/>
        <v>0</v>
      </c>
      <c r="AK908">
        <f t="shared" si="513"/>
        <v>0</v>
      </c>
      <c r="AL908">
        <v>0</v>
      </c>
      <c r="AM908">
        <f t="shared" si="514"/>
        <v>0</v>
      </c>
      <c r="AN908">
        <f t="shared" si="515"/>
        <v>0</v>
      </c>
      <c r="AO908">
        <f t="shared" si="516"/>
        <v>2.2739189884214046E-2</v>
      </c>
      <c r="AQ908">
        <f t="shared" si="517"/>
        <v>0</v>
      </c>
      <c r="AR908">
        <f t="shared" si="518"/>
        <v>0</v>
      </c>
      <c r="AS908">
        <v>0</v>
      </c>
      <c r="AT908">
        <f t="shared" si="519"/>
        <v>0</v>
      </c>
      <c r="AU908">
        <f t="shared" si="520"/>
        <v>0</v>
      </c>
      <c r="AV908">
        <f t="shared" si="521"/>
        <v>1.5759424160826513E-2</v>
      </c>
      <c r="AX908" t="e">
        <f t="shared" si="522"/>
        <v>#DIV/0!</v>
      </c>
      <c r="AY908" t="e">
        <f t="shared" si="523"/>
        <v>#DIV/0!</v>
      </c>
      <c r="AZ908" t="e">
        <f t="shared" si="524"/>
        <v>#DIV/0!</v>
      </c>
    </row>
    <row r="909" spans="14:52">
      <c r="N909" s="36">
        <f>1000000*(AG909-AE909)/Y909</f>
        <v>0</v>
      </c>
      <c r="O909" s="36">
        <f>1000000*(AN909-AL909)/Y909</f>
        <v>0</v>
      </c>
      <c r="P909" s="36">
        <f>1000000*(AU909-AS909)/Y909</f>
        <v>0</v>
      </c>
      <c r="Q909">
        <f>(N909*16)</f>
        <v>0</v>
      </c>
      <c r="R909">
        <f>(O909*44)</f>
        <v>0</v>
      </c>
      <c r="S909">
        <f>1000000*(((AG909-AE909)*0.082057*X909)/(W909-AA909))/Y909</f>
        <v>0</v>
      </c>
      <c r="T909">
        <f>1000000*(((AN909-AL909)*0.082057*X909)/(W909-AA909))/Y909</f>
        <v>0</v>
      </c>
      <c r="U909">
        <f>O909*((1*0.082057*X909)/(W909-AA909))</f>
        <v>0</v>
      </c>
      <c r="W909">
        <f t="shared" si="504"/>
        <v>-7.7434778162181958E-2</v>
      </c>
      <c r="X909">
        <v>313.14999999999998</v>
      </c>
      <c r="Y909">
        <f t="shared" si="505"/>
        <v>1.9073334166666699E-2</v>
      </c>
      <c r="Z909">
        <v>2E-3</v>
      </c>
      <c r="AA909">
        <f t="shared" si="506"/>
        <v>7.2765497523200454E-2</v>
      </c>
      <c r="AC909">
        <f t="shared" si="507"/>
        <v>0</v>
      </c>
      <c r="AD909">
        <f t="shared" si="508"/>
        <v>0</v>
      </c>
      <c r="AE909">
        <v>0</v>
      </c>
      <c r="AF909">
        <f t="shared" si="509"/>
        <v>0</v>
      </c>
      <c r="AG909">
        <f t="shared" si="510"/>
        <v>0</v>
      </c>
      <c r="AH909">
        <f t="shared" si="511"/>
        <v>1.097002469958351E-3</v>
      </c>
      <c r="AJ909">
        <f t="shared" si="512"/>
        <v>0</v>
      </c>
      <c r="AK909">
        <f t="shared" si="513"/>
        <v>0</v>
      </c>
      <c r="AL909">
        <v>0</v>
      </c>
      <c r="AM909">
        <f t="shared" si="514"/>
        <v>0</v>
      </c>
      <c r="AN909">
        <f t="shared" si="515"/>
        <v>0</v>
      </c>
      <c r="AO909">
        <f t="shared" si="516"/>
        <v>2.2739189884214046E-2</v>
      </c>
      <c r="AQ909">
        <f t="shared" si="517"/>
        <v>0</v>
      </c>
      <c r="AR909">
        <f t="shared" si="518"/>
        <v>0</v>
      </c>
      <c r="AS909">
        <v>0</v>
      </c>
      <c r="AT909">
        <f t="shared" si="519"/>
        <v>0</v>
      </c>
      <c r="AU909">
        <f t="shared" si="520"/>
        <v>0</v>
      </c>
      <c r="AV909">
        <f t="shared" si="521"/>
        <v>1.5759424160826513E-2</v>
      </c>
      <c r="AX909" t="e">
        <f t="shared" si="522"/>
        <v>#DIV/0!</v>
      </c>
      <c r="AY909" t="e">
        <f t="shared" si="523"/>
        <v>#DIV/0!</v>
      </c>
      <c r="AZ909" t="e">
        <f t="shared" si="524"/>
        <v>#DIV/0!</v>
      </c>
    </row>
    <row r="910" spans="14:52">
      <c r="N910" s="36">
        <f>1000000*(AG910-AE910)/Y910</f>
        <v>0</v>
      </c>
      <c r="O910" s="36">
        <f>1000000*(AN910-AL910)/Y910</f>
        <v>0</v>
      </c>
      <c r="P910" s="36">
        <f>1000000*(AU910-AS910)/Y910</f>
        <v>0</v>
      </c>
      <c r="Q910">
        <f>(N910*16)</f>
        <v>0</v>
      </c>
      <c r="R910">
        <f>(O910*44)</f>
        <v>0</v>
      </c>
      <c r="S910">
        <f>1000000*(((AG910-AE910)*0.082057*X910)/(W910-AA910))/Y910</f>
        <v>0</v>
      </c>
      <c r="T910">
        <f>1000000*(((AN910-AL910)*0.082057*X910)/(W910-AA910))/Y910</f>
        <v>0</v>
      </c>
      <c r="U910">
        <f>O910*((1*0.082057*X910)/(W910-AA910))</f>
        <v>0</v>
      </c>
      <c r="W910">
        <f t="shared" si="504"/>
        <v>-7.7434778162181958E-2</v>
      </c>
      <c r="X910">
        <v>313.14999999999998</v>
      </c>
      <c r="Y910">
        <f t="shared" si="505"/>
        <v>1.9073334166666699E-2</v>
      </c>
      <c r="Z910">
        <v>2E-3</v>
      </c>
      <c r="AA910">
        <f t="shared" si="506"/>
        <v>7.2765497523200454E-2</v>
      </c>
      <c r="AC910">
        <f t="shared" si="507"/>
        <v>0</v>
      </c>
      <c r="AD910">
        <f t="shared" si="508"/>
        <v>0</v>
      </c>
      <c r="AE910">
        <v>0</v>
      </c>
      <c r="AF910">
        <f t="shared" si="509"/>
        <v>0</v>
      </c>
      <c r="AG910">
        <f t="shared" si="510"/>
        <v>0</v>
      </c>
      <c r="AH910">
        <f t="shared" si="511"/>
        <v>1.097002469958351E-3</v>
      </c>
      <c r="AJ910">
        <f t="shared" si="512"/>
        <v>0</v>
      </c>
      <c r="AK910">
        <f t="shared" si="513"/>
        <v>0</v>
      </c>
      <c r="AL910">
        <v>0</v>
      </c>
      <c r="AM910">
        <f t="shared" si="514"/>
        <v>0</v>
      </c>
      <c r="AN910">
        <f t="shared" si="515"/>
        <v>0</v>
      </c>
      <c r="AO910">
        <f t="shared" si="516"/>
        <v>2.2739189884214046E-2</v>
      </c>
      <c r="AQ910">
        <f t="shared" si="517"/>
        <v>0</v>
      </c>
      <c r="AR910">
        <f t="shared" si="518"/>
        <v>0</v>
      </c>
      <c r="AS910">
        <v>0</v>
      </c>
      <c r="AT910">
        <f t="shared" si="519"/>
        <v>0</v>
      </c>
      <c r="AU910">
        <f t="shared" si="520"/>
        <v>0</v>
      </c>
      <c r="AV910">
        <f t="shared" si="521"/>
        <v>1.5759424160826513E-2</v>
      </c>
      <c r="AX910" t="e">
        <f t="shared" si="522"/>
        <v>#DIV/0!</v>
      </c>
      <c r="AY910" t="e">
        <f t="shared" si="523"/>
        <v>#DIV/0!</v>
      </c>
      <c r="AZ910" t="e">
        <f t="shared" si="524"/>
        <v>#DIV/0!</v>
      </c>
    </row>
    <row r="911" spans="14:52">
      <c r="N911" s="36">
        <f>1000000*(AG911-AE911)/Y911</f>
        <v>0</v>
      </c>
      <c r="O911" s="36">
        <f>1000000*(AN911-AL911)/Y911</f>
        <v>0</v>
      </c>
      <c r="P911" s="36">
        <f>1000000*(AU911-AS911)/Y911</f>
        <v>0</v>
      </c>
      <c r="Q911">
        <f>(N911*16)</f>
        <v>0</v>
      </c>
      <c r="R911">
        <f>(O911*44)</f>
        <v>0</v>
      </c>
      <c r="S911">
        <f>1000000*(((AG911-AE911)*0.082057*X911)/(W911-AA911))/Y911</f>
        <v>0</v>
      </c>
      <c r="T911">
        <f>1000000*(((AN911-AL911)*0.082057*X911)/(W911-AA911))/Y911</f>
        <v>0</v>
      </c>
      <c r="U911">
        <f>O911*((1*0.082057*X911)/(W911-AA911))</f>
        <v>0</v>
      </c>
      <c r="W911">
        <f t="shared" si="504"/>
        <v>-7.7434778162181958E-2</v>
      </c>
      <c r="X911">
        <v>313.14999999999998</v>
      </c>
      <c r="Y911">
        <f t="shared" si="505"/>
        <v>1.9073334166666699E-2</v>
      </c>
      <c r="Z911">
        <v>2E-3</v>
      </c>
      <c r="AA911">
        <f t="shared" si="506"/>
        <v>7.2765497523200454E-2</v>
      </c>
      <c r="AC911">
        <f t="shared" si="507"/>
        <v>0</v>
      </c>
      <c r="AD911">
        <f t="shared" si="508"/>
        <v>0</v>
      </c>
      <c r="AE911">
        <v>0</v>
      </c>
      <c r="AF911">
        <f t="shared" si="509"/>
        <v>0</v>
      </c>
      <c r="AG911">
        <f t="shared" si="510"/>
        <v>0</v>
      </c>
      <c r="AH911">
        <f t="shared" si="511"/>
        <v>1.097002469958351E-3</v>
      </c>
      <c r="AJ911">
        <f t="shared" si="512"/>
        <v>0</v>
      </c>
      <c r="AK911">
        <f t="shared" si="513"/>
        <v>0</v>
      </c>
      <c r="AL911">
        <v>0</v>
      </c>
      <c r="AM911">
        <f t="shared" si="514"/>
        <v>0</v>
      </c>
      <c r="AN911">
        <f t="shared" si="515"/>
        <v>0</v>
      </c>
      <c r="AO911">
        <f t="shared" si="516"/>
        <v>2.2739189884214046E-2</v>
      </c>
      <c r="AQ911">
        <f t="shared" si="517"/>
        <v>0</v>
      </c>
      <c r="AR911">
        <f t="shared" si="518"/>
        <v>0</v>
      </c>
      <c r="AS911">
        <v>0</v>
      </c>
      <c r="AT911">
        <f t="shared" si="519"/>
        <v>0</v>
      </c>
      <c r="AU911">
        <f t="shared" si="520"/>
        <v>0</v>
      </c>
      <c r="AV911">
        <f t="shared" si="521"/>
        <v>1.5759424160826513E-2</v>
      </c>
      <c r="AX911" t="e">
        <f t="shared" si="522"/>
        <v>#DIV/0!</v>
      </c>
      <c r="AY911" t="e">
        <f t="shared" si="523"/>
        <v>#DIV/0!</v>
      </c>
      <c r="AZ911" t="e">
        <f t="shared" si="524"/>
        <v>#DIV/0!</v>
      </c>
    </row>
    <row r="912" spans="14:52">
      <c r="N912" s="36">
        <f>1000000*(AG912-AE912)/Y912</f>
        <v>0</v>
      </c>
      <c r="O912" s="36">
        <f>1000000*(AN912-AL912)/Y912</f>
        <v>0</v>
      </c>
      <c r="P912" s="36">
        <f>1000000*(AU912-AS912)/Y912</f>
        <v>0</v>
      </c>
      <c r="Q912">
        <f>(N912*16)</f>
        <v>0</v>
      </c>
      <c r="R912">
        <f>(O912*44)</f>
        <v>0</v>
      </c>
      <c r="S912">
        <f>1000000*(((AG912-AE912)*0.082057*X912)/(W912-AA912))/Y912</f>
        <v>0</v>
      </c>
      <c r="T912">
        <f>1000000*(((AN912-AL912)*0.082057*X912)/(W912-AA912))/Y912</f>
        <v>0</v>
      </c>
      <c r="U912">
        <f>O912*((1*0.082057*X912)/(W912-AA912))</f>
        <v>0</v>
      </c>
      <c r="W912">
        <f t="shared" si="504"/>
        <v>-7.7434778162181958E-2</v>
      </c>
      <c r="X912">
        <v>313.14999999999998</v>
      </c>
      <c r="Y912">
        <f t="shared" si="505"/>
        <v>1.9073334166666699E-2</v>
      </c>
      <c r="Z912">
        <v>2E-3</v>
      </c>
      <c r="AA912">
        <f t="shared" si="506"/>
        <v>7.2765497523200454E-2</v>
      </c>
      <c r="AC912">
        <f t="shared" si="507"/>
        <v>0</v>
      </c>
      <c r="AD912">
        <f t="shared" si="508"/>
        <v>0</v>
      </c>
      <c r="AE912">
        <v>0</v>
      </c>
      <c r="AF912">
        <f t="shared" si="509"/>
        <v>0</v>
      </c>
      <c r="AG912">
        <f t="shared" si="510"/>
        <v>0</v>
      </c>
      <c r="AH912">
        <f t="shared" si="511"/>
        <v>1.097002469958351E-3</v>
      </c>
      <c r="AJ912">
        <f t="shared" si="512"/>
        <v>0</v>
      </c>
      <c r="AK912">
        <f t="shared" si="513"/>
        <v>0</v>
      </c>
      <c r="AL912">
        <v>0</v>
      </c>
      <c r="AM912">
        <f t="shared" si="514"/>
        <v>0</v>
      </c>
      <c r="AN912">
        <f t="shared" si="515"/>
        <v>0</v>
      </c>
      <c r="AO912">
        <f t="shared" si="516"/>
        <v>2.2739189884214046E-2</v>
      </c>
      <c r="AQ912">
        <f t="shared" si="517"/>
        <v>0</v>
      </c>
      <c r="AR912">
        <f t="shared" si="518"/>
        <v>0</v>
      </c>
      <c r="AS912">
        <v>0</v>
      </c>
      <c r="AT912">
        <f t="shared" si="519"/>
        <v>0</v>
      </c>
      <c r="AU912">
        <f t="shared" si="520"/>
        <v>0</v>
      </c>
      <c r="AV912">
        <f t="shared" si="521"/>
        <v>1.5759424160826513E-2</v>
      </c>
      <c r="AX912" t="e">
        <f t="shared" si="522"/>
        <v>#DIV/0!</v>
      </c>
      <c r="AY912" t="e">
        <f t="shared" si="523"/>
        <v>#DIV/0!</v>
      </c>
      <c r="AZ912" t="e">
        <f t="shared" si="524"/>
        <v>#DIV/0!</v>
      </c>
    </row>
    <row r="913" spans="14:52">
      <c r="N913" s="36">
        <f>1000000*(AG913-AE913)/Y913</f>
        <v>0</v>
      </c>
      <c r="O913" s="36">
        <f>1000000*(AN913-AL913)/Y913</f>
        <v>0</v>
      </c>
      <c r="P913" s="36">
        <f>1000000*(AU913-AS913)/Y913</f>
        <v>0</v>
      </c>
      <c r="Q913">
        <f>(N913*16)</f>
        <v>0</v>
      </c>
      <c r="R913">
        <f>(O913*44)</f>
        <v>0</v>
      </c>
      <c r="S913">
        <f>1000000*(((AG913-AE913)*0.082057*X913)/(W913-AA913))/Y913</f>
        <v>0</v>
      </c>
      <c r="T913">
        <f>1000000*(((AN913-AL913)*0.082057*X913)/(W913-AA913))/Y913</f>
        <v>0</v>
      </c>
      <c r="U913">
        <f>O913*((1*0.082057*X913)/(W913-AA913))</f>
        <v>0</v>
      </c>
      <c r="W913">
        <f t="shared" si="504"/>
        <v>-7.7434778162181958E-2</v>
      </c>
      <c r="X913">
        <v>313.14999999999998</v>
      </c>
      <c r="Y913">
        <f t="shared" si="505"/>
        <v>1.9073334166666699E-2</v>
      </c>
      <c r="Z913">
        <v>2E-3</v>
      </c>
      <c r="AA913">
        <f t="shared" si="506"/>
        <v>7.2765497523200454E-2</v>
      </c>
      <c r="AC913">
        <f t="shared" si="507"/>
        <v>0</v>
      </c>
      <c r="AD913">
        <f t="shared" si="508"/>
        <v>0</v>
      </c>
      <c r="AE913">
        <v>0</v>
      </c>
      <c r="AF913">
        <f t="shared" si="509"/>
        <v>0</v>
      </c>
      <c r="AG913">
        <f t="shared" si="510"/>
        <v>0</v>
      </c>
      <c r="AH913">
        <f t="shared" si="511"/>
        <v>1.097002469958351E-3</v>
      </c>
      <c r="AJ913">
        <f t="shared" si="512"/>
        <v>0</v>
      </c>
      <c r="AK913">
        <f t="shared" si="513"/>
        <v>0</v>
      </c>
      <c r="AL913">
        <v>0</v>
      </c>
      <c r="AM913">
        <f t="shared" si="514"/>
        <v>0</v>
      </c>
      <c r="AN913">
        <f t="shared" si="515"/>
        <v>0</v>
      </c>
      <c r="AO913">
        <f t="shared" si="516"/>
        <v>2.2739189884214046E-2</v>
      </c>
      <c r="AQ913">
        <f t="shared" si="517"/>
        <v>0</v>
      </c>
      <c r="AR913">
        <f t="shared" si="518"/>
        <v>0</v>
      </c>
      <c r="AS913">
        <v>0</v>
      </c>
      <c r="AT913">
        <f t="shared" si="519"/>
        <v>0</v>
      </c>
      <c r="AU913">
        <f t="shared" si="520"/>
        <v>0</v>
      </c>
      <c r="AV913">
        <f t="shared" si="521"/>
        <v>1.5759424160826513E-2</v>
      </c>
      <c r="AX913" t="e">
        <f t="shared" si="522"/>
        <v>#DIV/0!</v>
      </c>
      <c r="AY913" t="e">
        <f t="shared" si="523"/>
        <v>#DIV/0!</v>
      </c>
      <c r="AZ913" t="e">
        <f t="shared" si="524"/>
        <v>#DIV/0!</v>
      </c>
    </row>
    <row r="914" spans="14:52">
      <c r="N914" s="36">
        <f>1000000*(AG914-AE914)/Y914</f>
        <v>0</v>
      </c>
      <c r="O914" s="36">
        <f>1000000*(AN914-AL914)/Y914</f>
        <v>0</v>
      </c>
      <c r="P914" s="36">
        <f>1000000*(AU914-AS914)/Y914</f>
        <v>0</v>
      </c>
      <c r="Q914">
        <f>(N914*16)</f>
        <v>0</v>
      </c>
      <c r="R914">
        <f>(O914*44)</f>
        <v>0</v>
      </c>
      <c r="S914">
        <f>1000000*(((AG914-AE914)*0.082057*X914)/(W914-AA914))/Y914</f>
        <v>0</v>
      </c>
      <c r="T914">
        <f>1000000*(((AN914-AL914)*0.082057*X914)/(W914-AA914))/Y914</f>
        <v>0</v>
      </c>
      <c r="U914">
        <f>O914*((1*0.082057*X914)/(W914-AA914))</f>
        <v>0</v>
      </c>
      <c r="W914">
        <f t="shared" si="504"/>
        <v>-7.7434778162181958E-2</v>
      </c>
      <c r="X914">
        <v>313.14999999999998</v>
      </c>
      <c r="Y914">
        <f t="shared" si="505"/>
        <v>1.9073334166666699E-2</v>
      </c>
      <c r="Z914">
        <v>2E-3</v>
      </c>
      <c r="AA914">
        <f t="shared" si="506"/>
        <v>7.2765497523200454E-2</v>
      </c>
      <c r="AC914">
        <f t="shared" si="507"/>
        <v>0</v>
      </c>
      <c r="AD914">
        <f t="shared" si="508"/>
        <v>0</v>
      </c>
      <c r="AE914">
        <v>0</v>
      </c>
      <c r="AF914">
        <f t="shared" si="509"/>
        <v>0</v>
      </c>
      <c r="AG914">
        <f t="shared" si="510"/>
        <v>0</v>
      </c>
      <c r="AH914">
        <f t="shared" si="511"/>
        <v>1.097002469958351E-3</v>
      </c>
      <c r="AJ914">
        <f t="shared" si="512"/>
        <v>0</v>
      </c>
      <c r="AK914">
        <f t="shared" si="513"/>
        <v>0</v>
      </c>
      <c r="AL914">
        <v>0</v>
      </c>
      <c r="AM914">
        <f t="shared" si="514"/>
        <v>0</v>
      </c>
      <c r="AN914">
        <f t="shared" si="515"/>
        <v>0</v>
      </c>
      <c r="AO914">
        <f t="shared" si="516"/>
        <v>2.2739189884214046E-2</v>
      </c>
      <c r="AQ914">
        <f t="shared" si="517"/>
        <v>0</v>
      </c>
      <c r="AR914">
        <f t="shared" si="518"/>
        <v>0</v>
      </c>
      <c r="AS914">
        <v>0</v>
      </c>
      <c r="AT914">
        <f t="shared" si="519"/>
        <v>0</v>
      </c>
      <c r="AU914">
        <f t="shared" si="520"/>
        <v>0</v>
      </c>
      <c r="AV914">
        <f t="shared" si="521"/>
        <v>1.5759424160826513E-2</v>
      </c>
      <c r="AX914" t="e">
        <f t="shared" si="522"/>
        <v>#DIV/0!</v>
      </c>
      <c r="AY914" t="e">
        <f t="shared" si="523"/>
        <v>#DIV/0!</v>
      </c>
      <c r="AZ914" t="e">
        <f t="shared" si="524"/>
        <v>#DIV/0!</v>
      </c>
    </row>
    <row r="915" spans="14:52">
      <c r="N915" s="36">
        <f>1000000*(AG915-AE915)/Y915</f>
        <v>0</v>
      </c>
      <c r="O915" s="36">
        <f>1000000*(AN915-AL915)/Y915</f>
        <v>0</v>
      </c>
      <c r="P915" s="36">
        <f>1000000*(AU915-AS915)/Y915</f>
        <v>0</v>
      </c>
      <c r="Q915">
        <f>(N915*16)</f>
        <v>0</v>
      </c>
      <c r="R915">
        <f>(O915*44)</f>
        <v>0</v>
      </c>
      <c r="S915">
        <f>1000000*(((AG915-AE915)*0.082057*X915)/(W915-AA915))/Y915</f>
        <v>0</v>
      </c>
      <c r="T915">
        <f>1000000*(((AN915-AL915)*0.082057*X915)/(W915-AA915))/Y915</f>
        <v>0</v>
      </c>
      <c r="U915">
        <f>O915*((1*0.082057*X915)/(W915-AA915))</f>
        <v>0</v>
      </c>
      <c r="W915">
        <f t="shared" si="504"/>
        <v>-7.7434778162181958E-2</v>
      </c>
      <c r="X915">
        <v>313.14999999999998</v>
      </c>
      <c r="Y915">
        <f t="shared" si="505"/>
        <v>1.9073334166666699E-2</v>
      </c>
      <c r="Z915">
        <v>2E-3</v>
      </c>
      <c r="AA915">
        <f t="shared" si="506"/>
        <v>7.2765497523200454E-2</v>
      </c>
      <c r="AC915">
        <f t="shared" si="507"/>
        <v>0</v>
      </c>
      <c r="AD915">
        <f t="shared" si="508"/>
        <v>0</v>
      </c>
      <c r="AE915">
        <v>0</v>
      </c>
      <c r="AF915">
        <f t="shared" si="509"/>
        <v>0</v>
      </c>
      <c r="AG915">
        <f t="shared" si="510"/>
        <v>0</v>
      </c>
      <c r="AH915">
        <f t="shared" si="511"/>
        <v>1.097002469958351E-3</v>
      </c>
      <c r="AJ915">
        <f t="shared" si="512"/>
        <v>0</v>
      </c>
      <c r="AK915">
        <f t="shared" si="513"/>
        <v>0</v>
      </c>
      <c r="AL915">
        <v>0</v>
      </c>
      <c r="AM915">
        <f t="shared" si="514"/>
        <v>0</v>
      </c>
      <c r="AN915">
        <f t="shared" si="515"/>
        <v>0</v>
      </c>
      <c r="AO915">
        <f t="shared" si="516"/>
        <v>2.2739189884214046E-2</v>
      </c>
      <c r="AQ915">
        <f t="shared" si="517"/>
        <v>0</v>
      </c>
      <c r="AR915">
        <f t="shared" si="518"/>
        <v>0</v>
      </c>
      <c r="AS915">
        <v>0</v>
      </c>
      <c r="AT915">
        <f t="shared" si="519"/>
        <v>0</v>
      </c>
      <c r="AU915">
        <f t="shared" si="520"/>
        <v>0</v>
      </c>
      <c r="AV915">
        <f t="shared" si="521"/>
        <v>1.5759424160826513E-2</v>
      </c>
      <c r="AX915" t="e">
        <f t="shared" si="522"/>
        <v>#DIV/0!</v>
      </c>
      <c r="AY915" t="e">
        <f t="shared" si="523"/>
        <v>#DIV/0!</v>
      </c>
      <c r="AZ915" t="e">
        <f t="shared" si="524"/>
        <v>#DIV/0!</v>
      </c>
    </row>
    <row r="916" spans="14:52">
      <c r="N916" s="36">
        <f>1000000*(AG916-AE916)/Y916</f>
        <v>0</v>
      </c>
      <c r="O916" s="36">
        <f>1000000*(AN916-AL916)/Y916</f>
        <v>0</v>
      </c>
      <c r="P916" s="36">
        <f>1000000*(AU916-AS916)/Y916</f>
        <v>0</v>
      </c>
      <c r="Q916">
        <f>(N916*16)</f>
        <v>0</v>
      </c>
      <c r="R916">
        <f>(O916*44)</f>
        <v>0</v>
      </c>
      <c r="S916">
        <f>1000000*(((AG916-AE916)*0.082057*X916)/(W916-AA916))/Y916</f>
        <v>0</v>
      </c>
      <c r="T916">
        <f>1000000*(((AN916-AL916)*0.082057*X916)/(W916-AA916))/Y916</f>
        <v>0</v>
      </c>
      <c r="U916">
        <f>O916*((1*0.082057*X916)/(W916-AA916))</f>
        <v>0</v>
      </c>
      <c r="W916">
        <f t="shared" si="504"/>
        <v>-7.7434778162181958E-2</v>
      </c>
      <c r="X916">
        <v>313.14999999999998</v>
      </c>
      <c r="Y916">
        <f t="shared" si="505"/>
        <v>1.9073334166666699E-2</v>
      </c>
      <c r="Z916">
        <v>2E-3</v>
      </c>
      <c r="AA916">
        <f t="shared" si="506"/>
        <v>7.2765497523200454E-2</v>
      </c>
      <c r="AC916">
        <f t="shared" si="507"/>
        <v>0</v>
      </c>
      <c r="AD916">
        <f t="shared" si="508"/>
        <v>0</v>
      </c>
      <c r="AE916">
        <v>0</v>
      </c>
      <c r="AF916">
        <f t="shared" si="509"/>
        <v>0</v>
      </c>
      <c r="AG916">
        <f t="shared" si="510"/>
        <v>0</v>
      </c>
      <c r="AH916">
        <f t="shared" si="511"/>
        <v>1.097002469958351E-3</v>
      </c>
      <c r="AJ916">
        <f t="shared" si="512"/>
        <v>0</v>
      </c>
      <c r="AK916">
        <f t="shared" si="513"/>
        <v>0</v>
      </c>
      <c r="AL916">
        <v>0</v>
      </c>
      <c r="AM916">
        <f t="shared" si="514"/>
        <v>0</v>
      </c>
      <c r="AN916">
        <f t="shared" si="515"/>
        <v>0</v>
      </c>
      <c r="AO916">
        <f t="shared" si="516"/>
        <v>2.2739189884214046E-2</v>
      </c>
      <c r="AQ916">
        <f t="shared" si="517"/>
        <v>0</v>
      </c>
      <c r="AR916">
        <f t="shared" si="518"/>
        <v>0</v>
      </c>
      <c r="AS916">
        <v>0</v>
      </c>
      <c r="AT916">
        <f t="shared" si="519"/>
        <v>0</v>
      </c>
      <c r="AU916">
        <f t="shared" si="520"/>
        <v>0</v>
      </c>
      <c r="AV916">
        <f t="shared" si="521"/>
        <v>1.5759424160826513E-2</v>
      </c>
      <c r="AX916" t="e">
        <f t="shared" si="522"/>
        <v>#DIV/0!</v>
      </c>
      <c r="AY916" t="e">
        <f t="shared" si="523"/>
        <v>#DIV/0!</v>
      </c>
      <c r="AZ916" t="e">
        <f t="shared" si="524"/>
        <v>#DIV/0!</v>
      </c>
    </row>
    <row r="917" spans="14:52">
      <c r="N917" s="36">
        <f>1000000*(AG917-AE917)/Y917</f>
        <v>0</v>
      </c>
      <c r="O917" s="36">
        <f>1000000*(AN917-AL917)/Y917</f>
        <v>0</v>
      </c>
      <c r="P917" s="36">
        <f>1000000*(AU917-AS917)/Y917</f>
        <v>0</v>
      </c>
      <c r="Q917">
        <f>(N917*16)</f>
        <v>0</v>
      </c>
      <c r="R917">
        <f>(O917*44)</f>
        <v>0</v>
      </c>
      <c r="S917">
        <f>1000000*(((AG917-AE917)*0.082057*X917)/(W917-AA917))/Y917</f>
        <v>0</v>
      </c>
      <c r="T917">
        <f>1000000*(((AN917-AL917)*0.082057*X917)/(W917-AA917))/Y917</f>
        <v>0</v>
      </c>
      <c r="U917">
        <f>O917*((1*0.082057*X917)/(W917-AA917))</f>
        <v>0</v>
      </c>
      <c r="W917">
        <f t="shared" si="504"/>
        <v>-7.7434778162181958E-2</v>
      </c>
      <c r="X917">
        <v>313.14999999999998</v>
      </c>
      <c r="Y917">
        <f t="shared" si="505"/>
        <v>1.9073334166666699E-2</v>
      </c>
      <c r="Z917">
        <v>2E-3</v>
      </c>
      <c r="AA917">
        <f t="shared" si="506"/>
        <v>7.2765497523200454E-2</v>
      </c>
      <c r="AC917">
        <f t="shared" si="507"/>
        <v>0</v>
      </c>
      <c r="AD917">
        <f t="shared" si="508"/>
        <v>0</v>
      </c>
      <c r="AE917">
        <v>0</v>
      </c>
      <c r="AF917">
        <f t="shared" si="509"/>
        <v>0</v>
      </c>
      <c r="AG917">
        <f t="shared" si="510"/>
        <v>0</v>
      </c>
      <c r="AH917">
        <f t="shared" si="511"/>
        <v>1.097002469958351E-3</v>
      </c>
      <c r="AJ917">
        <f t="shared" si="512"/>
        <v>0</v>
      </c>
      <c r="AK917">
        <f t="shared" si="513"/>
        <v>0</v>
      </c>
      <c r="AL917">
        <v>0</v>
      </c>
      <c r="AM917">
        <f t="shared" si="514"/>
        <v>0</v>
      </c>
      <c r="AN917">
        <f t="shared" si="515"/>
        <v>0</v>
      </c>
      <c r="AO917">
        <f t="shared" si="516"/>
        <v>2.2739189884214046E-2</v>
      </c>
      <c r="AQ917">
        <f t="shared" si="517"/>
        <v>0</v>
      </c>
      <c r="AR917">
        <f t="shared" si="518"/>
        <v>0</v>
      </c>
      <c r="AS917">
        <v>0</v>
      </c>
      <c r="AT917">
        <f t="shared" si="519"/>
        <v>0</v>
      </c>
      <c r="AU917">
        <f t="shared" si="520"/>
        <v>0</v>
      </c>
      <c r="AV917">
        <f t="shared" si="521"/>
        <v>1.5759424160826513E-2</v>
      </c>
      <c r="AX917" t="e">
        <f t="shared" si="522"/>
        <v>#DIV/0!</v>
      </c>
      <c r="AY917" t="e">
        <f t="shared" si="523"/>
        <v>#DIV/0!</v>
      </c>
      <c r="AZ917" t="e">
        <f t="shared" si="524"/>
        <v>#DIV/0!</v>
      </c>
    </row>
    <row r="918" spans="14:52">
      <c r="N918" s="36">
        <f>1000000*(AG918-AE918)/Y918</f>
        <v>0</v>
      </c>
      <c r="O918" s="36">
        <f>1000000*(AN918-AL918)/Y918</f>
        <v>0</v>
      </c>
      <c r="P918" s="36">
        <f>1000000*(AU918-AS918)/Y918</f>
        <v>0</v>
      </c>
      <c r="Q918">
        <f>(N918*16)</f>
        <v>0</v>
      </c>
      <c r="R918">
        <f>(O918*44)</f>
        <v>0</v>
      </c>
      <c r="S918">
        <f>1000000*(((AG918-AE918)*0.082057*X918)/(W918-AA918))/Y918</f>
        <v>0</v>
      </c>
      <c r="T918">
        <f>1000000*(((AN918-AL918)*0.082057*X918)/(W918-AA918))/Y918</f>
        <v>0</v>
      </c>
      <c r="U918">
        <f>O918*((1*0.082057*X918)/(W918-AA918))</f>
        <v>0</v>
      </c>
      <c r="W918">
        <f t="shared" si="504"/>
        <v>-7.7434778162181958E-2</v>
      </c>
      <c r="X918">
        <v>313.14999999999998</v>
      </c>
      <c r="Y918">
        <f t="shared" si="505"/>
        <v>1.9073334166666699E-2</v>
      </c>
      <c r="Z918">
        <v>2E-3</v>
      </c>
      <c r="AA918">
        <f t="shared" si="506"/>
        <v>7.2765497523200454E-2</v>
      </c>
      <c r="AC918">
        <f t="shared" si="507"/>
        <v>0</v>
      </c>
      <c r="AD918">
        <f t="shared" si="508"/>
        <v>0</v>
      </c>
      <c r="AE918">
        <v>0</v>
      </c>
      <c r="AF918">
        <f t="shared" si="509"/>
        <v>0</v>
      </c>
      <c r="AG918" s="8">
        <f t="shared" si="510"/>
        <v>0</v>
      </c>
      <c r="AH918" s="9">
        <f t="shared" si="511"/>
        <v>1.097002469958351E-3</v>
      </c>
      <c r="AJ918">
        <f t="shared" si="512"/>
        <v>0</v>
      </c>
      <c r="AK918">
        <f t="shared" si="513"/>
        <v>0</v>
      </c>
      <c r="AL918">
        <v>0</v>
      </c>
      <c r="AM918" s="8">
        <f t="shared" si="514"/>
        <v>0</v>
      </c>
      <c r="AN918" s="8">
        <f t="shared" si="515"/>
        <v>0</v>
      </c>
      <c r="AO918" s="9">
        <f t="shared" si="516"/>
        <v>2.2739189884214046E-2</v>
      </c>
      <c r="AP918" s="9"/>
      <c r="AQ918">
        <f t="shared" si="517"/>
        <v>0</v>
      </c>
      <c r="AR918">
        <f t="shared" si="518"/>
        <v>0</v>
      </c>
      <c r="AS918">
        <v>0</v>
      </c>
      <c r="AT918" s="8">
        <f t="shared" si="519"/>
        <v>0</v>
      </c>
      <c r="AU918" s="8">
        <f t="shared" si="520"/>
        <v>0</v>
      </c>
      <c r="AV918" s="9">
        <f t="shared" si="521"/>
        <v>1.5759424160826513E-2</v>
      </c>
      <c r="AX918" t="e">
        <f t="shared" si="522"/>
        <v>#DIV/0!</v>
      </c>
      <c r="AY918" t="e">
        <f t="shared" si="523"/>
        <v>#DIV/0!</v>
      </c>
      <c r="AZ918" t="e">
        <f t="shared" si="524"/>
        <v>#DIV/0!</v>
      </c>
    </row>
    <row r="919" spans="14:52">
      <c r="N919" s="36">
        <f>1000000*(AG919-AE919)/Y919</f>
        <v>0</v>
      </c>
      <c r="O919" s="36">
        <f>1000000*(AN919-AL919)/Y919</f>
        <v>0</v>
      </c>
      <c r="P919" s="36">
        <f>1000000*(AU919-AS919)/Y919</f>
        <v>0</v>
      </c>
      <c r="Q919">
        <f>(N919*16)</f>
        <v>0</v>
      </c>
      <c r="R919">
        <f>(O919*44)</f>
        <v>0</v>
      </c>
      <c r="S919">
        <f>1000000*(((AG919-AE919)*0.082057*X919)/(W919-AA919))/Y919</f>
        <v>0</v>
      </c>
      <c r="T919">
        <f>1000000*(((AN919-AL919)*0.082057*X919)/(W919-AA919))/Y919</f>
        <v>0</v>
      </c>
      <c r="U919">
        <f>O919*((1*0.082057*X919)/(W919-AA919))</f>
        <v>0</v>
      </c>
      <c r="W919">
        <f t="shared" si="504"/>
        <v>-7.7434778162181958E-2</v>
      </c>
      <c r="X919">
        <v>313.14999999999998</v>
      </c>
      <c r="Y919">
        <f t="shared" si="505"/>
        <v>1.9073334166666699E-2</v>
      </c>
      <c r="Z919">
        <v>2E-3</v>
      </c>
      <c r="AA919">
        <f t="shared" si="506"/>
        <v>7.2765497523200454E-2</v>
      </c>
      <c r="AC919">
        <f t="shared" si="507"/>
        <v>0</v>
      </c>
      <c r="AD919">
        <f t="shared" si="508"/>
        <v>0</v>
      </c>
      <c r="AE919">
        <v>0</v>
      </c>
      <c r="AF919">
        <f t="shared" si="509"/>
        <v>0</v>
      </c>
      <c r="AG919">
        <f t="shared" si="510"/>
        <v>0</v>
      </c>
      <c r="AH919">
        <f t="shared" si="511"/>
        <v>1.097002469958351E-3</v>
      </c>
      <c r="AJ919">
        <f t="shared" si="512"/>
        <v>0</v>
      </c>
      <c r="AK919">
        <f t="shared" si="513"/>
        <v>0</v>
      </c>
      <c r="AL919">
        <v>0</v>
      </c>
      <c r="AM919">
        <f t="shared" si="514"/>
        <v>0</v>
      </c>
      <c r="AN919">
        <f t="shared" si="515"/>
        <v>0</v>
      </c>
      <c r="AO919">
        <f t="shared" si="516"/>
        <v>2.2739189884214046E-2</v>
      </c>
      <c r="AQ919">
        <f t="shared" si="517"/>
        <v>0</v>
      </c>
      <c r="AR919">
        <f t="shared" si="518"/>
        <v>0</v>
      </c>
      <c r="AS919">
        <v>0</v>
      </c>
      <c r="AT919">
        <f t="shared" si="519"/>
        <v>0</v>
      </c>
      <c r="AU919">
        <f t="shared" si="520"/>
        <v>0</v>
      </c>
      <c r="AV919">
        <f t="shared" si="521"/>
        <v>1.5759424160826513E-2</v>
      </c>
      <c r="AX919" t="e">
        <f t="shared" si="522"/>
        <v>#DIV/0!</v>
      </c>
      <c r="AY919" t="e">
        <f t="shared" si="523"/>
        <v>#DIV/0!</v>
      </c>
      <c r="AZ919" t="e">
        <f t="shared" si="524"/>
        <v>#DIV/0!</v>
      </c>
    </row>
    <row r="920" spans="14:52">
      <c r="N920" s="36">
        <f>1000000*(AG920-AE920)/Y920</f>
        <v>0</v>
      </c>
      <c r="O920" s="36">
        <f>1000000*(AN920-AL920)/Y920</f>
        <v>0</v>
      </c>
      <c r="P920" s="36">
        <f>1000000*(AU920-AS920)/Y920</f>
        <v>0</v>
      </c>
      <c r="Q920">
        <f>(N920*16)</f>
        <v>0</v>
      </c>
      <c r="R920">
        <f>(O920*44)</f>
        <v>0</v>
      </c>
      <c r="S920">
        <f>1000000*(((AG920-AE920)*0.082057*X920)/(W920-AA920))/Y920</f>
        <v>0</v>
      </c>
      <c r="T920">
        <f>1000000*(((AN920-AL920)*0.082057*X920)/(W920-AA920))/Y920</f>
        <v>0</v>
      </c>
      <c r="U920">
        <f>O920*((1*0.082057*X920)/(W920-AA920))</f>
        <v>0</v>
      </c>
      <c r="W920">
        <f t="shared" si="504"/>
        <v>-7.7434778162181958E-2</v>
      </c>
      <c r="X920">
        <v>313.14999999999998</v>
      </c>
      <c r="Y920">
        <f t="shared" si="505"/>
        <v>1.9073334166666699E-2</v>
      </c>
      <c r="Z920">
        <v>2E-3</v>
      </c>
      <c r="AA920">
        <f t="shared" si="506"/>
        <v>7.2765497523200454E-2</v>
      </c>
      <c r="AC920">
        <f t="shared" si="507"/>
        <v>0</v>
      </c>
      <c r="AD920">
        <f t="shared" si="508"/>
        <v>0</v>
      </c>
      <c r="AE920">
        <v>0</v>
      </c>
      <c r="AF920">
        <f t="shared" si="509"/>
        <v>0</v>
      </c>
      <c r="AG920">
        <f t="shared" si="510"/>
        <v>0</v>
      </c>
      <c r="AH920">
        <f t="shared" si="511"/>
        <v>1.097002469958351E-3</v>
      </c>
      <c r="AJ920">
        <f t="shared" si="512"/>
        <v>0</v>
      </c>
      <c r="AK920">
        <f t="shared" si="513"/>
        <v>0</v>
      </c>
      <c r="AL920">
        <v>0</v>
      </c>
      <c r="AM920">
        <f t="shared" si="514"/>
        <v>0</v>
      </c>
      <c r="AN920">
        <f t="shared" si="515"/>
        <v>0</v>
      </c>
      <c r="AO920">
        <f t="shared" si="516"/>
        <v>2.2739189884214046E-2</v>
      </c>
      <c r="AQ920">
        <f t="shared" si="517"/>
        <v>0</v>
      </c>
      <c r="AR920">
        <f t="shared" si="518"/>
        <v>0</v>
      </c>
      <c r="AS920">
        <v>0</v>
      </c>
      <c r="AT920">
        <f t="shared" si="519"/>
        <v>0</v>
      </c>
      <c r="AU920">
        <f t="shared" si="520"/>
        <v>0</v>
      </c>
      <c r="AV920">
        <f t="shared" si="521"/>
        <v>1.5759424160826513E-2</v>
      </c>
      <c r="AX920" t="e">
        <f t="shared" si="522"/>
        <v>#DIV/0!</v>
      </c>
      <c r="AY920" t="e">
        <f t="shared" si="523"/>
        <v>#DIV/0!</v>
      </c>
      <c r="AZ920" t="e">
        <f t="shared" si="524"/>
        <v>#DIV/0!</v>
      </c>
    </row>
    <row r="921" spans="14:52">
      <c r="N921" s="36">
        <f>1000000*(AG921-AE921)/Y921</f>
        <v>0</v>
      </c>
      <c r="O921" s="36">
        <f>1000000*(AN921-AL921)/Y921</f>
        <v>0</v>
      </c>
      <c r="P921" s="36">
        <f>1000000*(AU921-AS921)/Y921</f>
        <v>0</v>
      </c>
      <c r="Q921">
        <f>(N921*16)</f>
        <v>0</v>
      </c>
      <c r="R921">
        <f>(O921*44)</f>
        <v>0</v>
      </c>
      <c r="S921">
        <f>1000000*(((AG921-AE921)*0.082057*X921)/(W921-AA921))/Y921</f>
        <v>0</v>
      </c>
      <c r="T921">
        <f>1000000*(((AN921-AL921)*0.082057*X921)/(W921-AA921))/Y921</f>
        <v>0</v>
      </c>
      <c r="U921">
        <f>O921*((1*0.082057*X921)/(W921-AA921))</f>
        <v>0</v>
      </c>
      <c r="W921">
        <f t="shared" si="504"/>
        <v>-7.7434778162181958E-2</v>
      </c>
      <c r="X921">
        <v>313.14999999999998</v>
      </c>
      <c r="Y921">
        <f t="shared" si="505"/>
        <v>1.9073334166666699E-2</v>
      </c>
      <c r="Z921">
        <v>2E-3</v>
      </c>
      <c r="AA921">
        <f t="shared" si="506"/>
        <v>7.2765497523200454E-2</v>
      </c>
      <c r="AC921">
        <f t="shared" si="507"/>
        <v>0</v>
      </c>
      <c r="AD921">
        <f t="shared" si="508"/>
        <v>0</v>
      </c>
      <c r="AE921">
        <v>0</v>
      </c>
      <c r="AF921">
        <f t="shared" si="509"/>
        <v>0</v>
      </c>
      <c r="AG921">
        <f t="shared" si="510"/>
        <v>0</v>
      </c>
      <c r="AH921">
        <f t="shared" si="511"/>
        <v>1.097002469958351E-3</v>
      </c>
      <c r="AJ921">
        <f t="shared" si="512"/>
        <v>0</v>
      </c>
      <c r="AK921">
        <f t="shared" si="513"/>
        <v>0</v>
      </c>
      <c r="AL921">
        <v>0</v>
      </c>
      <c r="AM921">
        <f t="shared" si="514"/>
        <v>0</v>
      </c>
      <c r="AN921">
        <f t="shared" si="515"/>
        <v>0</v>
      </c>
      <c r="AO921">
        <f t="shared" si="516"/>
        <v>2.2739189884214046E-2</v>
      </c>
      <c r="AQ921">
        <f t="shared" si="517"/>
        <v>0</v>
      </c>
      <c r="AR921">
        <f t="shared" si="518"/>
        <v>0</v>
      </c>
      <c r="AS921">
        <v>0</v>
      </c>
      <c r="AT921">
        <f t="shared" si="519"/>
        <v>0</v>
      </c>
      <c r="AU921">
        <f t="shared" si="520"/>
        <v>0</v>
      </c>
      <c r="AV921">
        <f t="shared" si="521"/>
        <v>1.5759424160826513E-2</v>
      </c>
      <c r="AX921" t="e">
        <f t="shared" si="522"/>
        <v>#DIV/0!</v>
      </c>
      <c r="AY921" t="e">
        <f t="shared" si="523"/>
        <v>#DIV/0!</v>
      </c>
      <c r="AZ921" t="e">
        <f t="shared" si="524"/>
        <v>#DIV/0!</v>
      </c>
    </row>
    <row r="922" spans="14:52">
      <c r="N922" s="36">
        <f>1000000*(AG922-AE922)/Y922</f>
        <v>0</v>
      </c>
      <c r="O922" s="36">
        <f>1000000*(AN922-AL922)/Y922</f>
        <v>0</v>
      </c>
      <c r="P922" s="36">
        <f>1000000*(AU922-AS922)/Y922</f>
        <v>0</v>
      </c>
      <c r="Q922">
        <f>(N922*16)</f>
        <v>0</v>
      </c>
      <c r="R922">
        <f>(O922*44)</f>
        <v>0</v>
      </c>
      <c r="S922">
        <f>1000000*(((AG922-AE922)*0.082057*X922)/(W922-AA922))/Y922</f>
        <v>0</v>
      </c>
      <c r="T922">
        <f>1000000*(((AN922-AL922)*0.082057*X922)/(W922-AA922))/Y922</f>
        <v>0</v>
      </c>
      <c r="U922">
        <f>O922*((1*0.082057*X922)/(W922-AA922))</f>
        <v>0</v>
      </c>
      <c r="W922">
        <f t="shared" si="504"/>
        <v>-7.7434778162181958E-2</v>
      </c>
      <c r="X922">
        <v>313.14999999999998</v>
      </c>
      <c r="Y922">
        <f t="shared" si="505"/>
        <v>1.9073334166666699E-2</v>
      </c>
      <c r="Z922">
        <v>2E-3</v>
      </c>
      <c r="AA922">
        <f t="shared" si="506"/>
        <v>7.2765497523200454E-2</v>
      </c>
      <c r="AC922">
        <f t="shared" si="507"/>
        <v>0</v>
      </c>
      <c r="AD922">
        <f t="shared" si="508"/>
        <v>0</v>
      </c>
      <c r="AE922">
        <v>0</v>
      </c>
      <c r="AF922">
        <f t="shared" si="509"/>
        <v>0</v>
      </c>
      <c r="AG922">
        <f t="shared" si="510"/>
        <v>0</v>
      </c>
      <c r="AH922">
        <f t="shared" si="511"/>
        <v>1.097002469958351E-3</v>
      </c>
      <c r="AJ922">
        <f t="shared" si="512"/>
        <v>0</v>
      </c>
      <c r="AK922">
        <f t="shared" si="513"/>
        <v>0</v>
      </c>
      <c r="AL922">
        <v>0</v>
      </c>
      <c r="AM922">
        <f t="shared" si="514"/>
        <v>0</v>
      </c>
      <c r="AN922">
        <f t="shared" si="515"/>
        <v>0</v>
      </c>
      <c r="AO922">
        <f t="shared" si="516"/>
        <v>2.2739189884214046E-2</v>
      </c>
      <c r="AQ922">
        <f t="shared" si="517"/>
        <v>0</v>
      </c>
      <c r="AR922">
        <f t="shared" si="518"/>
        <v>0</v>
      </c>
      <c r="AS922">
        <v>0</v>
      </c>
      <c r="AT922">
        <f t="shared" si="519"/>
        <v>0</v>
      </c>
      <c r="AU922">
        <f t="shared" si="520"/>
        <v>0</v>
      </c>
      <c r="AV922">
        <f t="shared" si="521"/>
        <v>1.5759424160826513E-2</v>
      </c>
      <c r="AX922" t="e">
        <f t="shared" si="522"/>
        <v>#DIV/0!</v>
      </c>
      <c r="AY922" t="e">
        <f t="shared" si="523"/>
        <v>#DIV/0!</v>
      </c>
      <c r="AZ922" t="e">
        <f t="shared" si="524"/>
        <v>#DIV/0!</v>
      </c>
    </row>
    <row r="923" spans="14:52">
      <c r="N923" s="36">
        <f>1000000*(AG923-AE923)/Y923</f>
        <v>0</v>
      </c>
      <c r="O923" s="36">
        <f>1000000*(AN923-AL923)/Y923</f>
        <v>0</v>
      </c>
      <c r="P923" s="36">
        <f>1000000*(AU923-AS923)/Y923</f>
        <v>0</v>
      </c>
      <c r="Q923">
        <f>(N923*16)</f>
        <v>0</v>
      </c>
      <c r="R923">
        <f>(O923*44)</f>
        <v>0</v>
      </c>
      <c r="S923">
        <f>1000000*(((AG923-AE923)*0.082057*X923)/(W923-AA923))/Y923</f>
        <v>0</v>
      </c>
      <c r="T923">
        <f>1000000*(((AN923-AL923)*0.082057*X923)/(W923-AA923))/Y923</f>
        <v>0</v>
      </c>
      <c r="U923">
        <f>O923*((1*0.082057*X923)/(W923-AA923))</f>
        <v>0</v>
      </c>
      <c r="W923">
        <f t="shared" si="504"/>
        <v>-7.7434778162181958E-2</v>
      </c>
      <c r="X923">
        <v>313.14999999999998</v>
      </c>
      <c r="Y923">
        <f t="shared" si="505"/>
        <v>1.9073334166666699E-2</v>
      </c>
      <c r="Z923">
        <v>2E-3</v>
      </c>
      <c r="AA923">
        <f t="shared" si="506"/>
        <v>7.2765497523200454E-2</v>
      </c>
      <c r="AC923">
        <f t="shared" si="507"/>
        <v>0</v>
      </c>
      <c r="AD923">
        <f t="shared" si="508"/>
        <v>0</v>
      </c>
      <c r="AE923">
        <v>0</v>
      </c>
      <c r="AF923">
        <f t="shared" si="509"/>
        <v>0</v>
      </c>
      <c r="AG923">
        <f t="shared" si="510"/>
        <v>0</v>
      </c>
      <c r="AH923">
        <f t="shared" si="511"/>
        <v>1.097002469958351E-3</v>
      </c>
      <c r="AJ923">
        <f t="shared" si="512"/>
        <v>0</v>
      </c>
      <c r="AK923">
        <f t="shared" si="513"/>
        <v>0</v>
      </c>
      <c r="AL923">
        <v>0</v>
      </c>
      <c r="AM923">
        <f t="shared" si="514"/>
        <v>0</v>
      </c>
      <c r="AN923">
        <f t="shared" si="515"/>
        <v>0</v>
      </c>
      <c r="AO923">
        <f t="shared" si="516"/>
        <v>2.2739189884214046E-2</v>
      </c>
      <c r="AQ923">
        <f t="shared" si="517"/>
        <v>0</v>
      </c>
      <c r="AR923">
        <f t="shared" si="518"/>
        <v>0</v>
      </c>
      <c r="AS923">
        <v>0</v>
      </c>
      <c r="AT923">
        <f t="shared" si="519"/>
        <v>0</v>
      </c>
      <c r="AU923">
        <f t="shared" si="520"/>
        <v>0</v>
      </c>
      <c r="AV923">
        <f t="shared" si="521"/>
        <v>1.5759424160826513E-2</v>
      </c>
      <c r="AX923" t="e">
        <f t="shared" si="522"/>
        <v>#DIV/0!</v>
      </c>
      <c r="AY923" t="e">
        <f t="shared" si="523"/>
        <v>#DIV/0!</v>
      </c>
      <c r="AZ923" t="e">
        <f t="shared" si="524"/>
        <v>#DIV/0!</v>
      </c>
    </row>
    <row r="924" spans="14:52">
      <c r="N924" s="36">
        <f>1000000*(AG924-AE924)/Y924</f>
        <v>0</v>
      </c>
      <c r="O924" s="36">
        <f>1000000*(AN924-AL924)/Y924</f>
        <v>0</v>
      </c>
      <c r="P924" s="36">
        <f>1000000*(AU924-AS924)/Y924</f>
        <v>0</v>
      </c>
      <c r="Q924">
        <f>(N924*16)</f>
        <v>0</v>
      </c>
      <c r="R924">
        <f>(O924*44)</f>
        <v>0</v>
      </c>
      <c r="S924">
        <f>1000000*(((AG924-AE924)*0.082057*X924)/(W924-AA924))/Y924</f>
        <v>0</v>
      </c>
      <c r="T924">
        <f>1000000*(((AN924-AL924)*0.082057*X924)/(W924-AA924))/Y924</f>
        <v>0</v>
      </c>
      <c r="U924">
        <f>O924*((1*0.082057*X924)/(W924-AA924))</f>
        <v>0</v>
      </c>
      <c r="W924">
        <f t="shared" si="504"/>
        <v>-7.7434778162181958E-2</v>
      </c>
      <c r="X924">
        <v>313.14999999999998</v>
      </c>
      <c r="Y924">
        <f t="shared" si="505"/>
        <v>1.9073334166666699E-2</v>
      </c>
      <c r="Z924">
        <v>2E-3</v>
      </c>
      <c r="AA924">
        <f t="shared" si="506"/>
        <v>7.2765497523200454E-2</v>
      </c>
      <c r="AC924">
        <f t="shared" si="507"/>
        <v>0</v>
      </c>
      <c r="AD924">
        <f t="shared" si="508"/>
        <v>0</v>
      </c>
      <c r="AE924">
        <v>0</v>
      </c>
      <c r="AF924">
        <f t="shared" si="509"/>
        <v>0</v>
      </c>
      <c r="AG924">
        <f t="shared" si="510"/>
        <v>0</v>
      </c>
      <c r="AH924">
        <f t="shared" si="511"/>
        <v>1.097002469958351E-3</v>
      </c>
      <c r="AJ924">
        <f t="shared" si="512"/>
        <v>0</v>
      </c>
      <c r="AK924">
        <f t="shared" si="513"/>
        <v>0</v>
      </c>
      <c r="AL924">
        <v>0</v>
      </c>
      <c r="AM924">
        <f t="shared" si="514"/>
        <v>0</v>
      </c>
      <c r="AN924">
        <f t="shared" si="515"/>
        <v>0</v>
      </c>
      <c r="AO924">
        <f t="shared" si="516"/>
        <v>2.2739189884214046E-2</v>
      </c>
      <c r="AQ924">
        <f t="shared" si="517"/>
        <v>0</v>
      </c>
      <c r="AR924">
        <f t="shared" si="518"/>
        <v>0</v>
      </c>
      <c r="AS924">
        <v>0</v>
      </c>
      <c r="AT924">
        <f t="shared" si="519"/>
        <v>0</v>
      </c>
      <c r="AU924">
        <f t="shared" si="520"/>
        <v>0</v>
      </c>
      <c r="AV924">
        <f t="shared" si="521"/>
        <v>1.5759424160826513E-2</v>
      </c>
      <c r="AX924" t="e">
        <f t="shared" si="522"/>
        <v>#DIV/0!</v>
      </c>
      <c r="AY924" t="e">
        <f t="shared" si="523"/>
        <v>#DIV/0!</v>
      </c>
      <c r="AZ924" t="e">
        <f t="shared" si="524"/>
        <v>#DIV/0!</v>
      </c>
    </row>
    <row r="925" spans="14:52">
      <c r="N925" s="36">
        <f>1000000*(AG925-AE925)/Y925</f>
        <v>0</v>
      </c>
      <c r="O925" s="36">
        <f>1000000*(AN925-AL925)/Y925</f>
        <v>0</v>
      </c>
      <c r="P925" s="36">
        <f>1000000*(AU925-AS925)/Y925</f>
        <v>0</v>
      </c>
      <c r="Q925">
        <f>(N925*16)</f>
        <v>0</v>
      </c>
      <c r="R925">
        <f>(O925*44)</f>
        <v>0</v>
      </c>
      <c r="S925">
        <f>1000000*(((AG925-AE925)*0.082057*X925)/(W925-AA925))/Y925</f>
        <v>0</v>
      </c>
      <c r="T925">
        <f>1000000*(((AN925-AL925)*0.082057*X925)/(W925-AA925))/Y925</f>
        <v>0</v>
      </c>
      <c r="U925">
        <f>O925*((1*0.082057*X925)/(W925-AA925))</f>
        <v>0</v>
      </c>
      <c r="W925">
        <f t="shared" si="504"/>
        <v>-7.7434778162181958E-2</v>
      </c>
      <c r="X925">
        <v>313.14999999999998</v>
      </c>
      <c r="Y925">
        <f t="shared" si="505"/>
        <v>1.9073334166666699E-2</v>
      </c>
      <c r="Z925">
        <v>2E-3</v>
      </c>
      <c r="AA925">
        <f t="shared" si="506"/>
        <v>7.2765497523200454E-2</v>
      </c>
      <c r="AC925">
        <f t="shared" si="507"/>
        <v>0</v>
      </c>
      <c r="AD925">
        <f t="shared" si="508"/>
        <v>0</v>
      </c>
      <c r="AE925">
        <v>0</v>
      </c>
      <c r="AF925">
        <f t="shared" si="509"/>
        <v>0</v>
      </c>
      <c r="AG925">
        <f t="shared" si="510"/>
        <v>0</v>
      </c>
      <c r="AH925">
        <f t="shared" si="511"/>
        <v>1.097002469958351E-3</v>
      </c>
      <c r="AJ925">
        <f t="shared" si="512"/>
        <v>0</v>
      </c>
      <c r="AK925">
        <f t="shared" si="513"/>
        <v>0</v>
      </c>
      <c r="AL925">
        <v>0</v>
      </c>
      <c r="AM925">
        <f t="shared" si="514"/>
        <v>0</v>
      </c>
      <c r="AN925">
        <f t="shared" si="515"/>
        <v>0</v>
      </c>
      <c r="AO925">
        <f t="shared" si="516"/>
        <v>2.2739189884214046E-2</v>
      </c>
      <c r="AQ925">
        <f t="shared" si="517"/>
        <v>0</v>
      </c>
      <c r="AR925">
        <f t="shared" si="518"/>
        <v>0</v>
      </c>
      <c r="AS925">
        <v>0</v>
      </c>
      <c r="AT925">
        <f t="shared" si="519"/>
        <v>0</v>
      </c>
      <c r="AU925">
        <f t="shared" si="520"/>
        <v>0</v>
      </c>
      <c r="AV925">
        <f t="shared" si="521"/>
        <v>1.5759424160826513E-2</v>
      </c>
      <c r="AX925" t="e">
        <f t="shared" si="522"/>
        <v>#DIV/0!</v>
      </c>
      <c r="AY925" t="e">
        <f t="shared" si="523"/>
        <v>#DIV/0!</v>
      </c>
      <c r="AZ925" t="e">
        <f t="shared" si="524"/>
        <v>#DIV/0!</v>
      </c>
    </row>
    <row r="926" spans="14:52">
      <c r="N926" s="36">
        <f>1000000*(AG926-AE926)/Y926</f>
        <v>0</v>
      </c>
      <c r="O926" s="36">
        <f>1000000*(AN926-AL926)/Y926</f>
        <v>0</v>
      </c>
      <c r="P926" s="36">
        <f>1000000*(AU926-AS926)/Y926</f>
        <v>0</v>
      </c>
      <c r="Q926">
        <f>(N926*16)</f>
        <v>0</v>
      </c>
      <c r="R926">
        <f>(O926*44)</f>
        <v>0</v>
      </c>
      <c r="S926">
        <f>1000000*(((AG926-AE926)*0.082057*X926)/(W926-AA926))/Y926</f>
        <v>0</v>
      </c>
      <c r="T926">
        <f>1000000*(((AN926-AL926)*0.082057*X926)/(W926-AA926))/Y926</f>
        <v>0</v>
      </c>
      <c r="U926">
        <f>O926*((1*0.082057*X926)/(W926-AA926))</f>
        <v>0</v>
      </c>
      <c r="W926">
        <f t="shared" si="504"/>
        <v>-7.7434778162181958E-2</v>
      </c>
      <c r="X926">
        <v>313.14999999999998</v>
      </c>
      <c r="Y926">
        <f t="shared" si="505"/>
        <v>1.9073334166666699E-2</v>
      </c>
      <c r="Z926">
        <v>2E-3</v>
      </c>
      <c r="AA926">
        <f t="shared" si="506"/>
        <v>7.2765497523200454E-2</v>
      </c>
      <c r="AC926">
        <f t="shared" si="507"/>
        <v>0</v>
      </c>
      <c r="AD926">
        <f t="shared" si="508"/>
        <v>0</v>
      </c>
      <c r="AE926">
        <v>0</v>
      </c>
      <c r="AF926">
        <f t="shared" si="509"/>
        <v>0</v>
      </c>
      <c r="AG926">
        <f t="shared" si="510"/>
        <v>0</v>
      </c>
      <c r="AH926">
        <f t="shared" si="511"/>
        <v>1.097002469958351E-3</v>
      </c>
      <c r="AJ926">
        <f t="shared" si="512"/>
        <v>0</v>
      </c>
      <c r="AK926">
        <f t="shared" si="513"/>
        <v>0</v>
      </c>
      <c r="AL926">
        <v>0</v>
      </c>
      <c r="AM926">
        <f t="shared" si="514"/>
        <v>0</v>
      </c>
      <c r="AN926">
        <f t="shared" si="515"/>
        <v>0</v>
      </c>
      <c r="AO926">
        <f t="shared" si="516"/>
        <v>2.2739189884214046E-2</v>
      </c>
      <c r="AQ926">
        <f t="shared" si="517"/>
        <v>0</v>
      </c>
      <c r="AR926">
        <f t="shared" si="518"/>
        <v>0</v>
      </c>
      <c r="AS926">
        <v>0</v>
      </c>
      <c r="AT926">
        <f t="shared" si="519"/>
        <v>0</v>
      </c>
      <c r="AU926">
        <f t="shared" si="520"/>
        <v>0</v>
      </c>
      <c r="AV926">
        <f t="shared" si="521"/>
        <v>1.5759424160826513E-2</v>
      </c>
      <c r="AX926" t="e">
        <f t="shared" si="522"/>
        <v>#DIV/0!</v>
      </c>
      <c r="AY926" t="e">
        <f t="shared" si="523"/>
        <v>#DIV/0!</v>
      </c>
      <c r="AZ926" t="e">
        <f t="shared" si="524"/>
        <v>#DIV/0!</v>
      </c>
    </row>
    <row r="927" spans="14:52">
      <c r="N927" s="36">
        <f>1000000*(AG927-AE927)/Y927</f>
        <v>0</v>
      </c>
      <c r="O927" s="36">
        <f>1000000*(AN927-AL927)/Y927</f>
        <v>0</v>
      </c>
      <c r="P927" s="36">
        <f>1000000*(AU927-AS927)/Y927</f>
        <v>0</v>
      </c>
      <c r="Q927">
        <f>(N927*16)</f>
        <v>0</v>
      </c>
      <c r="R927">
        <f>(O927*44)</f>
        <v>0</v>
      </c>
      <c r="S927">
        <f>1000000*(((AG927-AE927)*0.082057*X927)/(W927-AA927))/Y927</f>
        <v>0</v>
      </c>
      <c r="T927">
        <f>1000000*(((AN927-AL927)*0.082057*X927)/(W927-AA927))/Y927</f>
        <v>0</v>
      </c>
      <c r="U927">
        <f>O927*((1*0.082057*X927)/(W927-AA927))</f>
        <v>0</v>
      </c>
      <c r="W927">
        <f t="shared" si="504"/>
        <v>-7.7434778162181958E-2</v>
      </c>
      <c r="X927">
        <v>313.14999999999998</v>
      </c>
      <c r="Y927">
        <f t="shared" si="505"/>
        <v>1.9073334166666699E-2</v>
      </c>
      <c r="Z927">
        <v>2E-3</v>
      </c>
      <c r="AA927">
        <f t="shared" si="506"/>
        <v>7.2765497523200454E-2</v>
      </c>
      <c r="AC927">
        <f t="shared" si="507"/>
        <v>0</v>
      </c>
      <c r="AD927">
        <f t="shared" si="508"/>
        <v>0</v>
      </c>
      <c r="AE927">
        <v>0</v>
      </c>
      <c r="AF927">
        <f t="shared" si="509"/>
        <v>0</v>
      </c>
      <c r="AG927">
        <f t="shared" si="510"/>
        <v>0</v>
      </c>
      <c r="AH927">
        <f t="shared" si="511"/>
        <v>1.097002469958351E-3</v>
      </c>
      <c r="AJ927">
        <f t="shared" si="512"/>
        <v>0</v>
      </c>
      <c r="AK927">
        <f t="shared" si="513"/>
        <v>0</v>
      </c>
      <c r="AL927">
        <v>0</v>
      </c>
      <c r="AM927">
        <f t="shared" si="514"/>
        <v>0</v>
      </c>
      <c r="AN927">
        <f t="shared" si="515"/>
        <v>0</v>
      </c>
      <c r="AO927">
        <f t="shared" si="516"/>
        <v>2.2739189884214046E-2</v>
      </c>
      <c r="AQ927">
        <f t="shared" si="517"/>
        <v>0</v>
      </c>
      <c r="AR927">
        <f t="shared" si="518"/>
        <v>0</v>
      </c>
      <c r="AS927">
        <v>0</v>
      </c>
      <c r="AT927">
        <f t="shared" si="519"/>
        <v>0</v>
      </c>
      <c r="AU927">
        <f t="shared" si="520"/>
        <v>0</v>
      </c>
      <c r="AV927">
        <f t="shared" si="521"/>
        <v>1.5759424160826513E-2</v>
      </c>
      <c r="AX927" t="e">
        <f t="shared" si="522"/>
        <v>#DIV/0!</v>
      </c>
      <c r="AY927" t="e">
        <f t="shared" si="523"/>
        <v>#DIV/0!</v>
      </c>
      <c r="AZ927" t="e">
        <f t="shared" si="524"/>
        <v>#DIV/0!</v>
      </c>
    </row>
    <row r="928" spans="14:52">
      <c r="N928" s="36">
        <f>1000000*(AG928-AE928)/Y928</f>
        <v>0</v>
      </c>
      <c r="O928" s="36">
        <f>1000000*(AN928-AL928)/Y928</f>
        <v>0</v>
      </c>
      <c r="P928" s="36">
        <f>1000000*(AU928-AS928)/Y928</f>
        <v>0</v>
      </c>
      <c r="Q928">
        <f>(N928*16)</f>
        <v>0</v>
      </c>
      <c r="R928">
        <f>(O928*44)</f>
        <v>0</v>
      </c>
      <c r="S928">
        <f>1000000*(((AG928-AE928)*0.082057*X928)/(W928-AA928))/Y928</f>
        <v>0</v>
      </c>
      <c r="T928">
        <f>1000000*(((AN928-AL928)*0.082057*X928)/(W928-AA928))/Y928</f>
        <v>0</v>
      </c>
      <c r="U928">
        <f>O928*((1*0.082057*X928)/(W928-AA928))</f>
        <v>0</v>
      </c>
      <c r="W928">
        <f t="shared" si="504"/>
        <v>-7.7434778162181958E-2</v>
      </c>
      <c r="X928">
        <v>313.14999999999998</v>
      </c>
      <c r="Y928">
        <f t="shared" si="505"/>
        <v>1.9073334166666699E-2</v>
      </c>
      <c r="Z928">
        <v>2E-3</v>
      </c>
      <c r="AA928">
        <f t="shared" si="506"/>
        <v>7.2765497523200454E-2</v>
      </c>
      <c r="AC928">
        <f t="shared" si="507"/>
        <v>0</v>
      </c>
      <c r="AD928">
        <f t="shared" si="508"/>
        <v>0</v>
      </c>
      <c r="AE928">
        <v>0</v>
      </c>
      <c r="AF928">
        <f t="shared" si="509"/>
        <v>0</v>
      </c>
      <c r="AG928">
        <f t="shared" si="510"/>
        <v>0</v>
      </c>
      <c r="AH928">
        <f t="shared" si="511"/>
        <v>1.097002469958351E-3</v>
      </c>
      <c r="AJ928">
        <f t="shared" si="512"/>
        <v>0</v>
      </c>
      <c r="AK928">
        <f t="shared" si="513"/>
        <v>0</v>
      </c>
      <c r="AL928">
        <v>0</v>
      </c>
      <c r="AM928">
        <f t="shared" si="514"/>
        <v>0</v>
      </c>
      <c r="AN928">
        <f t="shared" si="515"/>
        <v>0</v>
      </c>
      <c r="AO928">
        <f t="shared" si="516"/>
        <v>2.2739189884214046E-2</v>
      </c>
      <c r="AQ928">
        <f t="shared" si="517"/>
        <v>0</v>
      </c>
      <c r="AR928">
        <f t="shared" si="518"/>
        <v>0</v>
      </c>
      <c r="AS928">
        <v>0</v>
      </c>
      <c r="AT928">
        <f t="shared" si="519"/>
        <v>0</v>
      </c>
      <c r="AU928">
        <f t="shared" si="520"/>
        <v>0</v>
      </c>
      <c r="AV928">
        <f t="shared" si="521"/>
        <v>1.5759424160826513E-2</v>
      </c>
      <c r="AX928" t="e">
        <f t="shared" si="522"/>
        <v>#DIV/0!</v>
      </c>
      <c r="AY928" t="e">
        <f t="shared" si="523"/>
        <v>#DIV/0!</v>
      </c>
      <c r="AZ928" t="e">
        <f t="shared" si="524"/>
        <v>#DIV/0!</v>
      </c>
    </row>
    <row r="929" spans="14:52">
      <c r="N929" s="36">
        <f>1000000*(AG929-AE929)/Y929</f>
        <v>0</v>
      </c>
      <c r="O929" s="36">
        <f>1000000*(AN929-AL929)/Y929</f>
        <v>0</v>
      </c>
      <c r="P929" s="36">
        <f>1000000*(AU929-AS929)/Y929</f>
        <v>0</v>
      </c>
      <c r="Q929">
        <f>(N929*16)</f>
        <v>0</v>
      </c>
      <c r="R929">
        <f>(O929*44)</f>
        <v>0</v>
      </c>
      <c r="S929">
        <f>1000000*(((AG929-AE929)*0.082057*X929)/(W929-AA929))/Y929</f>
        <v>0</v>
      </c>
      <c r="T929">
        <f>1000000*(((AN929-AL929)*0.082057*X929)/(W929-AA929))/Y929</f>
        <v>0</v>
      </c>
      <c r="U929">
        <f>O929*((1*0.082057*X929)/(W929-AA929))</f>
        <v>0</v>
      </c>
      <c r="W929">
        <f t="shared" si="504"/>
        <v>-7.7434778162181958E-2</v>
      </c>
      <c r="X929">
        <v>313.14999999999998</v>
      </c>
      <c r="Y929">
        <f t="shared" si="505"/>
        <v>1.9073334166666699E-2</v>
      </c>
      <c r="Z929">
        <v>2E-3</v>
      </c>
      <c r="AA929">
        <f t="shared" si="506"/>
        <v>7.2765497523200454E-2</v>
      </c>
      <c r="AC929">
        <f t="shared" si="507"/>
        <v>0</v>
      </c>
      <c r="AD929">
        <f t="shared" si="508"/>
        <v>0</v>
      </c>
      <c r="AE929">
        <v>0</v>
      </c>
      <c r="AF929">
        <f t="shared" si="509"/>
        <v>0</v>
      </c>
      <c r="AG929">
        <f t="shared" si="510"/>
        <v>0</v>
      </c>
      <c r="AH929">
        <f t="shared" si="511"/>
        <v>1.097002469958351E-3</v>
      </c>
      <c r="AJ929">
        <f t="shared" si="512"/>
        <v>0</v>
      </c>
      <c r="AK929">
        <f t="shared" si="513"/>
        <v>0</v>
      </c>
      <c r="AL929">
        <v>0</v>
      </c>
      <c r="AM929">
        <f t="shared" si="514"/>
        <v>0</v>
      </c>
      <c r="AN929">
        <f t="shared" si="515"/>
        <v>0</v>
      </c>
      <c r="AO929">
        <f t="shared" si="516"/>
        <v>2.2739189884214046E-2</v>
      </c>
      <c r="AQ929">
        <f t="shared" si="517"/>
        <v>0</v>
      </c>
      <c r="AR929">
        <f t="shared" si="518"/>
        <v>0</v>
      </c>
      <c r="AS929">
        <v>0</v>
      </c>
      <c r="AT929">
        <f t="shared" si="519"/>
        <v>0</v>
      </c>
      <c r="AU929">
        <f t="shared" si="520"/>
        <v>0</v>
      </c>
      <c r="AV929">
        <f t="shared" si="521"/>
        <v>1.5759424160826513E-2</v>
      </c>
      <c r="AX929" t="e">
        <f t="shared" si="522"/>
        <v>#DIV/0!</v>
      </c>
      <c r="AY929" t="e">
        <f t="shared" si="523"/>
        <v>#DIV/0!</v>
      </c>
      <c r="AZ929" t="e">
        <f t="shared" si="524"/>
        <v>#DIV/0!</v>
      </c>
    </row>
    <row r="930" spans="14:52">
      <c r="N930" s="36">
        <f>1000000*(AG930-AE930)/Y930</f>
        <v>0</v>
      </c>
      <c r="O930" s="36">
        <f>1000000*(AN930-AL930)/Y930</f>
        <v>0</v>
      </c>
      <c r="P930" s="36">
        <f>1000000*(AU930-AS930)/Y930</f>
        <v>0</v>
      </c>
      <c r="Q930">
        <f>(N930*16)</f>
        <v>0</v>
      </c>
      <c r="R930">
        <f>(O930*44)</f>
        <v>0</v>
      </c>
      <c r="S930">
        <f>1000000*(((AG930-AE930)*0.082057*X930)/(W930-AA930))/Y930</f>
        <v>0</v>
      </c>
      <c r="T930">
        <f>1000000*(((AN930-AL930)*0.082057*X930)/(W930-AA930))/Y930</f>
        <v>0</v>
      </c>
      <c r="U930">
        <f>O930*((1*0.082057*X930)/(W930-AA930))</f>
        <v>0</v>
      </c>
      <c r="W930">
        <f t="shared" si="504"/>
        <v>-7.7434778162181958E-2</v>
      </c>
      <c r="X930">
        <v>313.14999999999998</v>
      </c>
      <c r="Y930">
        <f t="shared" si="505"/>
        <v>1.9073334166666699E-2</v>
      </c>
      <c r="Z930">
        <v>2E-3</v>
      </c>
      <c r="AA930">
        <f t="shared" si="506"/>
        <v>7.2765497523200454E-2</v>
      </c>
      <c r="AC930">
        <f t="shared" si="507"/>
        <v>0</v>
      </c>
      <c r="AD930">
        <f t="shared" si="508"/>
        <v>0</v>
      </c>
      <c r="AE930">
        <v>0</v>
      </c>
      <c r="AF930">
        <f t="shared" si="509"/>
        <v>0</v>
      </c>
      <c r="AG930">
        <f t="shared" si="510"/>
        <v>0</v>
      </c>
      <c r="AH930">
        <f t="shared" si="511"/>
        <v>1.097002469958351E-3</v>
      </c>
      <c r="AJ930">
        <f t="shared" si="512"/>
        <v>0</v>
      </c>
      <c r="AK930">
        <f t="shared" si="513"/>
        <v>0</v>
      </c>
      <c r="AL930">
        <v>0</v>
      </c>
      <c r="AM930">
        <f t="shared" si="514"/>
        <v>0</v>
      </c>
      <c r="AN930">
        <f t="shared" si="515"/>
        <v>0</v>
      </c>
      <c r="AO930">
        <f t="shared" si="516"/>
        <v>2.2739189884214046E-2</v>
      </c>
      <c r="AQ930">
        <f t="shared" si="517"/>
        <v>0</v>
      </c>
      <c r="AR930">
        <f t="shared" si="518"/>
        <v>0</v>
      </c>
      <c r="AS930">
        <v>0</v>
      </c>
      <c r="AT930">
        <f t="shared" si="519"/>
        <v>0</v>
      </c>
      <c r="AU930">
        <f t="shared" si="520"/>
        <v>0</v>
      </c>
      <c r="AV930">
        <f t="shared" si="521"/>
        <v>1.5759424160826513E-2</v>
      </c>
      <c r="AX930" t="e">
        <f t="shared" si="522"/>
        <v>#DIV/0!</v>
      </c>
      <c r="AY930" t="e">
        <f t="shared" si="523"/>
        <v>#DIV/0!</v>
      </c>
      <c r="AZ930" t="e">
        <f t="shared" si="524"/>
        <v>#DIV/0!</v>
      </c>
    </row>
    <row r="931" spans="14:52">
      <c r="N931" s="36">
        <f>1000000*(AG931-AE931)/Y931</f>
        <v>0</v>
      </c>
      <c r="O931" s="36">
        <f>1000000*(AN931-AL931)/Y931</f>
        <v>0</v>
      </c>
      <c r="P931" s="36">
        <f>1000000*(AU931-AS931)/Y931</f>
        <v>0</v>
      </c>
      <c r="Q931">
        <f>(N931*16)</f>
        <v>0</v>
      </c>
      <c r="R931">
        <f>(O931*44)</f>
        <v>0</v>
      </c>
      <c r="S931">
        <f>1000000*(((AG931-AE931)*0.082057*X931)/(W931-AA931))/Y931</f>
        <v>0</v>
      </c>
      <c r="T931">
        <f>1000000*(((AN931-AL931)*0.082057*X931)/(W931-AA931))/Y931</f>
        <v>0</v>
      </c>
      <c r="U931">
        <f>O931*((1*0.082057*X931)/(W931-AA931))</f>
        <v>0</v>
      </c>
      <c r="W931">
        <f t="shared" si="504"/>
        <v>-7.7434778162181958E-2</v>
      </c>
      <c r="X931">
        <v>313.14999999999998</v>
      </c>
      <c r="Y931">
        <f t="shared" si="505"/>
        <v>1.9073334166666699E-2</v>
      </c>
      <c r="Z931">
        <v>2E-3</v>
      </c>
      <c r="AA931">
        <f t="shared" si="506"/>
        <v>7.2765497523200454E-2</v>
      </c>
      <c r="AC931">
        <f t="shared" si="507"/>
        <v>0</v>
      </c>
      <c r="AD931">
        <f t="shared" si="508"/>
        <v>0</v>
      </c>
      <c r="AE931">
        <v>0</v>
      </c>
      <c r="AF931">
        <f t="shared" si="509"/>
        <v>0</v>
      </c>
      <c r="AG931">
        <f t="shared" si="510"/>
        <v>0</v>
      </c>
      <c r="AH931">
        <f t="shared" si="511"/>
        <v>1.097002469958351E-3</v>
      </c>
      <c r="AJ931">
        <f t="shared" si="512"/>
        <v>0</v>
      </c>
      <c r="AK931">
        <f t="shared" si="513"/>
        <v>0</v>
      </c>
      <c r="AL931">
        <v>0</v>
      </c>
      <c r="AM931">
        <f t="shared" si="514"/>
        <v>0</v>
      </c>
      <c r="AN931">
        <f t="shared" si="515"/>
        <v>0</v>
      </c>
      <c r="AO931">
        <f t="shared" si="516"/>
        <v>2.2739189884214046E-2</v>
      </c>
      <c r="AQ931">
        <f t="shared" si="517"/>
        <v>0</v>
      </c>
      <c r="AR931">
        <f t="shared" si="518"/>
        <v>0</v>
      </c>
      <c r="AS931">
        <v>0</v>
      </c>
      <c r="AT931">
        <f t="shared" si="519"/>
        <v>0</v>
      </c>
      <c r="AU931">
        <f t="shared" si="520"/>
        <v>0</v>
      </c>
      <c r="AV931">
        <f t="shared" si="521"/>
        <v>1.5759424160826513E-2</v>
      </c>
      <c r="AX931" t="e">
        <f t="shared" si="522"/>
        <v>#DIV/0!</v>
      </c>
      <c r="AY931" t="e">
        <f t="shared" si="523"/>
        <v>#DIV/0!</v>
      </c>
      <c r="AZ931" t="e">
        <f t="shared" si="524"/>
        <v>#DIV/0!</v>
      </c>
    </row>
    <row r="932" spans="14:52">
      <c r="N932" s="36">
        <f>1000000*(AG932-AE932)/Y932</f>
        <v>0</v>
      </c>
      <c r="O932" s="36">
        <f>1000000*(AN932-AL932)/Y932</f>
        <v>0</v>
      </c>
      <c r="P932" s="36">
        <f>1000000*(AU932-AS932)/Y932</f>
        <v>0</v>
      </c>
      <c r="Q932">
        <f>(N932*16)</f>
        <v>0</v>
      </c>
      <c r="R932">
        <f>(O932*44)</f>
        <v>0</v>
      </c>
      <c r="S932">
        <f>1000000*(((AG932-AE932)*0.082057*X932)/(W932-AA932))/Y932</f>
        <v>0</v>
      </c>
      <c r="T932">
        <f>1000000*(((AN932-AL932)*0.082057*X932)/(W932-AA932))/Y932</f>
        <v>0</v>
      </c>
      <c r="U932">
        <f>O932*((1*0.082057*X932)/(W932-AA932))</f>
        <v>0</v>
      </c>
      <c r="W932">
        <f t="shared" si="504"/>
        <v>-7.7434778162181958E-2</v>
      </c>
      <c r="X932">
        <v>313.14999999999998</v>
      </c>
      <c r="Y932">
        <f t="shared" si="505"/>
        <v>1.9073334166666699E-2</v>
      </c>
      <c r="Z932">
        <v>2E-3</v>
      </c>
      <c r="AA932">
        <f t="shared" si="506"/>
        <v>7.2765497523200454E-2</v>
      </c>
      <c r="AC932">
        <f t="shared" si="507"/>
        <v>0</v>
      </c>
      <c r="AD932">
        <f t="shared" si="508"/>
        <v>0</v>
      </c>
      <c r="AE932">
        <v>0</v>
      </c>
      <c r="AF932">
        <f t="shared" si="509"/>
        <v>0</v>
      </c>
      <c r="AG932">
        <f t="shared" si="510"/>
        <v>0</v>
      </c>
      <c r="AH932">
        <f t="shared" si="511"/>
        <v>1.097002469958351E-3</v>
      </c>
      <c r="AJ932">
        <f t="shared" si="512"/>
        <v>0</v>
      </c>
      <c r="AK932">
        <f t="shared" si="513"/>
        <v>0</v>
      </c>
      <c r="AL932">
        <v>0</v>
      </c>
      <c r="AM932">
        <f t="shared" si="514"/>
        <v>0</v>
      </c>
      <c r="AN932">
        <f t="shared" si="515"/>
        <v>0</v>
      </c>
      <c r="AO932">
        <f t="shared" si="516"/>
        <v>2.2739189884214046E-2</v>
      </c>
      <c r="AQ932">
        <f t="shared" si="517"/>
        <v>0</v>
      </c>
      <c r="AR932">
        <f t="shared" si="518"/>
        <v>0</v>
      </c>
      <c r="AS932">
        <v>0</v>
      </c>
      <c r="AT932">
        <f t="shared" si="519"/>
        <v>0</v>
      </c>
      <c r="AU932">
        <f t="shared" si="520"/>
        <v>0</v>
      </c>
      <c r="AV932">
        <f t="shared" si="521"/>
        <v>1.5759424160826513E-2</v>
      </c>
      <c r="AX932" t="e">
        <f t="shared" si="522"/>
        <v>#DIV/0!</v>
      </c>
      <c r="AY932" t="e">
        <f t="shared" si="523"/>
        <v>#DIV/0!</v>
      </c>
      <c r="AZ932" t="e">
        <f t="shared" si="524"/>
        <v>#DIV/0!</v>
      </c>
    </row>
    <row r="933" spans="14:52">
      <c r="N933" s="36">
        <f>1000000*(AG933-AE933)/Y933</f>
        <v>0</v>
      </c>
      <c r="O933" s="36">
        <f>1000000*(AN933-AL933)/Y933</f>
        <v>0</v>
      </c>
      <c r="P933" s="36">
        <f>1000000*(AU933-AS933)/Y933</f>
        <v>0</v>
      </c>
      <c r="Q933">
        <f>(N933*16)</f>
        <v>0</v>
      </c>
      <c r="R933">
        <f>(O933*44)</f>
        <v>0</v>
      </c>
      <c r="S933">
        <f>1000000*(((AG933-AE933)*0.082057*X933)/(W933-AA933))/Y933</f>
        <v>0</v>
      </c>
      <c r="T933">
        <f>1000000*(((AN933-AL933)*0.082057*X933)/(W933-AA933))/Y933</f>
        <v>0</v>
      </c>
      <c r="U933">
        <f>O933*((1*0.082057*X933)/(W933-AA933))</f>
        <v>0</v>
      </c>
      <c r="W933">
        <f t="shared" si="504"/>
        <v>-7.7434778162181958E-2</v>
      </c>
      <c r="X933">
        <v>313.14999999999998</v>
      </c>
      <c r="Y933">
        <f t="shared" si="505"/>
        <v>1.9073334166666699E-2</v>
      </c>
      <c r="Z933">
        <v>2E-3</v>
      </c>
      <c r="AA933">
        <f t="shared" si="506"/>
        <v>7.2765497523200454E-2</v>
      </c>
      <c r="AC933">
        <f t="shared" si="507"/>
        <v>0</v>
      </c>
      <c r="AD933">
        <f t="shared" si="508"/>
        <v>0</v>
      </c>
      <c r="AE933">
        <v>0</v>
      </c>
      <c r="AF933">
        <f t="shared" si="509"/>
        <v>0</v>
      </c>
      <c r="AG933">
        <f t="shared" si="510"/>
        <v>0</v>
      </c>
      <c r="AH933">
        <f t="shared" si="511"/>
        <v>1.097002469958351E-3</v>
      </c>
      <c r="AJ933">
        <f t="shared" si="512"/>
        <v>0</v>
      </c>
      <c r="AK933">
        <f t="shared" si="513"/>
        <v>0</v>
      </c>
      <c r="AL933">
        <v>0</v>
      </c>
      <c r="AM933">
        <f t="shared" si="514"/>
        <v>0</v>
      </c>
      <c r="AN933">
        <f t="shared" si="515"/>
        <v>0</v>
      </c>
      <c r="AO933">
        <f t="shared" si="516"/>
        <v>2.2739189884214046E-2</v>
      </c>
      <c r="AQ933">
        <f t="shared" si="517"/>
        <v>0</v>
      </c>
      <c r="AR933">
        <f t="shared" si="518"/>
        <v>0</v>
      </c>
      <c r="AS933">
        <v>0</v>
      </c>
      <c r="AT933">
        <f t="shared" si="519"/>
        <v>0</v>
      </c>
      <c r="AU933">
        <f t="shared" si="520"/>
        <v>0</v>
      </c>
      <c r="AV933">
        <f t="shared" si="521"/>
        <v>1.5759424160826513E-2</v>
      </c>
      <c r="AX933" t="e">
        <f t="shared" si="522"/>
        <v>#DIV/0!</v>
      </c>
      <c r="AY933" t="e">
        <f t="shared" si="523"/>
        <v>#DIV/0!</v>
      </c>
      <c r="AZ933" t="e">
        <f t="shared" si="524"/>
        <v>#DIV/0!</v>
      </c>
    </row>
    <row r="934" spans="14:52">
      <c r="N934" s="36">
        <f>1000000*(AG934-AE934)/Y934</f>
        <v>0</v>
      </c>
      <c r="O934" s="36">
        <f>1000000*(AN934-AL934)/Y934</f>
        <v>0</v>
      </c>
      <c r="P934" s="36">
        <f>1000000*(AU934-AS934)/Y934</f>
        <v>0</v>
      </c>
      <c r="Q934">
        <f>(N934*16)</f>
        <v>0</v>
      </c>
      <c r="R934">
        <f>(O934*44)</f>
        <v>0</v>
      </c>
      <c r="S934">
        <f>1000000*(((AG934-AE934)*0.082057*X934)/(W934-AA934))/Y934</f>
        <v>0</v>
      </c>
      <c r="T934">
        <f>1000000*(((AN934-AL934)*0.082057*X934)/(W934-AA934))/Y934</f>
        <v>0</v>
      </c>
      <c r="U934">
        <f>O934*((1*0.082057*X934)/(W934-AA934))</f>
        <v>0</v>
      </c>
      <c r="W934">
        <f t="shared" si="504"/>
        <v>-7.7434778162181958E-2</v>
      </c>
      <c r="X934">
        <v>313.14999999999998</v>
      </c>
      <c r="Y934">
        <f t="shared" si="505"/>
        <v>1.9073334166666699E-2</v>
      </c>
      <c r="Z934">
        <v>2E-3</v>
      </c>
      <c r="AA934">
        <f t="shared" si="506"/>
        <v>7.2765497523200454E-2</v>
      </c>
      <c r="AC934">
        <f t="shared" si="507"/>
        <v>0</v>
      </c>
      <c r="AD934">
        <f t="shared" si="508"/>
        <v>0</v>
      </c>
      <c r="AE934">
        <v>0</v>
      </c>
      <c r="AF934">
        <f t="shared" si="509"/>
        <v>0</v>
      </c>
      <c r="AG934">
        <f t="shared" si="510"/>
        <v>0</v>
      </c>
      <c r="AH934">
        <f t="shared" si="511"/>
        <v>1.097002469958351E-3</v>
      </c>
      <c r="AJ934">
        <f t="shared" si="512"/>
        <v>0</v>
      </c>
      <c r="AK934">
        <f t="shared" si="513"/>
        <v>0</v>
      </c>
      <c r="AL934">
        <v>0</v>
      </c>
      <c r="AM934">
        <f t="shared" si="514"/>
        <v>0</v>
      </c>
      <c r="AN934">
        <f t="shared" si="515"/>
        <v>0</v>
      </c>
      <c r="AO934">
        <f t="shared" si="516"/>
        <v>2.2739189884214046E-2</v>
      </c>
      <c r="AQ934">
        <f t="shared" si="517"/>
        <v>0</v>
      </c>
      <c r="AR934">
        <f t="shared" si="518"/>
        <v>0</v>
      </c>
      <c r="AS934">
        <v>0</v>
      </c>
      <c r="AT934">
        <f t="shared" si="519"/>
        <v>0</v>
      </c>
      <c r="AU934">
        <f t="shared" si="520"/>
        <v>0</v>
      </c>
      <c r="AV934">
        <f t="shared" si="521"/>
        <v>1.5759424160826513E-2</v>
      </c>
      <c r="AX934" t="e">
        <f t="shared" si="522"/>
        <v>#DIV/0!</v>
      </c>
      <c r="AY934" t="e">
        <f t="shared" si="523"/>
        <v>#DIV/0!</v>
      </c>
      <c r="AZ934" t="e">
        <f t="shared" si="524"/>
        <v>#DIV/0!</v>
      </c>
    </row>
    <row r="935" spans="14:52">
      <c r="N935" s="36">
        <f>1000000*(AG935-AE935)/Y935</f>
        <v>0</v>
      </c>
      <c r="O935" s="36">
        <f>1000000*(AN935-AL935)/Y935</f>
        <v>0</v>
      </c>
      <c r="P935" s="36">
        <f>1000000*(AU935-AS935)/Y935</f>
        <v>0</v>
      </c>
      <c r="Q935">
        <f>(N935*16)</f>
        <v>0</v>
      </c>
      <c r="R935">
        <f>(O935*44)</f>
        <v>0</v>
      </c>
      <c r="S935">
        <f>1000000*(((AG935-AE935)*0.082057*X935)/(W935-AA935))/Y935</f>
        <v>0</v>
      </c>
      <c r="T935">
        <f>1000000*(((AN935-AL935)*0.082057*X935)/(W935-AA935))/Y935</f>
        <v>0</v>
      </c>
      <c r="U935">
        <f>O935*((1*0.082057*X935)/(W935-AA935))</f>
        <v>0</v>
      </c>
      <c r="W935">
        <f t="shared" si="504"/>
        <v>-7.7434778162181958E-2</v>
      </c>
      <c r="X935">
        <v>313.14999999999998</v>
      </c>
      <c r="Y935">
        <f t="shared" si="505"/>
        <v>1.9073334166666699E-2</v>
      </c>
      <c r="Z935">
        <v>2E-3</v>
      </c>
      <c r="AA935">
        <f t="shared" si="506"/>
        <v>7.2765497523200454E-2</v>
      </c>
      <c r="AC935">
        <f t="shared" si="507"/>
        <v>0</v>
      </c>
      <c r="AD935">
        <f t="shared" si="508"/>
        <v>0</v>
      </c>
      <c r="AE935">
        <v>0</v>
      </c>
      <c r="AF935">
        <f t="shared" si="509"/>
        <v>0</v>
      </c>
      <c r="AG935" s="8">
        <f t="shared" si="510"/>
        <v>0</v>
      </c>
      <c r="AH935" s="9">
        <f t="shared" si="511"/>
        <v>1.097002469958351E-3</v>
      </c>
      <c r="AJ935">
        <f t="shared" si="512"/>
        <v>0</v>
      </c>
      <c r="AK935">
        <f t="shared" si="513"/>
        <v>0</v>
      </c>
      <c r="AL935">
        <v>0</v>
      </c>
      <c r="AM935" s="8">
        <f t="shared" si="514"/>
        <v>0</v>
      </c>
      <c r="AN935" s="8">
        <f t="shared" si="515"/>
        <v>0</v>
      </c>
      <c r="AO935" s="9">
        <f t="shared" si="516"/>
        <v>2.2739189884214046E-2</v>
      </c>
      <c r="AP935" s="9"/>
      <c r="AQ935">
        <f t="shared" si="517"/>
        <v>0</v>
      </c>
      <c r="AR935">
        <f t="shared" si="518"/>
        <v>0</v>
      </c>
      <c r="AS935">
        <v>0</v>
      </c>
      <c r="AT935" s="8">
        <f t="shared" si="519"/>
        <v>0</v>
      </c>
      <c r="AU935" s="8">
        <f t="shared" si="520"/>
        <v>0</v>
      </c>
      <c r="AV935" s="9">
        <f t="shared" si="521"/>
        <v>1.5759424160826513E-2</v>
      </c>
      <c r="AX935" t="e">
        <f t="shared" si="522"/>
        <v>#DIV/0!</v>
      </c>
      <c r="AY935" t="e">
        <f t="shared" si="523"/>
        <v>#DIV/0!</v>
      </c>
      <c r="AZ935" t="e">
        <f t="shared" si="524"/>
        <v>#DIV/0!</v>
      </c>
    </row>
    <row r="936" spans="14:52">
      <c r="N936" s="36">
        <f>1000000*(AG936-AE936)/Y936</f>
        <v>0</v>
      </c>
      <c r="O936" s="36">
        <f>1000000*(AN936-AL936)/Y936</f>
        <v>0</v>
      </c>
      <c r="P936" s="36">
        <f>1000000*(AU936-AS936)/Y936</f>
        <v>0</v>
      </c>
      <c r="Q936">
        <f>(N936*16)</f>
        <v>0</v>
      </c>
      <c r="R936">
        <f>(O936*44)</f>
        <v>0</v>
      </c>
      <c r="S936">
        <f>1000000*(((AG936-AE936)*0.082057*X936)/(W936-AA936))/Y936</f>
        <v>0</v>
      </c>
      <c r="T936">
        <f>1000000*(((AN936-AL936)*0.082057*X936)/(W936-AA936))/Y936</f>
        <v>0</v>
      </c>
      <c r="U936">
        <f>O936*((1*0.082057*X936)/(W936-AA936))</f>
        <v>0</v>
      </c>
      <c r="W936">
        <f t="shared" si="504"/>
        <v>-7.7434778162181958E-2</v>
      </c>
      <c r="X936">
        <v>313.14999999999998</v>
      </c>
      <c r="Y936">
        <f t="shared" si="505"/>
        <v>1.9073334166666699E-2</v>
      </c>
      <c r="Z936">
        <v>2E-3</v>
      </c>
      <c r="AA936">
        <f t="shared" si="506"/>
        <v>7.2765497523200454E-2</v>
      </c>
      <c r="AC936">
        <f t="shared" si="507"/>
        <v>0</v>
      </c>
      <c r="AD936">
        <f t="shared" si="508"/>
        <v>0</v>
      </c>
      <c r="AE936">
        <v>0</v>
      </c>
      <c r="AF936">
        <f t="shared" si="509"/>
        <v>0</v>
      </c>
      <c r="AG936">
        <f t="shared" si="510"/>
        <v>0</v>
      </c>
      <c r="AH936">
        <f t="shared" si="511"/>
        <v>1.097002469958351E-3</v>
      </c>
      <c r="AJ936">
        <f t="shared" si="512"/>
        <v>0</v>
      </c>
      <c r="AK936">
        <f t="shared" si="513"/>
        <v>0</v>
      </c>
      <c r="AL936">
        <v>0</v>
      </c>
      <c r="AM936">
        <f t="shared" si="514"/>
        <v>0</v>
      </c>
      <c r="AN936">
        <f t="shared" si="515"/>
        <v>0</v>
      </c>
      <c r="AO936">
        <f t="shared" si="516"/>
        <v>2.2739189884214046E-2</v>
      </c>
      <c r="AQ936">
        <f t="shared" si="517"/>
        <v>0</v>
      </c>
      <c r="AR936">
        <f t="shared" si="518"/>
        <v>0</v>
      </c>
      <c r="AS936">
        <v>0</v>
      </c>
      <c r="AT936">
        <f t="shared" si="519"/>
        <v>0</v>
      </c>
      <c r="AU936">
        <f t="shared" si="520"/>
        <v>0</v>
      </c>
      <c r="AV936">
        <f t="shared" si="521"/>
        <v>1.5759424160826513E-2</v>
      </c>
      <c r="AX936" t="e">
        <f t="shared" si="522"/>
        <v>#DIV/0!</v>
      </c>
      <c r="AY936" t="e">
        <f t="shared" si="523"/>
        <v>#DIV/0!</v>
      </c>
      <c r="AZ936" t="e">
        <f t="shared" si="524"/>
        <v>#DIV/0!</v>
      </c>
    </row>
    <row r="937" spans="14:52">
      <c r="N937" s="36">
        <f>1000000*(AG937-AE937)/Y937</f>
        <v>0</v>
      </c>
      <c r="O937" s="36">
        <f>1000000*(AN937-AL937)/Y937</f>
        <v>0</v>
      </c>
      <c r="P937" s="36">
        <f>1000000*(AU937-AS937)/Y937</f>
        <v>0</v>
      </c>
      <c r="Q937">
        <f>(N937*16)</f>
        <v>0</v>
      </c>
      <c r="R937">
        <f>(O937*44)</f>
        <v>0</v>
      </c>
      <c r="S937">
        <f>1000000*(((AG937-AE937)*0.082057*X937)/(W937-AA937))/Y937</f>
        <v>0</v>
      </c>
      <c r="T937">
        <f>1000000*(((AN937-AL937)*0.082057*X937)/(W937-AA937))/Y937</f>
        <v>0</v>
      </c>
      <c r="U937">
        <f>O937*((1*0.082057*X937)/(W937-AA937))</f>
        <v>0</v>
      </c>
      <c r="W937">
        <f t="shared" si="504"/>
        <v>-7.7434778162181958E-2</v>
      </c>
      <c r="X937">
        <v>313.14999999999998</v>
      </c>
      <c r="Y937">
        <f t="shared" si="505"/>
        <v>1.9073334166666699E-2</v>
      </c>
      <c r="Z937">
        <v>2E-3</v>
      </c>
      <c r="AA937">
        <f t="shared" si="506"/>
        <v>7.2765497523200454E-2</v>
      </c>
      <c r="AC937">
        <f t="shared" si="507"/>
        <v>0</v>
      </c>
      <c r="AD937">
        <f t="shared" si="508"/>
        <v>0</v>
      </c>
      <c r="AE937">
        <v>0</v>
      </c>
      <c r="AF937">
        <f t="shared" si="509"/>
        <v>0</v>
      </c>
      <c r="AG937">
        <f t="shared" si="510"/>
        <v>0</v>
      </c>
      <c r="AH937">
        <f t="shared" si="511"/>
        <v>1.097002469958351E-3</v>
      </c>
      <c r="AJ937">
        <f t="shared" si="512"/>
        <v>0</v>
      </c>
      <c r="AK937">
        <f t="shared" si="513"/>
        <v>0</v>
      </c>
      <c r="AL937">
        <v>0</v>
      </c>
      <c r="AM937">
        <f t="shared" si="514"/>
        <v>0</v>
      </c>
      <c r="AN937">
        <f t="shared" si="515"/>
        <v>0</v>
      </c>
      <c r="AO937">
        <f t="shared" si="516"/>
        <v>2.2739189884214046E-2</v>
      </c>
      <c r="AQ937">
        <f t="shared" si="517"/>
        <v>0</v>
      </c>
      <c r="AR937">
        <f t="shared" si="518"/>
        <v>0</v>
      </c>
      <c r="AS937">
        <v>0</v>
      </c>
      <c r="AT937">
        <f t="shared" si="519"/>
        <v>0</v>
      </c>
      <c r="AU937">
        <f t="shared" si="520"/>
        <v>0</v>
      </c>
      <c r="AV937">
        <f t="shared" si="521"/>
        <v>1.5759424160826513E-2</v>
      </c>
      <c r="AX937" t="e">
        <f t="shared" si="522"/>
        <v>#DIV/0!</v>
      </c>
      <c r="AY937" t="e">
        <f t="shared" si="523"/>
        <v>#DIV/0!</v>
      </c>
      <c r="AZ937" t="e">
        <f t="shared" si="524"/>
        <v>#DIV/0!</v>
      </c>
    </row>
    <row r="938" spans="14:52">
      <c r="N938" s="36">
        <f>1000000*(AG938-AE938)/Y938</f>
        <v>0</v>
      </c>
      <c r="O938" s="36">
        <f>1000000*(AN938-AL938)/Y938</f>
        <v>0</v>
      </c>
      <c r="P938" s="36">
        <f>1000000*(AU938-AS938)/Y938</f>
        <v>0</v>
      </c>
      <c r="Q938">
        <f>(N938*16)</f>
        <v>0</v>
      </c>
      <c r="R938">
        <f>(O938*44)</f>
        <v>0</v>
      </c>
      <c r="S938">
        <f>1000000*(((AG938-AE938)*0.082057*X938)/(W938-AA938))/Y938</f>
        <v>0</v>
      </c>
      <c r="T938">
        <f>1000000*(((AN938-AL938)*0.082057*X938)/(W938-AA938))/Y938</f>
        <v>0</v>
      </c>
      <c r="U938">
        <f>O938*((1*0.082057*X938)/(W938-AA938))</f>
        <v>0</v>
      </c>
      <c r="W938">
        <f t="shared" ref="W938:W947" si="525">((0.001316*((J938*25.4)-(2.5*2053/100)))*(273.15+40))/(273.15+I938)</f>
        <v>-7.7434778162181958E-2</v>
      </c>
      <c r="X938">
        <v>313.14999999999998</v>
      </c>
      <c r="Y938">
        <f t="shared" ref="Y938:Y947" si="526">(21.0733341666667/1000)-Z938</f>
        <v>1.9073334166666699E-2</v>
      </c>
      <c r="Z938">
        <v>2E-3</v>
      </c>
      <c r="AA938">
        <f t="shared" ref="AA938:AA947" si="527">(0.001316*10^(8.07131-(1730.63/(233.46+(X938-273.15)))))</f>
        <v>7.2765497523200454E-2</v>
      </c>
      <c r="AC938">
        <f t="shared" ref="AC938:AC947" si="528">W938*(K938/10^6)</f>
        <v>0</v>
      </c>
      <c r="AD938">
        <f t="shared" ref="AD938:AD947" si="529">(AC938*Z938)/(0.082057*X938)</f>
        <v>0</v>
      </c>
      <c r="AE938">
        <v>0</v>
      </c>
      <c r="AF938">
        <f t="shared" ref="AF938:AF947" si="530">AC938*AH938*Y938</f>
        <v>0</v>
      </c>
      <c r="AG938">
        <f t="shared" ref="AG938:AG947" si="531">AD938+AF938</f>
        <v>0</v>
      </c>
      <c r="AH938">
        <f t="shared" ref="AH938:AH947" si="532">101.325*(0.000014*EXP(1600*((1/X938)-(1/298.15))))</f>
        <v>1.097002469958351E-3</v>
      </c>
      <c r="AJ938">
        <f t="shared" ref="AJ938:AJ947" si="533">W938*(L938/10^6)</f>
        <v>0</v>
      </c>
      <c r="AK938">
        <f t="shared" ref="AK938:AK947" si="534">(AJ938*Z938)/(0.082057*X938)</f>
        <v>0</v>
      </c>
      <c r="AL938">
        <v>0</v>
      </c>
      <c r="AM938">
        <f t="shared" ref="AM938:AM947" si="535">AJ938*AO938*Y938</f>
        <v>0</v>
      </c>
      <c r="AN938">
        <f t="shared" ref="AN938:AN947" si="536">AK938+AM938</f>
        <v>0</v>
      </c>
      <c r="AO938">
        <f t="shared" ref="AO938:AO947" si="537">101.325*(0.00033*EXP(2400*((1/X938)-(1/298.15))))</f>
        <v>2.2739189884214046E-2</v>
      </c>
      <c r="AQ938">
        <f t="shared" ref="AQ938:AQ947" si="538">W938*(M938/10^6)</f>
        <v>0</v>
      </c>
      <c r="AR938">
        <f t="shared" ref="AR938:AR947" si="539">(AQ938*Z938)/(0.082057*X938)</f>
        <v>0</v>
      </c>
      <c r="AS938">
        <v>0</v>
      </c>
      <c r="AT938">
        <f t="shared" ref="AT938:AT947" si="540">AQ938*AV938*Y938</f>
        <v>0</v>
      </c>
      <c r="AU938">
        <f t="shared" ref="AU938:AU947" si="541">AR938+AT938</f>
        <v>0</v>
      </c>
      <c r="AV938">
        <f t="shared" ref="AV938:AV947" si="542">101.325*((2.4*10^-4)*EXP(2700*((1/X938)-(1/298.15))))</f>
        <v>1.5759424160826513E-2</v>
      </c>
      <c r="AX938" t="e">
        <f t="shared" ref="AX938:AX947" si="543">100*(AG938-AF938)/AG938</f>
        <v>#DIV/0!</v>
      </c>
      <c r="AY938" t="e">
        <f t="shared" ref="AY938:AY947" si="544">100*(AN938-AM938)/AN938</f>
        <v>#DIV/0!</v>
      </c>
      <c r="AZ938" t="e">
        <f t="shared" ref="AZ938:AZ947" si="545">100*(AU938-AT938)/AU938</f>
        <v>#DIV/0!</v>
      </c>
    </row>
    <row r="939" spans="14:52">
      <c r="N939" s="36">
        <f>1000000*(AG939-AE939)/Y939</f>
        <v>0</v>
      </c>
      <c r="O939" s="36">
        <f>1000000*(AN939-AL939)/Y939</f>
        <v>0</v>
      </c>
      <c r="P939" s="36">
        <f>1000000*(AU939-AS939)/Y939</f>
        <v>0</v>
      </c>
      <c r="Q939">
        <f>(N939*16)</f>
        <v>0</v>
      </c>
      <c r="R939">
        <f>(O939*44)</f>
        <v>0</v>
      </c>
      <c r="S939">
        <f>1000000*(((AG939-AE939)*0.082057*X939)/(W939-AA939))/Y939</f>
        <v>0</v>
      </c>
      <c r="T939">
        <f>1000000*(((AN939-AL939)*0.082057*X939)/(W939-AA939))/Y939</f>
        <v>0</v>
      </c>
      <c r="U939">
        <f>O939*((1*0.082057*X939)/(W939-AA939))</f>
        <v>0</v>
      </c>
      <c r="W939">
        <f t="shared" si="525"/>
        <v>-7.7434778162181958E-2</v>
      </c>
      <c r="X939">
        <v>313.14999999999998</v>
      </c>
      <c r="Y939">
        <f t="shared" si="526"/>
        <v>1.9073334166666699E-2</v>
      </c>
      <c r="Z939">
        <v>2E-3</v>
      </c>
      <c r="AA939">
        <f t="shared" si="527"/>
        <v>7.2765497523200454E-2</v>
      </c>
      <c r="AC939">
        <f t="shared" si="528"/>
        <v>0</v>
      </c>
      <c r="AD939">
        <f t="shared" si="529"/>
        <v>0</v>
      </c>
      <c r="AE939">
        <v>0</v>
      </c>
      <c r="AF939">
        <f t="shared" si="530"/>
        <v>0</v>
      </c>
      <c r="AG939">
        <f t="shared" si="531"/>
        <v>0</v>
      </c>
      <c r="AH939">
        <f t="shared" si="532"/>
        <v>1.097002469958351E-3</v>
      </c>
      <c r="AJ939">
        <f t="shared" si="533"/>
        <v>0</v>
      </c>
      <c r="AK939">
        <f t="shared" si="534"/>
        <v>0</v>
      </c>
      <c r="AL939">
        <v>0</v>
      </c>
      <c r="AM939">
        <f t="shared" si="535"/>
        <v>0</v>
      </c>
      <c r="AN939">
        <f t="shared" si="536"/>
        <v>0</v>
      </c>
      <c r="AO939">
        <f t="shared" si="537"/>
        <v>2.2739189884214046E-2</v>
      </c>
      <c r="AQ939">
        <f t="shared" si="538"/>
        <v>0</v>
      </c>
      <c r="AR939">
        <f t="shared" si="539"/>
        <v>0</v>
      </c>
      <c r="AS939">
        <v>0</v>
      </c>
      <c r="AT939">
        <f t="shared" si="540"/>
        <v>0</v>
      </c>
      <c r="AU939">
        <f t="shared" si="541"/>
        <v>0</v>
      </c>
      <c r="AV939">
        <f t="shared" si="542"/>
        <v>1.5759424160826513E-2</v>
      </c>
      <c r="AX939" t="e">
        <f t="shared" si="543"/>
        <v>#DIV/0!</v>
      </c>
      <c r="AY939" t="e">
        <f t="shared" si="544"/>
        <v>#DIV/0!</v>
      </c>
      <c r="AZ939" t="e">
        <f t="shared" si="545"/>
        <v>#DIV/0!</v>
      </c>
    </row>
    <row r="940" spans="14:52">
      <c r="N940" s="36">
        <f>1000000*(AG940-AE940)/Y940</f>
        <v>0</v>
      </c>
      <c r="O940" s="36">
        <f>1000000*(AN940-AL940)/Y940</f>
        <v>0</v>
      </c>
      <c r="P940" s="36">
        <f>1000000*(AU940-AS940)/Y940</f>
        <v>0</v>
      </c>
      <c r="Q940">
        <f>(N940*16)</f>
        <v>0</v>
      </c>
      <c r="R940">
        <f>(O940*44)</f>
        <v>0</v>
      </c>
      <c r="S940">
        <f>1000000*(((AG940-AE940)*0.082057*X940)/(W940-AA940))/Y940</f>
        <v>0</v>
      </c>
      <c r="T940">
        <f>1000000*(((AN940-AL940)*0.082057*X940)/(W940-AA940))/Y940</f>
        <v>0</v>
      </c>
      <c r="U940">
        <f>O940*((1*0.082057*X940)/(W940-AA940))</f>
        <v>0</v>
      </c>
      <c r="W940">
        <f t="shared" si="525"/>
        <v>-7.7434778162181958E-2</v>
      </c>
      <c r="X940">
        <v>313.14999999999998</v>
      </c>
      <c r="Y940">
        <f t="shared" si="526"/>
        <v>1.9073334166666699E-2</v>
      </c>
      <c r="Z940">
        <v>2E-3</v>
      </c>
      <c r="AA940">
        <f t="shared" si="527"/>
        <v>7.2765497523200454E-2</v>
      </c>
      <c r="AC940">
        <f t="shared" si="528"/>
        <v>0</v>
      </c>
      <c r="AD940">
        <f t="shared" si="529"/>
        <v>0</v>
      </c>
      <c r="AE940">
        <v>0</v>
      </c>
      <c r="AF940">
        <f t="shared" si="530"/>
        <v>0</v>
      </c>
      <c r="AG940">
        <f t="shared" si="531"/>
        <v>0</v>
      </c>
      <c r="AH940">
        <f t="shared" si="532"/>
        <v>1.097002469958351E-3</v>
      </c>
      <c r="AJ940">
        <f t="shared" si="533"/>
        <v>0</v>
      </c>
      <c r="AK940">
        <f t="shared" si="534"/>
        <v>0</v>
      </c>
      <c r="AL940">
        <v>0</v>
      </c>
      <c r="AM940">
        <f t="shared" si="535"/>
        <v>0</v>
      </c>
      <c r="AN940">
        <f t="shared" si="536"/>
        <v>0</v>
      </c>
      <c r="AO940">
        <f t="shared" si="537"/>
        <v>2.2739189884214046E-2</v>
      </c>
      <c r="AQ940">
        <f t="shared" si="538"/>
        <v>0</v>
      </c>
      <c r="AR940">
        <f t="shared" si="539"/>
        <v>0</v>
      </c>
      <c r="AS940">
        <v>0</v>
      </c>
      <c r="AT940">
        <f t="shared" si="540"/>
        <v>0</v>
      </c>
      <c r="AU940">
        <f t="shared" si="541"/>
        <v>0</v>
      </c>
      <c r="AV940">
        <f t="shared" si="542"/>
        <v>1.5759424160826513E-2</v>
      </c>
      <c r="AX940" t="e">
        <f t="shared" si="543"/>
        <v>#DIV/0!</v>
      </c>
      <c r="AY940" t="e">
        <f t="shared" si="544"/>
        <v>#DIV/0!</v>
      </c>
      <c r="AZ940" t="e">
        <f t="shared" si="545"/>
        <v>#DIV/0!</v>
      </c>
    </row>
    <row r="941" spans="14:52">
      <c r="N941" s="36">
        <f>1000000*(AG941-AE941)/Y941</f>
        <v>0</v>
      </c>
      <c r="O941" s="36">
        <f>1000000*(AN941-AL941)/Y941</f>
        <v>0</v>
      </c>
      <c r="P941" s="36">
        <f>1000000*(AU941-AS941)/Y941</f>
        <v>0</v>
      </c>
      <c r="Q941">
        <f>(N941*16)</f>
        <v>0</v>
      </c>
      <c r="R941">
        <f>(O941*44)</f>
        <v>0</v>
      </c>
      <c r="S941">
        <f>1000000*(((AG941-AE941)*0.082057*X941)/(W941-AA941))/Y941</f>
        <v>0</v>
      </c>
      <c r="T941">
        <f>1000000*(((AN941-AL941)*0.082057*X941)/(W941-AA941))/Y941</f>
        <v>0</v>
      </c>
      <c r="U941">
        <f>O941*((1*0.082057*X941)/(W941-AA941))</f>
        <v>0</v>
      </c>
      <c r="W941">
        <f t="shared" si="525"/>
        <v>-7.7434778162181958E-2</v>
      </c>
      <c r="X941">
        <v>313.14999999999998</v>
      </c>
      <c r="Y941">
        <f t="shared" si="526"/>
        <v>1.9073334166666699E-2</v>
      </c>
      <c r="Z941">
        <v>2E-3</v>
      </c>
      <c r="AA941">
        <f t="shared" si="527"/>
        <v>7.2765497523200454E-2</v>
      </c>
      <c r="AC941">
        <f t="shared" si="528"/>
        <v>0</v>
      </c>
      <c r="AD941">
        <f t="shared" si="529"/>
        <v>0</v>
      </c>
      <c r="AE941">
        <v>0</v>
      </c>
      <c r="AF941">
        <f t="shared" si="530"/>
        <v>0</v>
      </c>
      <c r="AG941">
        <f t="shared" si="531"/>
        <v>0</v>
      </c>
      <c r="AH941">
        <f t="shared" si="532"/>
        <v>1.097002469958351E-3</v>
      </c>
      <c r="AJ941">
        <f t="shared" si="533"/>
        <v>0</v>
      </c>
      <c r="AK941">
        <f t="shared" si="534"/>
        <v>0</v>
      </c>
      <c r="AL941">
        <v>0</v>
      </c>
      <c r="AM941">
        <f t="shared" si="535"/>
        <v>0</v>
      </c>
      <c r="AN941">
        <f t="shared" si="536"/>
        <v>0</v>
      </c>
      <c r="AO941">
        <f t="shared" si="537"/>
        <v>2.2739189884214046E-2</v>
      </c>
      <c r="AQ941">
        <f t="shared" si="538"/>
        <v>0</v>
      </c>
      <c r="AR941">
        <f t="shared" si="539"/>
        <v>0</v>
      </c>
      <c r="AS941">
        <v>0</v>
      </c>
      <c r="AT941">
        <f t="shared" si="540"/>
        <v>0</v>
      </c>
      <c r="AU941">
        <f t="shared" si="541"/>
        <v>0</v>
      </c>
      <c r="AV941">
        <f t="shared" si="542"/>
        <v>1.5759424160826513E-2</v>
      </c>
      <c r="AX941" t="e">
        <f t="shared" si="543"/>
        <v>#DIV/0!</v>
      </c>
      <c r="AY941" t="e">
        <f t="shared" si="544"/>
        <v>#DIV/0!</v>
      </c>
      <c r="AZ941" t="e">
        <f t="shared" si="545"/>
        <v>#DIV/0!</v>
      </c>
    </row>
    <row r="942" spans="14:52">
      <c r="N942" s="36">
        <f>1000000*(AG942-AE942)/Y942</f>
        <v>0</v>
      </c>
      <c r="O942" s="36">
        <f>1000000*(AN942-AL942)/Y942</f>
        <v>0</v>
      </c>
      <c r="P942" s="36">
        <f>1000000*(AU942-AS942)/Y942</f>
        <v>0</v>
      </c>
      <c r="Q942">
        <f>(N942*16)</f>
        <v>0</v>
      </c>
      <c r="R942">
        <f>(O942*44)</f>
        <v>0</v>
      </c>
      <c r="S942">
        <f>1000000*(((AG942-AE942)*0.082057*X942)/(W942-AA942))/Y942</f>
        <v>0</v>
      </c>
      <c r="T942">
        <f>1000000*(((AN942-AL942)*0.082057*X942)/(W942-AA942))/Y942</f>
        <v>0</v>
      </c>
      <c r="U942">
        <f>O942*((1*0.082057*X942)/(W942-AA942))</f>
        <v>0</v>
      </c>
      <c r="W942">
        <f t="shared" si="525"/>
        <v>-7.7434778162181958E-2</v>
      </c>
      <c r="X942">
        <v>313.14999999999998</v>
      </c>
      <c r="Y942">
        <f t="shared" si="526"/>
        <v>1.9073334166666699E-2</v>
      </c>
      <c r="Z942">
        <v>2E-3</v>
      </c>
      <c r="AA942">
        <f t="shared" si="527"/>
        <v>7.2765497523200454E-2</v>
      </c>
      <c r="AC942">
        <f t="shared" si="528"/>
        <v>0</v>
      </c>
      <c r="AD942">
        <f t="shared" si="529"/>
        <v>0</v>
      </c>
      <c r="AE942">
        <v>0</v>
      </c>
      <c r="AF942">
        <f t="shared" si="530"/>
        <v>0</v>
      </c>
      <c r="AG942">
        <f t="shared" si="531"/>
        <v>0</v>
      </c>
      <c r="AH942">
        <f t="shared" si="532"/>
        <v>1.097002469958351E-3</v>
      </c>
      <c r="AJ942">
        <f t="shared" si="533"/>
        <v>0</v>
      </c>
      <c r="AK942">
        <f t="shared" si="534"/>
        <v>0</v>
      </c>
      <c r="AL942">
        <v>0</v>
      </c>
      <c r="AM942">
        <f t="shared" si="535"/>
        <v>0</v>
      </c>
      <c r="AN942">
        <f t="shared" si="536"/>
        <v>0</v>
      </c>
      <c r="AO942">
        <f t="shared" si="537"/>
        <v>2.2739189884214046E-2</v>
      </c>
      <c r="AQ942">
        <f t="shared" si="538"/>
        <v>0</v>
      </c>
      <c r="AR942">
        <f t="shared" si="539"/>
        <v>0</v>
      </c>
      <c r="AS942">
        <v>0</v>
      </c>
      <c r="AT942">
        <f t="shared" si="540"/>
        <v>0</v>
      </c>
      <c r="AU942">
        <f t="shared" si="541"/>
        <v>0</v>
      </c>
      <c r="AV942">
        <f t="shared" si="542"/>
        <v>1.5759424160826513E-2</v>
      </c>
      <c r="AX942" t="e">
        <f t="shared" si="543"/>
        <v>#DIV/0!</v>
      </c>
      <c r="AY942" t="e">
        <f t="shared" si="544"/>
        <v>#DIV/0!</v>
      </c>
      <c r="AZ942" t="e">
        <f t="shared" si="545"/>
        <v>#DIV/0!</v>
      </c>
    </row>
    <row r="943" spans="14:52">
      <c r="N943" s="36">
        <f>1000000*(AG943-AE943)/Y943</f>
        <v>0</v>
      </c>
      <c r="O943" s="36">
        <f>1000000*(AN943-AL943)/Y943</f>
        <v>0</v>
      </c>
      <c r="P943" s="36">
        <f>1000000*(AU943-AS943)/Y943</f>
        <v>0</v>
      </c>
      <c r="Q943">
        <f>(N943*16)</f>
        <v>0</v>
      </c>
      <c r="R943">
        <f>(O943*44)</f>
        <v>0</v>
      </c>
      <c r="S943">
        <f>1000000*(((AG943-AE943)*0.082057*X943)/(W943-AA943))/Y943</f>
        <v>0</v>
      </c>
      <c r="T943">
        <f>1000000*(((AN943-AL943)*0.082057*X943)/(W943-AA943))/Y943</f>
        <v>0</v>
      </c>
      <c r="U943">
        <f>O943*((1*0.082057*X943)/(W943-AA943))</f>
        <v>0</v>
      </c>
      <c r="W943">
        <f t="shared" si="525"/>
        <v>-7.7434778162181958E-2</v>
      </c>
      <c r="X943">
        <v>313.14999999999998</v>
      </c>
      <c r="Y943">
        <f t="shared" si="526"/>
        <v>1.9073334166666699E-2</v>
      </c>
      <c r="Z943">
        <v>2E-3</v>
      </c>
      <c r="AA943">
        <f t="shared" si="527"/>
        <v>7.2765497523200454E-2</v>
      </c>
      <c r="AC943">
        <f t="shared" si="528"/>
        <v>0</v>
      </c>
      <c r="AD943">
        <f t="shared" si="529"/>
        <v>0</v>
      </c>
      <c r="AE943">
        <v>0</v>
      </c>
      <c r="AF943">
        <f t="shared" si="530"/>
        <v>0</v>
      </c>
      <c r="AG943">
        <f t="shared" si="531"/>
        <v>0</v>
      </c>
      <c r="AH943">
        <f t="shared" si="532"/>
        <v>1.097002469958351E-3</v>
      </c>
      <c r="AJ943">
        <f t="shared" si="533"/>
        <v>0</v>
      </c>
      <c r="AK943">
        <f t="shared" si="534"/>
        <v>0</v>
      </c>
      <c r="AL943">
        <v>0</v>
      </c>
      <c r="AM943">
        <f t="shared" si="535"/>
        <v>0</v>
      </c>
      <c r="AN943">
        <f t="shared" si="536"/>
        <v>0</v>
      </c>
      <c r="AO943">
        <f t="shared" si="537"/>
        <v>2.2739189884214046E-2</v>
      </c>
      <c r="AQ943">
        <f t="shared" si="538"/>
        <v>0</v>
      </c>
      <c r="AR943">
        <f t="shared" si="539"/>
        <v>0</v>
      </c>
      <c r="AS943">
        <v>0</v>
      </c>
      <c r="AT943">
        <f t="shared" si="540"/>
        <v>0</v>
      </c>
      <c r="AU943">
        <f t="shared" si="541"/>
        <v>0</v>
      </c>
      <c r="AV943">
        <f t="shared" si="542"/>
        <v>1.5759424160826513E-2</v>
      </c>
      <c r="AX943" t="e">
        <f t="shared" si="543"/>
        <v>#DIV/0!</v>
      </c>
      <c r="AY943" t="e">
        <f t="shared" si="544"/>
        <v>#DIV/0!</v>
      </c>
      <c r="AZ943" t="e">
        <f t="shared" si="545"/>
        <v>#DIV/0!</v>
      </c>
    </row>
    <row r="944" spans="14:52">
      <c r="N944" s="36">
        <f>1000000*(AG944-AE944)/Y944</f>
        <v>0</v>
      </c>
      <c r="O944" s="36">
        <f>1000000*(AN944-AL944)/Y944</f>
        <v>0</v>
      </c>
      <c r="P944" s="36">
        <f>1000000*(AU944-AS944)/Y944</f>
        <v>0</v>
      </c>
      <c r="Q944">
        <f>(N944*16)</f>
        <v>0</v>
      </c>
      <c r="R944">
        <f>(O944*44)</f>
        <v>0</v>
      </c>
      <c r="S944">
        <f>1000000*(((AG944-AE944)*0.082057*X944)/(W944-AA944))/Y944</f>
        <v>0</v>
      </c>
      <c r="T944">
        <f>1000000*(((AN944-AL944)*0.082057*X944)/(W944-AA944))/Y944</f>
        <v>0</v>
      </c>
      <c r="U944">
        <f>O944*((1*0.082057*X944)/(W944-AA944))</f>
        <v>0</v>
      </c>
      <c r="W944">
        <f t="shared" si="525"/>
        <v>-7.7434778162181958E-2</v>
      </c>
      <c r="X944">
        <v>313.14999999999998</v>
      </c>
      <c r="Y944">
        <f t="shared" si="526"/>
        <v>1.9073334166666699E-2</v>
      </c>
      <c r="Z944">
        <v>2E-3</v>
      </c>
      <c r="AA944">
        <f t="shared" si="527"/>
        <v>7.2765497523200454E-2</v>
      </c>
      <c r="AC944">
        <f t="shared" si="528"/>
        <v>0</v>
      </c>
      <c r="AD944">
        <f t="shared" si="529"/>
        <v>0</v>
      </c>
      <c r="AE944">
        <v>0</v>
      </c>
      <c r="AF944">
        <f t="shared" si="530"/>
        <v>0</v>
      </c>
      <c r="AG944">
        <f t="shared" si="531"/>
        <v>0</v>
      </c>
      <c r="AH944">
        <f t="shared" si="532"/>
        <v>1.097002469958351E-3</v>
      </c>
      <c r="AJ944">
        <f t="shared" si="533"/>
        <v>0</v>
      </c>
      <c r="AK944">
        <f t="shared" si="534"/>
        <v>0</v>
      </c>
      <c r="AL944">
        <v>0</v>
      </c>
      <c r="AM944">
        <f t="shared" si="535"/>
        <v>0</v>
      </c>
      <c r="AN944">
        <f t="shared" si="536"/>
        <v>0</v>
      </c>
      <c r="AO944">
        <f t="shared" si="537"/>
        <v>2.2739189884214046E-2</v>
      </c>
      <c r="AQ944">
        <f t="shared" si="538"/>
        <v>0</v>
      </c>
      <c r="AR944">
        <f t="shared" si="539"/>
        <v>0</v>
      </c>
      <c r="AS944">
        <v>0</v>
      </c>
      <c r="AT944">
        <f t="shared" si="540"/>
        <v>0</v>
      </c>
      <c r="AU944">
        <f t="shared" si="541"/>
        <v>0</v>
      </c>
      <c r="AV944">
        <f t="shared" si="542"/>
        <v>1.5759424160826513E-2</v>
      </c>
      <c r="AX944" t="e">
        <f t="shared" si="543"/>
        <v>#DIV/0!</v>
      </c>
      <c r="AY944" t="e">
        <f t="shared" si="544"/>
        <v>#DIV/0!</v>
      </c>
      <c r="AZ944" t="e">
        <f t="shared" si="545"/>
        <v>#DIV/0!</v>
      </c>
    </row>
    <row r="945" spans="14:52">
      <c r="N945" s="36">
        <f>1000000*(AG945-AE945)/Y945</f>
        <v>0</v>
      </c>
      <c r="O945" s="36">
        <f>1000000*(AN945-AL945)/Y945</f>
        <v>0</v>
      </c>
      <c r="P945" s="36">
        <f>1000000*(AU945-AS945)/Y945</f>
        <v>0</v>
      </c>
      <c r="Q945">
        <f>(N945*16)</f>
        <v>0</v>
      </c>
      <c r="R945">
        <f>(O945*44)</f>
        <v>0</v>
      </c>
      <c r="S945">
        <f>1000000*(((AG945-AE945)*0.082057*X945)/(W945-AA945))/Y945</f>
        <v>0</v>
      </c>
      <c r="T945">
        <f>1000000*(((AN945-AL945)*0.082057*X945)/(W945-AA945))/Y945</f>
        <v>0</v>
      </c>
      <c r="U945">
        <f>O945*((1*0.082057*X945)/(W945-AA945))</f>
        <v>0</v>
      </c>
      <c r="W945">
        <f t="shared" si="525"/>
        <v>-7.7434778162181958E-2</v>
      </c>
      <c r="X945">
        <v>313.14999999999998</v>
      </c>
      <c r="Y945">
        <f t="shared" si="526"/>
        <v>1.9073334166666699E-2</v>
      </c>
      <c r="Z945">
        <v>2E-3</v>
      </c>
      <c r="AA945">
        <f t="shared" si="527"/>
        <v>7.2765497523200454E-2</v>
      </c>
      <c r="AC945">
        <f t="shared" si="528"/>
        <v>0</v>
      </c>
      <c r="AD945">
        <f t="shared" si="529"/>
        <v>0</v>
      </c>
      <c r="AE945">
        <v>0</v>
      </c>
      <c r="AF945">
        <f t="shared" si="530"/>
        <v>0</v>
      </c>
      <c r="AG945">
        <f t="shared" si="531"/>
        <v>0</v>
      </c>
      <c r="AH945">
        <f t="shared" si="532"/>
        <v>1.097002469958351E-3</v>
      </c>
      <c r="AJ945">
        <f t="shared" si="533"/>
        <v>0</v>
      </c>
      <c r="AK945">
        <f t="shared" si="534"/>
        <v>0</v>
      </c>
      <c r="AL945">
        <v>0</v>
      </c>
      <c r="AM945">
        <f t="shared" si="535"/>
        <v>0</v>
      </c>
      <c r="AN945">
        <f t="shared" si="536"/>
        <v>0</v>
      </c>
      <c r="AO945">
        <f t="shared" si="537"/>
        <v>2.2739189884214046E-2</v>
      </c>
      <c r="AQ945">
        <f t="shared" si="538"/>
        <v>0</v>
      </c>
      <c r="AR945">
        <f t="shared" si="539"/>
        <v>0</v>
      </c>
      <c r="AS945">
        <v>0</v>
      </c>
      <c r="AT945">
        <f t="shared" si="540"/>
        <v>0</v>
      </c>
      <c r="AU945">
        <f t="shared" si="541"/>
        <v>0</v>
      </c>
      <c r="AV945">
        <f t="shared" si="542"/>
        <v>1.5759424160826513E-2</v>
      </c>
      <c r="AX945" t="e">
        <f t="shared" si="543"/>
        <v>#DIV/0!</v>
      </c>
      <c r="AY945" t="e">
        <f t="shared" si="544"/>
        <v>#DIV/0!</v>
      </c>
      <c r="AZ945" t="e">
        <f t="shared" si="545"/>
        <v>#DIV/0!</v>
      </c>
    </row>
    <row r="946" spans="14:52">
      <c r="N946" s="36">
        <f>1000000*(AG946-AE946)/Y946</f>
        <v>0</v>
      </c>
      <c r="O946" s="36">
        <f>1000000*(AN946-AL946)/Y946</f>
        <v>0</v>
      </c>
      <c r="P946" s="36">
        <f>1000000*(AU946-AS946)/Y946</f>
        <v>0</v>
      </c>
      <c r="Q946">
        <f>(N946*16)</f>
        <v>0</v>
      </c>
      <c r="R946">
        <f>(O946*44)</f>
        <v>0</v>
      </c>
      <c r="S946">
        <f>1000000*(((AG946-AE946)*0.082057*X946)/(W946-AA946))/Y946</f>
        <v>0</v>
      </c>
      <c r="T946">
        <f>1000000*(((AN946-AL946)*0.082057*X946)/(W946-AA946))/Y946</f>
        <v>0</v>
      </c>
      <c r="U946">
        <f>O946*((1*0.082057*X946)/(W946-AA946))</f>
        <v>0</v>
      </c>
      <c r="W946">
        <f t="shared" si="525"/>
        <v>-7.7434778162181958E-2</v>
      </c>
      <c r="X946">
        <v>313.14999999999998</v>
      </c>
      <c r="Y946">
        <f t="shared" si="526"/>
        <v>1.9073334166666699E-2</v>
      </c>
      <c r="Z946">
        <v>2E-3</v>
      </c>
      <c r="AA946">
        <f t="shared" si="527"/>
        <v>7.2765497523200454E-2</v>
      </c>
      <c r="AC946">
        <f t="shared" si="528"/>
        <v>0</v>
      </c>
      <c r="AD946">
        <f t="shared" si="529"/>
        <v>0</v>
      </c>
      <c r="AE946">
        <v>0</v>
      </c>
      <c r="AF946">
        <f t="shared" si="530"/>
        <v>0</v>
      </c>
      <c r="AG946">
        <f t="shared" si="531"/>
        <v>0</v>
      </c>
      <c r="AH946">
        <f t="shared" si="532"/>
        <v>1.097002469958351E-3</v>
      </c>
      <c r="AJ946">
        <f t="shared" si="533"/>
        <v>0</v>
      </c>
      <c r="AK946">
        <f t="shared" si="534"/>
        <v>0</v>
      </c>
      <c r="AL946">
        <v>0</v>
      </c>
      <c r="AM946">
        <f t="shared" si="535"/>
        <v>0</v>
      </c>
      <c r="AN946">
        <f t="shared" si="536"/>
        <v>0</v>
      </c>
      <c r="AO946">
        <f t="shared" si="537"/>
        <v>2.2739189884214046E-2</v>
      </c>
      <c r="AQ946">
        <f t="shared" si="538"/>
        <v>0</v>
      </c>
      <c r="AR946">
        <f t="shared" si="539"/>
        <v>0</v>
      </c>
      <c r="AS946">
        <v>0</v>
      </c>
      <c r="AT946">
        <f t="shared" si="540"/>
        <v>0</v>
      </c>
      <c r="AU946">
        <f t="shared" si="541"/>
        <v>0</v>
      </c>
      <c r="AV946">
        <f t="shared" si="542"/>
        <v>1.5759424160826513E-2</v>
      </c>
      <c r="AX946" t="e">
        <f t="shared" si="543"/>
        <v>#DIV/0!</v>
      </c>
      <c r="AY946" t="e">
        <f t="shared" si="544"/>
        <v>#DIV/0!</v>
      </c>
      <c r="AZ946" t="e">
        <f t="shared" si="545"/>
        <v>#DIV/0!</v>
      </c>
    </row>
    <row r="947" spans="14:52">
      <c r="N947" s="36">
        <f>1000000*(AG947-AE947)/Y947</f>
        <v>0</v>
      </c>
      <c r="O947" s="36">
        <f>1000000*(AN947-AL947)/Y947</f>
        <v>0</v>
      </c>
      <c r="P947" s="36">
        <f>1000000*(AU947-AS947)/Y947</f>
        <v>0</v>
      </c>
      <c r="Q947">
        <f>(N947*16)</f>
        <v>0</v>
      </c>
      <c r="R947">
        <f>(O947*44)</f>
        <v>0</v>
      </c>
      <c r="S947">
        <f>1000000*(((AG947-AE947)*0.082057*X947)/(W947-AA947))/Y947</f>
        <v>0</v>
      </c>
      <c r="T947">
        <f>1000000*(((AN947-AL947)*0.082057*X947)/(W947-AA947))/Y947</f>
        <v>0</v>
      </c>
      <c r="U947">
        <f>O947*((1*0.082057*X947)/(W947-AA947))</f>
        <v>0</v>
      </c>
      <c r="W947">
        <f t="shared" si="525"/>
        <v>-7.7434778162181958E-2</v>
      </c>
      <c r="X947">
        <v>313.14999999999998</v>
      </c>
      <c r="Y947">
        <f t="shared" si="526"/>
        <v>1.9073334166666699E-2</v>
      </c>
      <c r="Z947">
        <v>2E-3</v>
      </c>
      <c r="AA947">
        <f t="shared" si="527"/>
        <v>7.2765497523200454E-2</v>
      </c>
      <c r="AC947">
        <f t="shared" si="528"/>
        <v>0</v>
      </c>
      <c r="AD947">
        <f t="shared" si="529"/>
        <v>0</v>
      </c>
      <c r="AE947">
        <v>0</v>
      </c>
      <c r="AF947">
        <f t="shared" si="530"/>
        <v>0</v>
      </c>
      <c r="AG947">
        <f t="shared" si="531"/>
        <v>0</v>
      </c>
      <c r="AH947">
        <f t="shared" si="532"/>
        <v>1.097002469958351E-3</v>
      </c>
      <c r="AJ947">
        <f t="shared" si="533"/>
        <v>0</v>
      </c>
      <c r="AK947">
        <f t="shared" si="534"/>
        <v>0</v>
      </c>
      <c r="AL947">
        <v>0</v>
      </c>
      <c r="AM947">
        <f t="shared" si="535"/>
        <v>0</v>
      </c>
      <c r="AN947">
        <f t="shared" si="536"/>
        <v>0</v>
      </c>
      <c r="AO947">
        <f t="shared" si="537"/>
        <v>2.2739189884214046E-2</v>
      </c>
      <c r="AQ947">
        <f t="shared" si="538"/>
        <v>0</v>
      </c>
      <c r="AR947">
        <f t="shared" si="539"/>
        <v>0</v>
      </c>
      <c r="AS947">
        <v>0</v>
      </c>
      <c r="AT947">
        <f t="shared" si="540"/>
        <v>0</v>
      </c>
      <c r="AU947">
        <f t="shared" si="541"/>
        <v>0</v>
      </c>
      <c r="AV947">
        <f t="shared" si="542"/>
        <v>1.5759424160826513E-2</v>
      </c>
      <c r="AX947" t="e">
        <f t="shared" si="543"/>
        <v>#DIV/0!</v>
      </c>
      <c r="AY947" t="e">
        <f t="shared" si="544"/>
        <v>#DIV/0!</v>
      </c>
      <c r="AZ947" t="e">
        <f t="shared" si="545"/>
        <v>#DIV/0!</v>
      </c>
    </row>
    <row r="1048524" spans="4:4">
      <c r="D1048524" s="63"/>
    </row>
  </sheetData>
  <sortState xmlns:xlrd2="http://schemas.microsoft.com/office/spreadsheetml/2017/richdata2" ref="A2:U947">
    <sortCondition ref="F2:F947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BU38"/>
  <sheetViews>
    <sheetView topLeftCell="A2" zoomScaleNormal="100" workbookViewId="0">
      <selection activeCell="A24" sqref="A24:XFD24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33203125" customWidth="1"/>
    <col min="6" max="7" width="9" bestFit="1" customWidth="1"/>
    <col min="8" max="8" width="9.1640625" bestFit="1" customWidth="1"/>
    <col min="9" max="9" width="9" bestFit="1" customWidth="1"/>
    <col min="15" max="15" width="16.1640625" bestFit="1" customWidth="1"/>
    <col min="17" max="17" width="12.33203125" bestFit="1" customWidth="1"/>
    <col min="20" max="23" width="9" bestFit="1" customWidth="1"/>
    <col min="28" max="28" width="16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37</v>
      </c>
      <c r="B3" t="s">
        <v>74</v>
      </c>
      <c r="C3" s="2">
        <v>44256.458356481482</v>
      </c>
      <c r="D3" t="s">
        <v>75</v>
      </c>
      <c r="E3" t="s">
        <v>76</v>
      </c>
      <c r="F3">
        <v>0</v>
      </c>
      <c r="G3">
        <v>6.1150000000000002</v>
      </c>
      <c r="H3" s="26">
        <v>2175</v>
      </c>
      <c r="I3">
        <v>1E-3</v>
      </c>
      <c r="J3" t="s">
        <v>77</v>
      </c>
      <c r="K3" t="s">
        <v>77</v>
      </c>
      <c r="L3" t="s">
        <v>77</v>
      </c>
      <c r="M3" t="s">
        <v>77</v>
      </c>
      <c r="O3">
        <v>37</v>
      </c>
      <c r="P3" t="s">
        <v>74</v>
      </c>
      <c r="Q3" s="2">
        <v>44256.458356481482</v>
      </c>
      <c r="R3" t="s">
        <v>75</v>
      </c>
      <c r="S3" t="s">
        <v>76</v>
      </c>
      <c r="T3">
        <v>0</v>
      </c>
      <c r="U3" t="s">
        <v>77</v>
      </c>
      <c r="V3" t="s">
        <v>77</v>
      </c>
      <c r="W3" t="s">
        <v>77</v>
      </c>
      <c r="X3" t="s">
        <v>77</v>
      </c>
      <c r="Y3" t="s">
        <v>77</v>
      </c>
      <c r="Z3" t="s">
        <v>77</v>
      </c>
      <c r="AA3" t="s">
        <v>77</v>
      </c>
      <c r="AC3">
        <v>37</v>
      </c>
      <c r="AD3" t="s">
        <v>74</v>
      </c>
      <c r="AE3" s="2">
        <v>44256.458356481482</v>
      </c>
      <c r="AF3" t="s">
        <v>75</v>
      </c>
      <c r="AG3" t="s">
        <v>76</v>
      </c>
      <c r="AH3">
        <v>0</v>
      </c>
      <c r="AI3">
        <v>12.25</v>
      </c>
      <c r="AJ3" s="26">
        <v>1664</v>
      </c>
      <c r="AK3">
        <v>0.40200000000000002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28">
        <f t="shared" ref="AU3:AU12" si="1">((-0.00000006277*AJ3^2)+(0.1854*AJ3)+(34.83))</f>
        <v>343.16179639808001</v>
      </c>
      <c r="AW3" s="33">
        <f>IF(H3&lt;10000,((-0.00000005795*H3^2)+(0.003823*H3)+(-6.715)),(IF(H3&lt;700000,((-0.0000000001209*H3^2)+(0.002635*H3)+(-0.4111)), ((-0.00000002007*V3^2)+(0.2564*V3)+(286.1)))))</f>
        <v>1.3258852812500006</v>
      </c>
      <c r="AX3" s="34">
        <f>(-0.00000001626*AJ3^2)+(0.1912*AJ3)+(-3.858)</f>
        <v>314.25377775104005</v>
      </c>
    </row>
    <row r="4" spans="1:73">
      <c r="A4">
        <v>39</v>
      </c>
      <c r="B4" t="s">
        <v>96</v>
      </c>
      <c r="C4" s="2">
        <v>44320.443414351852</v>
      </c>
      <c r="D4" t="s">
        <v>75</v>
      </c>
      <c r="E4" t="s">
        <v>76</v>
      </c>
      <c r="F4">
        <v>0</v>
      </c>
      <c r="G4">
        <v>6.085</v>
      </c>
      <c r="H4" s="26">
        <v>2352</v>
      </c>
      <c r="I4">
        <v>0</v>
      </c>
      <c r="J4" t="s">
        <v>77</v>
      </c>
      <c r="K4" t="s">
        <v>77</v>
      </c>
      <c r="L4" t="s">
        <v>77</v>
      </c>
      <c r="M4" t="s">
        <v>77</v>
      </c>
      <c r="O4">
        <v>39</v>
      </c>
      <c r="P4" t="s">
        <v>96</v>
      </c>
      <c r="Q4" s="2">
        <v>44320.443414351852</v>
      </c>
      <c r="R4" t="s">
        <v>75</v>
      </c>
      <c r="S4" t="s">
        <v>76</v>
      </c>
      <c r="T4">
        <v>0</v>
      </c>
      <c r="U4" t="s">
        <v>77</v>
      </c>
      <c r="V4" t="s">
        <v>77</v>
      </c>
      <c r="W4" t="s">
        <v>77</v>
      </c>
      <c r="X4" t="s">
        <v>77</v>
      </c>
      <c r="Y4" t="s">
        <v>77</v>
      </c>
      <c r="Z4" t="s">
        <v>77</v>
      </c>
      <c r="AA4" t="s">
        <v>77</v>
      </c>
      <c r="AC4">
        <v>39</v>
      </c>
      <c r="AD4" t="s">
        <v>96</v>
      </c>
      <c r="AE4" s="2">
        <v>44320.443414351852</v>
      </c>
      <c r="AF4" t="s">
        <v>75</v>
      </c>
      <c r="AG4" t="s">
        <v>76</v>
      </c>
      <c r="AH4">
        <v>0</v>
      </c>
      <c r="AI4">
        <v>12.234</v>
      </c>
      <c r="AJ4" s="26">
        <v>2855</v>
      </c>
      <c r="AK4">
        <v>0.57899999999999996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2.1087129600000001</v>
      </c>
      <c r="AU4" s="28">
        <f t="shared" si="1"/>
        <v>563.63536016075</v>
      </c>
      <c r="AW4" s="33">
        <f>IF(H4&lt;10000,((-0.00000005795*H4^2)+(0.003823*H4)+(-6.715)),(IF(H4&lt;700000,((-0.0000000001209*H4^2)+(0.002635*H4)+(-0.4111)), ((-0.00000002007*V4^2)+(0.2564*V4)+(286.1)))))</f>
        <v>1.9561221631999999</v>
      </c>
      <c r="AX4" s="34">
        <f>(-0.00000001626*AJ4^2)+(0.1912*AJ4)+(-3.858)</f>
        <v>541.88546433350007</v>
      </c>
    </row>
    <row r="5" spans="1:73">
      <c r="A5" s="11">
        <v>36562</v>
      </c>
      <c r="B5" t="s">
        <v>108</v>
      </c>
      <c r="C5" s="2">
        <v>44292.535810185182</v>
      </c>
      <c r="D5" t="s">
        <v>75</v>
      </c>
      <c r="E5" t="s">
        <v>76</v>
      </c>
      <c r="F5">
        <v>0</v>
      </c>
      <c r="G5">
        <v>6.0960000000000001</v>
      </c>
      <c r="H5" s="26">
        <v>1813</v>
      </c>
      <c r="I5">
        <v>1E-3</v>
      </c>
      <c r="J5" t="s">
        <v>77</v>
      </c>
      <c r="K5" t="s">
        <v>77</v>
      </c>
      <c r="L5" t="s">
        <v>77</v>
      </c>
      <c r="M5" t="s">
        <v>77</v>
      </c>
      <c r="O5">
        <v>37</v>
      </c>
      <c r="P5" t="s">
        <v>108</v>
      </c>
      <c r="Q5" s="2">
        <v>44292.535810185182</v>
      </c>
      <c r="R5" t="s">
        <v>75</v>
      </c>
      <c r="S5" t="s">
        <v>76</v>
      </c>
      <c r="T5">
        <v>0</v>
      </c>
      <c r="U5" t="s">
        <v>77</v>
      </c>
      <c r="V5" s="26" t="s">
        <v>77</v>
      </c>
      <c r="W5" t="s">
        <v>77</v>
      </c>
      <c r="X5" t="s">
        <v>77</v>
      </c>
      <c r="Y5" t="s">
        <v>77</v>
      </c>
      <c r="Z5" t="s">
        <v>77</v>
      </c>
      <c r="AA5" t="s">
        <v>77</v>
      </c>
      <c r="AC5">
        <v>37</v>
      </c>
      <c r="AD5" t="s">
        <v>108</v>
      </c>
      <c r="AE5" s="2">
        <v>44292.535810185182</v>
      </c>
      <c r="AF5" t="s">
        <v>75</v>
      </c>
      <c r="AG5" t="s">
        <v>76</v>
      </c>
      <c r="AH5">
        <v>0</v>
      </c>
      <c r="AI5">
        <v>12.263</v>
      </c>
      <c r="AJ5" s="26">
        <v>2411</v>
      </c>
      <c r="AK5">
        <v>0.503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0.60301309124999936</v>
      </c>
      <c r="AU5" s="28">
        <f t="shared" si="1"/>
        <v>481.46452294882999</v>
      </c>
      <c r="AW5" s="33">
        <f>IF(H5&lt;10000,((-0.00000005795*H5^2)+(0.003823*H5)+(-6.715)),(IF(H5&lt;700000,((-0.0000000001209*H5^2)+(0.002635*H5)+(-0.4111)), ((-0.00000002007*V5^2)+(0.2564*V5)+(286.1)))))</f>
        <v>2.5619146449999519E-2</v>
      </c>
      <c r="AX5" s="34">
        <f>(-0.00000001626*AJ5^2)+(0.1912*AJ5)+(-3.858)</f>
        <v>457.03068190454002</v>
      </c>
    </row>
    <row r="6" spans="1:73">
      <c r="A6">
        <v>39</v>
      </c>
      <c r="B6" t="s">
        <v>120</v>
      </c>
      <c r="C6" s="2">
        <v>44323.459027777775</v>
      </c>
      <c r="D6" t="s">
        <v>75</v>
      </c>
      <c r="E6" t="s">
        <v>76</v>
      </c>
      <c r="F6">
        <v>0</v>
      </c>
      <c r="G6">
        <v>6.1180000000000003</v>
      </c>
      <c r="H6" s="26">
        <v>2545</v>
      </c>
      <c r="I6">
        <v>1E-3</v>
      </c>
      <c r="J6" t="s">
        <v>77</v>
      </c>
      <c r="K6" t="s">
        <v>77</v>
      </c>
      <c r="L6" t="s">
        <v>77</v>
      </c>
      <c r="M6" t="s">
        <v>77</v>
      </c>
      <c r="O6">
        <v>39</v>
      </c>
      <c r="P6" t="s">
        <v>120</v>
      </c>
      <c r="Q6" s="2">
        <v>44323.459027777775</v>
      </c>
      <c r="R6" t="s">
        <v>75</v>
      </c>
      <c r="S6" t="s">
        <v>76</v>
      </c>
      <c r="T6">
        <v>0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 t="s">
        <v>77</v>
      </c>
      <c r="AC6">
        <v>39</v>
      </c>
      <c r="AD6" t="s">
        <v>120</v>
      </c>
      <c r="AE6" s="2">
        <v>44323.459027777775</v>
      </c>
      <c r="AF6" t="s">
        <v>75</v>
      </c>
      <c r="AG6" t="s">
        <v>76</v>
      </c>
      <c r="AH6">
        <v>0</v>
      </c>
      <c r="AI6">
        <v>12.271000000000001</v>
      </c>
      <c r="AJ6" s="26">
        <v>3193</v>
      </c>
      <c r="AK6">
        <v>0.64700000000000002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2.6508617812499997</v>
      </c>
      <c r="AU6" s="28">
        <f t="shared" si="1"/>
        <v>626.17224422027004</v>
      </c>
      <c r="AW6" s="33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34">
        <f t="shared" ref="AX6" si="3">(-0.00000001626*AJ6^2)+(0.1912*AJ6)+(-3.858)</f>
        <v>606.47782525126013</v>
      </c>
    </row>
    <row r="7" spans="1:73">
      <c r="A7">
        <v>37</v>
      </c>
      <c r="B7" t="s">
        <v>135</v>
      </c>
      <c r="C7" s="2">
        <v>44236.479155092595</v>
      </c>
      <c r="D7" t="s">
        <v>75</v>
      </c>
      <c r="E7" t="s">
        <v>76</v>
      </c>
      <c r="F7">
        <v>0</v>
      </c>
      <c r="G7">
        <v>6.1040000000000001</v>
      </c>
      <c r="H7" s="26">
        <v>2068</v>
      </c>
      <c r="I7">
        <v>1E-3</v>
      </c>
      <c r="J7" t="s">
        <v>77</v>
      </c>
      <c r="K7" t="s">
        <v>77</v>
      </c>
      <c r="L7" t="s">
        <v>77</v>
      </c>
      <c r="M7" t="s">
        <v>77</v>
      </c>
      <c r="O7">
        <v>37</v>
      </c>
      <c r="P7" t="s">
        <v>135</v>
      </c>
      <c r="Q7" s="2">
        <v>44236.479155092595</v>
      </c>
      <c r="R7" t="s">
        <v>75</v>
      </c>
      <c r="S7" t="s">
        <v>76</v>
      </c>
      <c r="T7">
        <v>0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 t="s">
        <v>77</v>
      </c>
      <c r="AC7">
        <v>37</v>
      </c>
      <c r="AD7" t="s">
        <v>135</v>
      </c>
      <c r="AE7" s="2">
        <v>44236.479155092595</v>
      </c>
      <c r="AF7" t="s">
        <v>75</v>
      </c>
      <c r="AG7" t="s">
        <v>76</v>
      </c>
      <c r="AH7">
        <v>0</v>
      </c>
      <c r="AI7">
        <v>12.266999999999999</v>
      </c>
      <c r="AJ7" s="26">
        <v>3146</v>
      </c>
      <c r="AK7">
        <v>0.60299999999999998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1.3138182599999997</v>
      </c>
      <c r="AU7" s="28">
        <f t="shared" si="1"/>
        <v>617.47714547468013</v>
      </c>
      <c r="AW7" s="33">
        <f>IF(H7&lt;10000,((-0.00000005795*H7^2)+(0.003823*H7)+(-6.715)),(IF(H7&lt;700000,((-0.0000000001209*H7^2)+(0.002635*H7)+(-0.4111)), ((-0.00000002007*V7^2)+(0.2564*V7)+(286.1)))))</f>
        <v>0.94313363920000004</v>
      </c>
      <c r="AX7" s="34">
        <f>(-0.00000001626*AJ7^2)+(0.1912*AJ7)+(-3.858)</f>
        <v>597.49626964184006</v>
      </c>
    </row>
    <row r="8" spans="1:73">
      <c r="A8">
        <v>37</v>
      </c>
      <c r="B8" t="s">
        <v>152</v>
      </c>
      <c r="C8" s="2">
        <v>44264.527881944443</v>
      </c>
      <c r="D8" t="s">
        <v>75</v>
      </c>
      <c r="E8" t="s">
        <v>76</v>
      </c>
      <c r="F8">
        <v>0</v>
      </c>
      <c r="G8">
        <v>6.1180000000000003</v>
      </c>
      <c r="H8" s="26">
        <v>2069</v>
      </c>
      <c r="I8">
        <v>1E-3</v>
      </c>
      <c r="J8" t="s">
        <v>77</v>
      </c>
      <c r="K8" t="s">
        <v>77</v>
      </c>
      <c r="L8" t="s">
        <v>77</v>
      </c>
      <c r="M8" t="s">
        <v>77</v>
      </c>
      <c r="O8">
        <v>37</v>
      </c>
      <c r="P8" t="s">
        <v>152</v>
      </c>
      <c r="Q8" s="2">
        <v>44264.527881944443</v>
      </c>
      <c r="R8" t="s">
        <v>75</v>
      </c>
      <c r="S8" t="s">
        <v>76</v>
      </c>
      <c r="T8">
        <v>0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 t="s">
        <v>77</v>
      </c>
      <c r="AC8">
        <v>37</v>
      </c>
      <c r="AD8" t="s">
        <v>152</v>
      </c>
      <c r="AE8" s="2">
        <v>44264.527881944443</v>
      </c>
      <c r="AF8" t="s">
        <v>75</v>
      </c>
      <c r="AG8" t="s">
        <v>76</v>
      </c>
      <c r="AH8">
        <v>0</v>
      </c>
      <c r="AI8">
        <v>12.297000000000001</v>
      </c>
      <c r="AJ8" s="26">
        <v>2133</v>
      </c>
      <c r="AK8">
        <v>0.46500000000000002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1.316611171249999</v>
      </c>
      <c r="AU8" s="28">
        <f t="shared" si="1"/>
        <v>430.00261602147003</v>
      </c>
      <c r="AW8" s="33">
        <f>IF(H8&lt;10000,((-0.00000005795*H8^2)+(0.003823*H8)+(-6.715)),(IF(H8&lt;700000,((-0.0000000001209*H8^2)+(0.002635*H8)+(-0.4111)), ((-0.00000002007*V8^2)+(0.2564*V8)+(286.1)))))</f>
        <v>0.9467169000500002</v>
      </c>
      <c r="AX8" s="34">
        <f>(-0.00000001626*AJ8^2)+(0.1912*AJ8)+(-3.858)</f>
        <v>403.89762205686003</v>
      </c>
    </row>
    <row r="9" spans="1:73">
      <c r="A9">
        <v>39</v>
      </c>
      <c r="B9" t="s">
        <v>165</v>
      </c>
      <c r="C9" s="2">
        <v>44305.429097222222</v>
      </c>
      <c r="D9" t="s">
        <v>75</v>
      </c>
      <c r="E9" t="s">
        <v>76</v>
      </c>
      <c r="F9">
        <v>0</v>
      </c>
      <c r="G9">
        <v>6.1139999999999999</v>
      </c>
      <c r="H9" s="26">
        <v>1841</v>
      </c>
      <c r="I9">
        <v>-1E-3</v>
      </c>
      <c r="J9" t="s">
        <v>77</v>
      </c>
      <c r="K9" t="s">
        <v>77</v>
      </c>
      <c r="L9" t="s">
        <v>77</v>
      </c>
      <c r="M9" t="s">
        <v>77</v>
      </c>
      <c r="O9">
        <v>39</v>
      </c>
      <c r="P9" t="s">
        <v>165</v>
      </c>
      <c r="Q9" s="2">
        <v>44305.429097222222</v>
      </c>
      <c r="R9" t="s">
        <v>75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39</v>
      </c>
      <c r="AD9" t="s">
        <v>165</v>
      </c>
      <c r="AE9" s="2">
        <v>44305.429097222222</v>
      </c>
      <c r="AF9" t="s">
        <v>75</v>
      </c>
      <c r="AG9" t="s">
        <v>76</v>
      </c>
      <c r="AH9">
        <v>0</v>
      </c>
      <c r="AI9">
        <v>12.286</v>
      </c>
      <c r="AJ9" s="26">
        <v>2060</v>
      </c>
      <c r="AK9">
        <v>0.42099999999999999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0.68092722124999927</v>
      </c>
      <c r="AU9" s="28">
        <f t="shared" si="1"/>
        <v>416.487629228</v>
      </c>
      <c r="AW9" s="33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34">
        <f t="shared" ref="AX9" si="5">(-0.00000001626*AJ9^2)+(0.1912*AJ9)+(-3.858)</f>
        <v>389.944999064</v>
      </c>
    </row>
    <row r="10" spans="1:73">
      <c r="A10">
        <v>39</v>
      </c>
      <c r="B10" t="s">
        <v>183</v>
      </c>
      <c r="C10" s="2">
        <v>44334.443414351852</v>
      </c>
      <c r="D10" t="s">
        <v>75</v>
      </c>
      <c r="E10" t="s">
        <v>76</v>
      </c>
      <c r="F10">
        <v>0</v>
      </c>
      <c r="G10">
        <v>6.0629999999999997</v>
      </c>
      <c r="H10" s="26">
        <v>2303</v>
      </c>
      <c r="I10">
        <v>0</v>
      </c>
      <c r="J10" t="s">
        <v>77</v>
      </c>
      <c r="K10" t="s">
        <v>77</v>
      </c>
      <c r="L10" t="s">
        <v>77</v>
      </c>
      <c r="M10" t="s">
        <v>77</v>
      </c>
      <c r="O10">
        <v>39</v>
      </c>
      <c r="P10" t="s">
        <v>183</v>
      </c>
      <c r="Q10" s="2">
        <v>44334.443414351852</v>
      </c>
      <c r="R10" t="s">
        <v>75</v>
      </c>
      <c r="S10" t="s">
        <v>76</v>
      </c>
      <c r="T10">
        <v>0</v>
      </c>
      <c r="U10" t="s">
        <v>77</v>
      </c>
      <c r="V10" s="26" t="s">
        <v>77</v>
      </c>
      <c r="W10" t="s">
        <v>77</v>
      </c>
      <c r="X10" t="s">
        <v>77</v>
      </c>
      <c r="Y10" t="s">
        <v>77</v>
      </c>
      <c r="Z10" t="s">
        <v>77</v>
      </c>
      <c r="AA10" t="s">
        <v>77</v>
      </c>
      <c r="AC10">
        <v>39</v>
      </c>
      <c r="AD10" t="s">
        <v>183</v>
      </c>
      <c r="AE10" s="2">
        <v>44334.443414351852</v>
      </c>
      <c r="AF10" t="s">
        <v>75</v>
      </c>
      <c r="AG10" t="s">
        <v>76</v>
      </c>
      <c r="AH10">
        <v>0</v>
      </c>
      <c r="AI10">
        <v>12.214</v>
      </c>
      <c r="AJ10" s="26">
        <v>1939</v>
      </c>
      <c r="AK10">
        <v>0.39700000000000002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1.9713209412499992</v>
      </c>
      <c r="AU10" s="28">
        <f t="shared" si="1"/>
        <v>394.08460231282999</v>
      </c>
      <c r="AW10" s="33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34">
        <f t="shared" ref="AX10" si="7">(-0.00000001626*AJ10^2)+(0.1912*AJ10)+(-3.858)</f>
        <v>366.81766693654004</v>
      </c>
    </row>
    <row r="11" spans="1:73">
      <c r="A11" s="11">
        <v>37</v>
      </c>
      <c r="B11" t="s">
        <v>209</v>
      </c>
      <c r="C11" s="2">
        <v>44278.595486111109</v>
      </c>
      <c r="D11" t="s">
        <v>75</v>
      </c>
      <c r="E11" t="s">
        <v>76</v>
      </c>
      <c r="F11">
        <v>0</v>
      </c>
      <c r="G11">
        <v>6.0910000000000002</v>
      </c>
      <c r="H11" s="26">
        <v>1779</v>
      </c>
      <c r="I11">
        <v>1E-3</v>
      </c>
      <c r="J11" t="s">
        <v>77</v>
      </c>
      <c r="K11" t="s">
        <v>77</v>
      </c>
      <c r="L11" t="s">
        <v>77</v>
      </c>
      <c r="M11" t="s">
        <v>77</v>
      </c>
      <c r="O11">
        <v>37</v>
      </c>
      <c r="P11" t="s">
        <v>209</v>
      </c>
      <c r="Q11" s="2">
        <v>44278.595486111109</v>
      </c>
      <c r="R11" t="s">
        <v>75</v>
      </c>
      <c r="S11" t="s">
        <v>76</v>
      </c>
      <c r="T11">
        <v>0</v>
      </c>
      <c r="U11" t="s">
        <v>77</v>
      </c>
      <c r="V11" s="26" t="s">
        <v>77</v>
      </c>
      <c r="W11" t="s">
        <v>77</v>
      </c>
      <c r="X11" t="s">
        <v>77</v>
      </c>
      <c r="Y11" t="s">
        <v>77</v>
      </c>
      <c r="Z11" t="s">
        <v>77</v>
      </c>
      <c r="AA11" t="s">
        <v>77</v>
      </c>
      <c r="AC11">
        <v>37</v>
      </c>
      <c r="AD11" t="s">
        <v>209</v>
      </c>
      <c r="AE11" s="2">
        <v>44278.595486111109</v>
      </c>
      <c r="AF11" t="s">
        <v>75</v>
      </c>
      <c r="AG11" t="s">
        <v>76</v>
      </c>
      <c r="AH11">
        <v>0</v>
      </c>
      <c r="AI11">
        <v>12.273999999999999</v>
      </c>
      <c r="AJ11" s="26">
        <v>1989</v>
      </c>
      <c r="AK11">
        <v>0.44600000000000001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0.50844787124999957</v>
      </c>
      <c r="AU11" s="28">
        <f t="shared" si="1"/>
        <v>403.34227428483001</v>
      </c>
      <c r="AW11" s="33">
        <f>IF(H11&lt;10000,((-0.00000005795*H11^2)+(0.003823*H11)+(-6.715)),(IF(H11&lt;700000,((-0.0000000001209*H11^2)+(0.002635*H11)+(-0.4111)), ((-0.00000002007*V11^2)+(0.2564*V11)+(286.1)))))</f>
        <v>-9.7285535950000224E-2</v>
      </c>
      <c r="AX11" s="34">
        <f>(-0.00000001626*AJ11^2)+(0.1912*AJ11)+(-3.858)</f>
        <v>376.37447347253999</v>
      </c>
    </row>
    <row r="12" spans="1:73">
      <c r="A12">
        <v>39</v>
      </c>
      <c r="B12" t="s">
        <v>229</v>
      </c>
      <c r="C12" s="2">
        <v>44341.434062499997</v>
      </c>
      <c r="D12" t="s">
        <v>75</v>
      </c>
      <c r="E12" t="s">
        <v>76</v>
      </c>
      <c r="F12">
        <v>0</v>
      </c>
      <c r="G12">
        <v>6.1079999999999997</v>
      </c>
      <c r="H12" s="26">
        <v>2317</v>
      </c>
      <c r="I12">
        <v>0</v>
      </c>
      <c r="J12" t="s">
        <v>77</v>
      </c>
      <c r="K12" t="s">
        <v>77</v>
      </c>
      <c r="L12" t="s">
        <v>77</v>
      </c>
      <c r="M12" t="s">
        <v>77</v>
      </c>
      <c r="O12">
        <v>39</v>
      </c>
      <c r="P12" t="s">
        <v>229</v>
      </c>
      <c r="Q12" s="2">
        <v>44341.434062499997</v>
      </c>
      <c r="R12" t="s">
        <v>75</v>
      </c>
      <c r="S12" t="s">
        <v>76</v>
      </c>
      <c r="T12">
        <v>0</v>
      </c>
      <c r="U12" t="s">
        <v>77</v>
      </c>
      <c r="V12" s="26" t="s">
        <v>77</v>
      </c>
      <c r="W12" t="s">
        <v>77</v>
      </c>
      <c r="X12" t="s">
        <v>77</v>
      </c>
      <c r="Y12" t="s">
        <v>77</v>
      </c>
      <c r="Z12" t="s">
        <v>77</v>
      </c>
      <c r="AA12" t="s">
        <v>77</v>
      </c>
      <c r="AC12">
        <v>39</v>
      </c>
      <c r="AD12" t="s">
        <v>229</v>
      </c>
      <c r="AE12" s="2">
        <v>44341.434062499997</v>
      </c>
      <c r="AF12" t="s">
        <v>75</v>
      </c>
      <c r="AG12" t="s">
        <v>76</v>
      </c>
      <c r="AH12">
        <v>0</v>
      </c>
      <c r="AI12">
        <v>12.234</v>
      </c>
      <c r="AJ12" s="26">
        <v>2361</v>
      </c>
      <c r="AK12">
        <v>0.48099999999999998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2.0105653912499992</v>
      </c>
      <c r="AU12" s="28">
        <f t="shared" si="1"/>
        <v>472.20949987082997</v>
      </c>
      <c r="AW12" s="33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34">
        <f t="shared" ref="AX12" si="9">(-0.00000001626*AJ12^2)+(0.1912*AJ12)+(-3.858)</f>
        <v>447.47456154053998</v>
      </c>
    </row>
    <row r="13" spans="1:73">
      <c r="A13">
        <v>49</v>
      </c>
      <c r="B13" t="s">
        <v>504</v>
      </c>
      <c r="C13" s="2">
        <v>44831.476574074077</v>
      </c>
      <c r="D13" t="s">
        <v>75</v>
      </c>
      <c r="E13" t="s">
        <v>76</v>
      </c>
      <c r="F13">
        <v>0</v>
      </c>
      <c r="G13">
        <v>6.0650000000000004</v>
      </c>
      <c r="H13" s="26">
        <v>2122</v>
      </c>
      <c r="I13">
        <v>-1E-3</v>
      </c>
      <c r="J13" t="s">
        <v>77</v>
      </c>
      <c r="K13" t="s">
        <v>77</v>
      </c>
      <c r="L13" t="s">
        <v>77</v>
      </c>
      <c r="M13" t="s">
        <v>77</v>
      </c>
      <c r="O13">
        <v>49</v>
      </c>
      <c r="P13" t="s">
        <v>504</v>
      </c>
      <c r="Q13" s="2">
        <v>44831.476574074077</v>
      </c>
      <c r="R13" t="s">
        <v>75</v>
      </c>
      <c r="S13" t="s">
        <v>76</v>
      </c>
      <c r="T13">
        <v>0</v>
      </c>
      <c r="U13" t="s">
        <v>77</v>
      </c>
      <c r="V13" s="26" t="s">
        <v>77</v>
      </c>
      <c r="W13" t="s">
        <v>77</v>
      </c>
      <c r="X13" t="s">
        <v>77</v>
      </c>
      <c r="Y13" t="s">
        <v>77</v>
      </c>
      <c r="Z13" t="s">
        <v>77</v>
      </c>
      <c r="AA13" t="s">
        <v>77</v>
      </c>
      <c r="AC13">
        <v>49</v>
      </c>
      <c r="AD13" t="s">
        <v>504</v>
      </c>
      <c r="AE13" s="2">
        <v>44831.476574074077</v>
      </c>
      <c r="AF13" t="s">
        <v>75</v>
      </c>
      <c r="AG13" t="s">
        <v>76</v>
      </c>
      <c r="AH13">
        <v>0</v>
      </c>
      <c r="AI13">
        <v>12.247999999999999</v>
      </c>
      <c r="AJ13" s="26">
        <v>4356</v>
      </c>
      <c r="AK13">
        <v>0.84899999999999998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49</v>
      </c>
      <c r="AT13" s="46">
        <f t="shared" ref="AT13:AT19" si="10">IF(H13&lt;10000,((0.0000001453*H13^2)+(0.0008349*H13)+(-1.805)),(IF(H13&lt;700000,((-0.00000000008054*H13^2)+(0.002348*H13)+(-2.47)), ((-0.00000001938*V13^2)+(0.2471*V13)+(226.8)))))</f>
        <v>0.62092684519999986</v>
      </c>
      <c r="AU13" s="47">
        <f t="shared" ref="AU13:AU19" si="11">(-0.00000002552*AJ13^2)+(0.2067*AJ13)+(-103.7)</f>
        <v>796.20096473727995</v>
      </c>
      <c r="AW13" s="27">
        <f t="shared" ref="AW13:AW24" si="12">IF(H13&lt;15000,((0.00000002125*H13^2)+(0.002705*H13)+(-4.371)),(IF(H13&lt;700000,((-0.0000000008162*H13^2)+(0.003141*H13)+(0.4702)), ((0.000000003285*V13^2)+(0.1899*V13)+(559.5)))))</f>
        <v>1.4646962849999996</v>
      </c>
      <c r="AX13" s="28">
        <f t="shared" ref="AX13:AX24" si="13">((-0.00000006277*AJ13^2)+(0.1854*AJ13)+(34.83))</f>
        <v>841.24135582128008</v>
      </c>
      <c r="AZ13" s="33">
        <f t="shared" ref="AZ13:AZ24" si="14">IF(H13&lt;10000,((-0.00000005795*H13^2)+(0.003823*H13)+(-6.715)),(IF(H13&lt;700000,((-0.0000000001209*H13^2)+(0.002635*H13)+(-0.4111)), ((-0.00000002007*V13^2)+(0.2564*V13)+(286.1)))))</f>
        <v>1.1364638722000002</v>
      </c>
      <c r="BA13" s="34">
        <f t="shared" ref="BA13:BA24" si="15">(-0.00000001626*AJ13^2)+(0.1912*AJ13)+(-3.858)</f>
        <v>828.70067079264004</v>
      </c>
      <c r="BC13" s="46">
        <f t="shared" ref="BC13:BC24" si="16">IF(H13&lt;10000,((0.0000001453*H13^2)+(0.0008349*H13)+(-1.805)),(IF(H13&lt;700000,((-0.00000000008054*H13^2)+(0.002348*H13)+(-2.47)), ((-0.00000001938*V13^2)+(0.2471*V13)+(226.8)))))</f>
        <v>0.62092684519999986</v>
      </c>
      <c r="BD13" s="47">
        <f t="shared" ref="BD13:BD24" si="17">(-0.00000002552*AJ13^2)+(0.2067*AJ13)+(-103.7)</f>
        <v>796.20096473727995</v>
      </c>
      <c r="BF13" s="48">
        <f t="shared" ref="BF13:BF24" si="18">IF(H13&lt;100000,((0.0000000152*H13^2)+(0.0014347*H13)+(-4.08313)),((0.00000295*V13^2)+(0.083061*V13)+(133)))</f>
        <v>-0.97025276319999954</v>
      </c>
      <c r="BG13" s="49">
        <f t="shared" ref="BG13:BG24" si="19">(-0.00000172*AJ13^2)+(0.108838*AJ13)+(-21.89)</f>
        <v>419.57178208000005</v>
      </c>
      <c r="BI13">
        <v>49</v>
      </c>
      <c r="BJ13" t="s">
        <v>504</v>
      </c>
      <c r="BK13" s="2">
        <v>44831.476574074077</v>
      </c>
      <c r="BL13" t="s">
        <v>75</v>
      </c>
      <c r="BM13" t="s">
        <v>76</v>
      </c>
      <c r="BN13">
        <v>0</v>
      </c>
      <c r="BO13">
        <v>2.698</v>
      </c>
      <c r="BP13" s="26">
        <v>5444156</v>
      </c>
      <c r="BQ13">
        <v>960.48800000000006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49</v>
      </c>
      <c r="B14" t="s">
        <v>534</v>
      </c>
      <c r="C14" s="2">
        <v>44775.410740740743</v>
      </c>
      <c r="D14" t="s">
        <v>535</v>
      </c>
      <c r="E14" t="s">
        <v>76</v>
      </c>
      <c r="F14">
        <v>0</v>
      </c>
      <c r="G14">
        <v>6.0430000000000001</v>
      </c>
      <c r="H14" s="26">
        <v>964</v>
      </c>
      <c r="I14">
        <v>-3.0000000000000001E-3</v>
      </c>
      <c r="J14" t="s">
        <v>77</v>
      </c>
      <c r="K14" t="s">
        <v>77</v>
      </c>
      <c r="L14" t="s">
        <v>77</v>
      </c>
      <c r="M14" t="s">
        <v>77</v>
      </c>
      <c r="O14">
        <v>49</v>
      </c>
      <c r="P14" t="s">
        <v>534</v>
      </c>
      <c r="Q14" s="2">
        <v>44775.410740740743</v>
      </c>
      <c r="R14" t="s">
        <v>535</v>
      </c>
      <c r="S14" t="s">
        <v>76</v>
      </c>
      <c r="T14">
        <v>0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C14">
        <v>49</v>
      </c>
      <c r="AD14" t="s">
        <v>534</v>
      </c>
      <c r="AE14" s="2">
        <v>44775.410740740743</v>
      </c>
      <c r="AF14" t="s">
        <v>535</v>
      </c>
      <c r="AG14" t="s">
        <v>76</v>
      </c>
      <c r="AH14">
        <v>0</v>
      </c>
      <c r="AI14">
        <v>12.225</v>
      </c>
      <c r="AJ14" s="26">
        <v>3124</v>
      </c>
      <c r="AK14">
        <v>0.58699999999999997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83</v>
      </c>
      <c r="AT14" s="46">
        <f t="shared" si="10"/>
        <v>-0.86512969119999994</v>
      </c>
      <c r="AU14" s="47">
        <f t="shared" si="11"/>
        <v>541.78174072447985</v>
      </c>
      <c r="AW14" s="27">
        <f t="shared" si="12"/>
        <v>-1.7436324600000006</v>
      </c>
      <c r="AX14" s="28">
        <f t="shared" si="13"/>
        <v>613.40700396848013</v>
      </c>
      <c r="AZ14" s="33">
        <f t="shared" si="14"/>
        <v>-3.0834807031999998</v>
      </c>
      <c r="BA14" s="34">
        <f t="shared" si="15"/>
        <v>593.29211254624011</v>
      </c>
      <c r="BC14" s="46">
        <f t="shared" si="16"/>
        <v>-0.86512969119999994</v>
      </c>
      <c r="BD14" s="47">
        <f t="shared" si="17"/>
        <v>541.78174072447985</v>
      </c>
      <c r="BF14" s="48">
        <f t="shared" si="18"/>
        <v>-2.6859539007999995</v>
      </c>
      <c r="BG14" s="49">
        <f t="shared" si="19"/>
        <v>301.33378527999997</v>
      </c>
      <c r="BI14">
        <v>49</v>
      </c>
      <c r="BJ14" t="s">
        <v>534</v>
      </c>
      <c r="BK14" s="2">
        <v>44775.410740740743</v>
      </c>
      <c r="BL14" t="s">
        <v>535</v>
      </c>
      <c r="BM14" t="s">
        <v>76</v>
      </c>
      <c r="BN14">
        <v>0</v>
      </c>
      <c r="BO14">
        <v>2.6970000000000001</v>
      </c>
      <c r="BP14" s="26">
        <v>5446211</v>
      </c>
      <c r="BQ14">
        <v>960.50099999999998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74</v>
      </c>
      <c r="B15" t="s">
        <v>564</v>
      </c>
      <c r="C15" s="2">
        <v>44782.457418981481</v>
      </c>
      <c r="D15" t="s">
        <v>75</v>
      </c>
      <c r="E15" t="s">
        <v>76</v>
      </c>
      <c r="F15">
        <v>0</v>
      </c>
      <c r="G15">
        <v>6.0739999999999998</v>
      </c>
      <c r="H15" s="26">
        <v>1670</v>
      </c>
      <c r="I15">
        <v>-1E-3</v>
      </c>
      <c r="J15" t="s">
        <v>77</v>
      </c>
      <c r="K15" t="s">
        <v>77</v>
      </c>
      <c r="L15" t="s">
        <v>77</v>
      </c>
      <c r="M15" t="s">
        <v>77</v>
      </c>
      <c r="O15">
        <v>74</v>
      </c>
      <c r="P15" t="s">
        <v>564</v>
      </c>
      <c r="Q15" s="2">
        <v>44782.457418981481</v>
      </c>
      <c r="R15" t="s">
        <v>75</v>
      </c>
      <c r="S15" t="s">
        <v>76</v>
      </c>
      <c r="T15">
        <v>0</v>
      </c>
      <c r="U15" t="s">
        <v>77</v>
      </c>
      <c r="V15" s="26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C15">
        <v>74</v>
      </c>
      <c r="AD15" t="s">
        <v>564</v>
      </c>
      <c r="AE15" s="2">
        <v>44782.457418981481</v>
      </c>
      <c r="AF15" t="s">
        <v>75</v>
      </c>
      <c r="AG15" t="s">
        <v>76</v>
      </c>
      <c r="AH15">
        <v>0</v>
      </c>
      <c r="AI15">
        <v>12.234</v>
      </c>
      <c r="AJ15" s="26">
        <v>3510</v>
      </c>
      <c r="AK15">
        <v>0.66900000000000004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108</v>
      </c>
      <c r="AT15" s="46">
        <f t="shared" si="10"/>
        <v>-5.4898299999999178E-3</v>
      </c>
      <c r="AU15" s="47">
        <f t="shared" si="11"/>
        <v>621.50259104799989</v>
      </c>
      <c r="AW15" s="27">
        <f t="shared" si="12"/>
        <v>0.20561412499999943</v>
      </c>
      <c r="AX15" s="28">
        <f t="shared" si="13"/>
        <v>684.81066732300008</v>
      </c>
      <c r="AZ15" s="33">
        <f t="shared" si="14"/>
        <v>-0.49220675499999977</v>
      </c>
      <c r="BA15" s="34">
        <f t="shared" si="15"/>
        <v>667.05367517400009</v>
      </c>
      <c r="BC15" s="46">
        <f t="shared" si="16"/>
        <v>-5.4898299999999178E-3</v>
      </c>
      <c r="BD15" s="47">
        <f t="shared" si="17"/>
        <v>621.50259104799989</v>
      </c>
      <c r="BF15" s="48">
        <f t="shared" si="18"/>
        <v>-1.6447897199999999</v>
      </c>
      <c r="BG15" s="49">
        <f t="shared" si="19"/>
        <v>338.94080800000006</v>
      </c>
      <c r="BI15">
        <v>74</v>
      </c>
      <c r="BJ15" t="s">
        <v>564</v>
      </c>
      <c r="BK15" s="2">
        <v>44782.457418981481</v>
      </c>
      <c r="BL15" t="s">
        <v>75</v>
      </c>
      <c r="BM15" t="s">
        <v>76</v>
      </c>
      <c r="BN15">
        <v>0</v>
      </c>
      <c r="BO15">
        <v>2.7130000000000001</v>
      </c>
      <c r="BP15" s="26">
        <v>5253555</v>
      </c>
      <c r="BQ15">
        <v>959.202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74</v>
      </c>
      <c r="B16" t="s">
        <v>564</v>
      </c>
      <c r="C16" s="2">
        <v>44782.457418981481</v>
      </c>
      <c r="D16" t="s">
        <v>75</v>
      </c>
      <c r="E16" t="s">
        <v>76</v>
      </c>
      <c r="F16">
        <v>0</v>
      </c>
      <c r="G16">
        <v>6.0739999999999998</v>
      </c>
      <c r="H16" s="26">
        <v>1670</v>
      </c>
      <c r="I16">
        <v>-1E-3</v>
      </c>
      <c r="J16" t="s">
        <v>77</v>
      </c>
      <c r="K16" t="s">
        <v>77</v>
      </c>
      <c r="L16" t="s">
        <v>77</v>
      </c>
      <c r="M16" t="s">
        <v>77</v>
      </c>
      <c r="O16">
        <v>74</v>
      </c>
      <c r="P16" t="s">
        <v>564</v>
      </c>
      <c r="Q16" s="2">
        <v>44782.457418981481</v>
      </c>
      <c r="R16" t="s">
        <v>75</v>
      </c>
      <c r="S16" t="s">
        <v>76</v>
      </c>
      <c r="T16">
        <v>0</v>
      </c>
      <c r="U16" t="s">
        <v>77</v>
      </c>
      <c r="V16" s="26" t="s">
        <v>77</v>
      </c>
      <c r="W16" t="s">
        <v>77</v>
      </c>
      <c r="X16" t="s">
        <v>77</v>
      </c>
      <c r="Y16" t="s">
        <v>77</v>
      </c>
      <c r="Z16" t="s">
        <v>77</v>
      </c>
      <c r="AA16" t="s">
        <v>77</v>
      </c>
      <c r="AC16">
        <v>74</v>
      </c>
      <c r="AD16" t="s">
        <v>564</v>
      </c>
      <c r="AE16" s="2">
        <v>44782.457418981481</v>
      </c>
      <c r="AF16" t="s">
        <v>75</v>
      </c>
      <c r="AG16" t="s">
        <v>76</v>
      </c>
      <c r="AH16">
        <v>0</v>
      </c>
      <c r="AI16">
        <v>12.234</v>
      </c>
      <c r="AJ16" s="26">
        <v>3510</v>
      </c>
      <c r="AK16">
        <v>0.66900000000000004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108</v>
      </c>
      <c r="AT16" s="46">
        <f t="shared" si="10"/>
        <v>-5.4898299999999178E-3</v>
      </c>
      <c r="AU16" s="47">
        <f t="shared" si="11"/>
        <v>621.50259104799989</v>
      </c>
      <c r="AW16" s="27">
        <f t="shared" si="12"/>
        <v>0.20561412499999943</v>
      </c>
      <c r="AX16" s="28">
        <f t="shared" si="13"/>
        <v>684.81066732300008</v>
      </c>
      <c r="AZ16" s="33">
        <f t="shared" si="14"/>
        <v>-0.49220675499999977</v>
      </c>
      <c r="BA16" s="34">
        <f t="shared" si="15"/>
        <v>667.05367517400009</v>
      </c>
      <c r="BC16" s="46">
        <f t="shared" si="16"/>
        <v>-5.4898299999999178E-3</v>
      </c>
      <c r="BD16" s="47">
        <f t="shared" si="17"/>
        <v>621.50259104799989</v>
      </c>
      <c r="BF16" s="48">
        <f t="shared" si="18"/>
        <v>-1.6447897199999999</v>
      </c>
      <c r="BG16" s="49">
        <f t="shared" si="19"/>
        <v>338.94080800000006</v>
      </c>
      <c r="BI16">
        <v>74</v>
      </c>
      <c r="BJ16" t="s">
        <v>564</v>
      </c>
      <c r="BK16" s="2">
        <v>44782.457418981481</v>
      </c>
      <c r="BL16" t="s">
        <v>75</v>
      </c>
      <c r="BM16" t="s">
        <v>76</v>
      </c>
      <c r="BN16">
        <v>0</v>
      </c>
      <c r="BO16">
        <v>2.7130000000000001</v>
      </c>
      <c r="BP16" s="26">
        <v>5253555</v>
      </c>
      <c r="BQ16">
        <v>959.202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49</v>
      </c>
      <c r="B17" t="s">
        <v>566</v>
      </c>
      <c r="C17" s="2">
        <v>44796.46020833333</v>
      </c>
      <c r="D17" t="s">
        <v>75</v>
      </c>
      <c r="E17" t="s">
        <v>76</v>
      </c>
      <c r="F17">
        <v>0</v>
      </c>
      <c r="G17">
        <v>6.0590000000000002</v>
      </c>
      <c r="H17" s="26">
        <v>2019</v>
      </c>
      <c r="I17">
        <v>-1E-3</v>
      </c>
      <c r="J17" t="s">
        <v>77</v>
      </c>
      <c r="K17" t="s">
        <v>77</v>
      </c>
      <c r="L17" t="s">
        <v>77</v>
      </c>
      <c r="M17" t="s">
        <v>77</v>
      </c>
      <c r="O17">
        <v>49</v>
      </c>
      <c r="P17" t="s">
        <v>566</v>
      </c>
      <c r="Q17" s="2">
        <v>44796.46020833333</v>
      </c>
      <c r="R17" t="s">
        <v>75</v>
      </c>
      <c r="S17" t="s">
        <v>76</v>
      </c>
      <c r="T17">
        <v>0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 t="s">
        <v>77</v>
      </c>
      <c r="AC17">
        <v>49</v>
      </c>
      <c r="AD17" t="s">
        <v>566</v>
      </c>
      <c r="AE17" s="2">
        <v>44796.46020833333</v>
      </c>
      <c r="AF17" t="s">
        <v>75</v>
      </c>
      <c r="AG17" t="s">
        <v>76</v>
      </c>
      <c r="AH17">
        <v>0</v>
      </c>
      <c r="AI17">
        <v>12.222</v>
      </c>
      <c r="AJ17" s="26">
        <v>2771</v>
      </c>
      <c r="AK17">
        <v>0.51200000000000001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83</v>
      </c>
      <c r="AT17" s="46">
        <f t="shared" si="10"/>
        <v>0.47295835329999991</v>
      </c>
      <c r="AU17" s="47">
        <f t="shared" si="11"/>
        <v>468.86974618568007</v>
      </c>
      <c r="AW17" s="27">
        <f t="shared" si="12"/>
        <v>1.1770176712499989</v>
      </c>
      <c r="AX17" s="28">
        <f t="shared" si="13"/>
        <v>548.09142425843015</v>
      </c>
      <c r="AZ17" s="33">
        <f t="shared" si="14"/>
        <v>0.76741188005000005</v>
      </c>
      <c r="BA17" s="34">
        <f t="shared" si="15"/>
        <v>525.83234854934005</v>
      </c>
      <c r="BC17" s="46">
        <f t="shared" si="16"/>
        <v>0.47295835329999991</v>
      </c>
      <c r="BD17" s="47">
        <f t="shared" si="17"/>
        <v>468.86974618568007</v>
      </c>
      <c r="BF17" s="48">
        <f t="shared" si="18"/>
        <v>-1.1245100128000001</v>
      </c>
      <c r="BG17" s="49">
        <f t="shared" si="19"/>
        <v>266.49317948000004</v>
      </c>
      <c r="BI17">
        <v>49</v>
      </c>
      <c r="BJ17" t="s">
        <v>566</v>
      </c>
      <c r="BK17" s="2">
        <v>44796.46020833333</v>
      </c>
      <c r="BL17" t="s">
        <v>75</v>
      </c>
      <c r="BM17" t="s">
        <v>76</v>
      </c>
      <c r="BN17">
        <v>0</v>
      </c>
      <c r="BO17">
        <v>2.706</v>
      </c>
      <c r="BP17" s="26">
        <v>5422097</v>
      </c>
      <c r="BQ17">
        <v>960.34699999999998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49</v>
      </c>
      <c r="B18" t="s">
        <v>592</v>
      </c>
      <c r="C18" s="2">
        <v>44803.402071759258</v>
      </c>
      <c r="D18" t="s">
        <v>75</v>
      </c>
      <c r="E18" t="s">
        <v>76</v>
      </c>
      <c r="F18">
        <v>0</v>
      </c>
      <c r="G18">
        <v>6.05</v>
      </c>
      <c r="H18" s="26">
        <v>1755</v>
      </c>
      <c r="I18">
        <v>-1E-3</v>
      </c>
      <c r="J18" t="s">
        <v>77</v>
      </c>
      <c r="K18" t="s">
        <v>77</v>
      </c>
      <c r="L18" t="s">
        <v>77</v>
      </c>
      <c r="M18" t="s">
        <v>77</v>
      </c>
      <c r="O18">
        <v>49</v>
      </c>
      <c r="P18" t="s">
        <v>592</v>
      </c>
      <c r="Q18" s="2">
        <v>44803.402071759258</v>
      </c>
      <c r="R18" t="s">
        <v>75</v>
      </c>
      <c r="S18" t="s">
        <v>76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 t="s">
        <v>77</v>
      </c>
      <c r="AC18">
        <v>49</v>
      </c>
      <c r="AD18" t="s">
        <v>592</v>
      </c>
      <c r="AE18" s="2">
        <v>44803.402071759258</v>
      </c>
      <c r="AF18" t="s">
        <v>75</v>
      </c>
      <c r="AG18" t="s">
        <v>76</v>
      </c>
      <c r="AH18">
        <v>0</v>
      </c>
      <c r="AI18">
        <v>12.205</v>
      </c>
      <c r="AJ18" s="26">
        <v>4113</v>
      </c>
      <c r="AK18">
        <v>0.79700000000000004</v>
      </c>
      <c r="AL18" t="s">
        <v>77</v>
      </c>
      <c r="AM18" t="s">
        <v>77</v>
      </c>
      <c r="AN18" t="s">
        <v>77</v>
      </c>
      <c r="AO18" t="s">
        <v>77</v>
      </c>
      <c r="AQ18">
        <v>2</v>
      </c>
      <c r="AR18" t="s">
        <v>593</v>
      </c>
      <c r="AS18">
        <v>83</v>
      </c>
      <c r="AT18" s="46">
        <f t="shared" si="10"/>
        <v>0.10777713250000009</v>
      </c>
      <c r="AU18" s="47">
        <f t="shared" si="11"/>
        <v>746.02538405511996</v>
      </c>
      <c r="AW18" s="27">
        <f t="shared" si="12"/>
        <v>0.44172553124999947</v>
      </c>
      <c r="AX18" s="28">
        <f t="shared" si="13"/>
        <v>796.31833440987009</v>
      </c>
      <c r="AZ18" s="33">
        <f t="shared" si="14"/>
        <v>-0.18412244875000017</v>
      </c>
      <c r="BA18" s="34">
        <f t="shared" si="15"/>
        <v>782.27253333606006</v>
      </c>
      <c r="BC18" s="46">
        <f t="shared" si="16"/>
        <v>0.10777713250000009</v>
      </c>
      <c r="BD18" s="47">
        <f t="shared" si="17"/>
        <v>746.02538405511996</v>
      </c>
      <c r="BF18" s="48">
        <f t="shared" si="18"/>
        <v>-1.5184151199999998</v>
      </c>
      <c r="BG18" s="49">
        <f t="shared" si="19"/>
        <v>396.66385132000005</v>
      </c>
      <c r="BI18">
        <v>49</v>
      </c>
      <c r="BJ18" t="s">
        <v>592</v>
      </c>
      <c r="BK18" s="2">
        <v>44803.402071759258</v>
      </c>
      <c r="BL18" t="s">
        <v>75</v>
      </c>
      <c r="BM18" t="s">
        <v>76</v>
      </c>
      <c r="BN18">
        <v>0</v>
      </c>
      <c r="BO18">
        <v>2.7</v>
      </c>
      <c r="BP18" s="26">
        <v>5222038</v>
      </c>
      <c r="BQ18">
        <v>958.97400000000005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49</v>
      </c>
      <c r="B19" t="s">
        <v>614</v>
      </c>
      <c r="C19" s="2">
        <v>44810.522627314815</v>
      </c>
      <c r="D19" t="s">
        <v>75</v>
      </c>
      <c r="E19" t="s">
        <v>76</v>
      </c>
      <c r="F19">
        <v>0</v>
      </c>
      <c r="G19">
        <v>6.0469999999999997</v>
      </c>
      <c r="H19" s="26">
        <v>1899</v>
      </c>
      <c r="I19">
        <v>-1E-3</v>
      </c>
      <c r="J19" t="s">
        <v>77</v>
      </c>
      <c r="K19" t="s">
        <v>77</v>
      </c>
      <c r="L19" t="s">
        <v>77</v>
      </c>
      <c r="M19" t="s">
        <v>77</v>
      </c>
      <c r="O19">
        <v>49</v>
      </c>
      <c r="P19" t="s">
        <v>614</v>
      </c>
      <c r="Q19" s="2">
        <v>44810.522627314815</v>
      </c>
      <c r="R19" t="s">
        <v>75</v>
      </c>
      <c r="S19" t="s">
        <v>76</v>
      </c>
      <c r="T19">
        <v>0</v>
      </c>
      <c r="U19" t="s">
        <v>77</v>
      </c>
      <c r="V19" s="26" t="s">
        <v>77</v>
      </c>
      <c r="W19" t="s">
        <v>77</v>
      </c>
      <c r="X19" t="s">
        <v>77</v>
      </c>
      <c r="Y19" t="s">
        <v>77</v>
      </c>
      <c r="Z19" t="s">
        <v>77</v>
      </c>
      <c r="AA19" t="s">
        <v>77</v>
      </c>
      <c r="AC19">
        <v>49</v>
      </c>
      <c r="AD19" t="s">
        <v>614</v>
      </c>
      <c r="AE19" s="2">
        <v>44810.522627314815</v>
      </c>
      <c r="AF19" t="s">
        <v>75</v>
      </c>
      <c r="AG19" t="s">
        <v>76</v>
      </c>
      <c r="AH19">
        <v>0</v>
      </c>
      <c r="AI19">
        <v>12.234999999999999</v>
      </c>
      <c r="AJ19" s="26">
        <v>4350</v>
      </c>
      <c r="AK19">
        <v>0.84799999999999998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49</v>
      </c>
      <c r="AT19" s="46">
        <f t="shared" si="10"/>
        <v>0.30445610530000011</v>
      </c>
      <c r="AU19" s="47">
        <f t="shared" si="11"/>
        <v>794.96209779999992</v>
      </c>
      <c r="AW19" s="27">
        <f t="shared" si="12"/>
        <v>0.84242677124999954</v>
      </c>
      <c r="AX19" s="28">
        <f t="shared" si="13"/>
        <v>840.13223467500006</v>
      </c>
      <c r="AZ19" s="33">
        <f t="shared" si="14"/>
        <v>0.33589765205000077</v>
      </c>
      <c r="BA19" s="34">
        <f t="shared" si="15"/>
        <v>827.55432015000008</v>
      </c>
      <c r="BC19" s="46">
        <f t="shared" si="16"/>
        <v>0.30445610530000011</v>
      </c>
      <c r="BD19" s="47">
        <f t="shared" si="17"/>
        <v>794.96209779999992</v>
      </c>
      <c r="BF19" s="48">
        <f t="shared" si="18"/>
        <v>-1.3038204447999999</v>
      </c>
      <c r="BG19" s="49">
        <f t="shared" si="19"/>
        <v>419.00860000000006</v>
      </c>
      <c r="BI19">
        <v>49</v>
      </c>
      <c r="BJ19" t="s">
        <v>614</v>
      </c>
      <c r="BK19" s="2">
        <v>44810.522627314815</v>
      </c>
      <c r="BL19" t="s">
        <v>75</v>
      </c>
      <c r="BM19" t="s">
        <v>76</v>
      </c>
      <c r="BN19">
        <v>0</v>
      </c>
      <c r="BO19">
        <v>2.694</v>
      </c>
      <c r="BP19" s="26">
        <v>5461423</v>
      </c>
      <c r="BQ19">
        <v>960.59699999999998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49</v>
      </c>
      <c r="B20" t="s">
        <v>642</v>
      </c>
      <c r="C20" s="2">
        <v>44818.431006944447</v>
      </c>
      <c r="D20" t="s">
        <v>75</v>
      </c>
      <c r="E20" t="s">
        <v>76</v>
      </c>
      <c r="F20">
        <v>0</v>
      </c>
      <c r="G20">
        <v>6.0659999999999998</v>
      </c>
      <c r="H20" s="26">
        <v>1683</v>
      </c>
      <c r="I20">
        <v>-1E-3</v>
      </c>
      <c r="J20" t="s">
        <v>77</v>
      </c>
      <c r="K20" t="s">
        <v>77</v>
      </c>
      <c r="L20" t="s">
        <v>77</v>
      </c>
      <c r="M20" t="s">
        <v>77</v>
      </c>
      <c r="O20">
        <v>49</v>
      </c>
      <c r="P20" t="s">
        <v>642</v>
      </c>
      <c r="Q20" s="2">
        <v>44818.431006944447</v>
      </c>
      <c r="R20" t="s">
        <v>75</v>
      </c>
      <c r="S20" t="s">
        <v>76</v>
      </c>
      <c r="T20">
        <v>0</v>
      </c>
      <c r="U20" t="s">
        <v>77</v>
      </c>
      <c r="V20" s="26" t="s">
        <v>77</v>
      </c>
      <c r="W20" t="s">
        <v>77</v>
      </c>
      <c r="X20" t="s">
        <v>77</v>
      </c>
      <c r="Y20" t="s">
        <v>77</v>
      </c>
      <c r="Z20" t="s">
        <v>77</v>
      </c>
      <c r="AA20" t="s">
        <v>77</v>
      </c>
      <c r="AC20">
        <v>49</v>
      </c>
      <c r="AD20" t="s">
        <v>642</v>
      </c>
      <c r="AE20" s="2">
        <v>44818.431006944447</v>
      </c>
      <c r="AF20" t="s">
        <v>75</v>
      </c>
      <c r="AG20" t="s">
        <v>76</v>
      </c>
      <c r="AH20">
        <v>0</v>
      </c>
      <c r="AI20">
        <v>12.237</v>
      </c>
      <c r="AJ20" s="26">
        <v>3463</v>
      </c>
      <c r="AK20">
        <v>0.65900000000000003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49</v>
      </c>
      <c r="AT20" s="46">
        <f>IF(H20&lt;10000,((0.0000001453*H20^2)+(0.0008349*H20)+(-1.805)),(IF(H20&lt;700000,((-0.00000000008054*H20^2)+(0.002348*H20)+(-2.47)), ((-0.00000001938*V20^2)+(0.2471*V20)+(226.8)))))</f>
        <v>1.169735170000008E-2</v>
      </c>
      <c r="AU20" s="47">
        <f>(-0.00000002552*AJ20^2)+(0.2067*AJ20)+(-103.7)</f>
        <v>611.79605474311995</v>
      </c>
      <c r="AW20" s="27">
        <f t="shared" si="12"/>
        <v>0.24170539124999912</v>
      </c>
      <c r="AX20" s="28">
        <f t="shared" si="13"/>
        <v>676.11743899787007</v>
      </c>
      <c r="AZ20" s="33">
        <f t="shared" si="14"/>
        <v>-0.44503373754999931</v>
      </c>
      <c r="BA20" s="34">
        <f t="shared" si="15"/>
        <v>658.07260408006016</v>
      </c>
      <c r="BC20" s="46">
        <f t="shared" si="16"/>
        <v>1.169735170000008E-2</v>
      </c>
      <c r="BD20" s="47">
        <f t="shared" si="17"/>
        <v>611.79605474311995</v>
      </c>
      <c r="BF20" s="48">
        <f t="shared" si="18"/>
        <v>-1.6254760671999997</v>
      </c>
      <c r="BG20" s="49">
        <f t="shared" si="19"/>
        <v>334.38911932000002</v>
      </c>
      <c r="BI20">
        <v>49</v>
      </c>
      <c r="BJ20" t="s">
        <v>642</v>
      </c>
      <c r="BK20" s="2">
        <v>44818.431006944447</v>
      </c>
      <c r="BL20" t="s">
        <v>75</v>
      </c>
      <c r="BM20" t="s">
        <v>76</v>
      </c>
      <c r="BN20">
        <v>0</v>
      </c>
      <c r="BO20">
        <v>2.6949999999999998</v>
      </c>
      <c r="BP20" s="26">
        <v>5329352</v>
      </c>
      <c r="BQ20">
        <v>959.73199999999997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49</v>
      </c>
      <c r="B21" t="s">
        <v>678</v>
      </c>
      <c r="C21" s="2">
        <v>44824.423483796294</v>
      </c>
      <c r="D21" t="s">
        <v>75</v>
      </c>
      <c r="E21" t="s">
        <v>76</v>
      </c>
      <c r="F21">
        <v>0</v>
      </c>
      <c r="G21">
        <v>6.0629999999999997</v>
      </c>
      <c r="H21" s="26">
        <v>2085</v>
      </c>
      <c r="I21">
        <v>-1E-3</v>
      </c>
      <c r="J21" t="s">
        <v>77</v>
      </c>
      <c r="K21" t="s">
        <v>77</v>
      </c>
      <c r="L21" t="s">
        <v>77</v>
      </c>
      <c r="M21" t="s">
        <v>77</v>
      </c>
      <c r="O21">
        <v>49</v>
      </c>
      <c r="P21" t="s">
        <v>678</v>
      </c>
      <c r="Q21" s="2">
        <v>44824.423483796294</v>
      </c>
      <c r="R21" t="s">
        <v>75</v>
      </c>
      <c r="S21" t="s">
        <v>76</v>
      </c>
      <c r="T21">
        <v>0</v>
      </c>
      <c r="U21" t="s">
        <v>77</v>
      </c>
      <c r="V21" t="s">
        <v>77</v>
      </c>
      <c r="W21" t="s">
        <v>77</v>
      </c>
      <c r="X21" t="s">
        <v>77</v>
      </c>
      <c r="Y21" t="s">
        <v>77</v>
      </c>
      <c r="Z21" t="s">
        <v>77</v>
      </c>
      <c r="AA21" t="s">
        <v>77</v>
      </c>
      <c r="AC21">
        <v>49</v>
      </c>
      <c r="AD21" t="s">
        <v>678</v>
      </c>
      <c r="AE21" s="2">
        <v>44824.423483796294</v>
      </c>
      <c r="AF21" t="s">
        <v>75</v>
      </c>
      <c r="AG21" t="s">
        <v>76</v>
      </c>
      <c r="AH21">
        <v>0</v>
      </c>
      <c r="AI21">
        <v>12.231999999999999</v>
      </c>
      <c r="AJ21" s="26">
        <v>3654</v>
      </c>
      <c r="AK21">
        <v>0.7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83</v>
      </c>
      <c r="AT21" s="46">
        <f t="shared" ref="AT21:AT24" si="20">IF(H21&lt;10000,((0.0000001453*H21^2)+(0.0008349*H21)+(-1.805)),(IF(H21&lt;700000,((-0.00000000008054*H21^2)+(0.002348*H21)+(-2.47)), ((-0.00000001938*V21^2)+(0.2471*V21)+(226.8)))))</f>
        <v>0.56741829249999998</v>
      </c>
      <c r="AU21" s="47">
        <f t="shared" ref="AU21:AU24" si="21">(-0.00000002552*AJ21^2)+(0.2067*AJ21)+(-103.7)</f>
        <v>651.24106420767998</v>
      </c>
      <c r="AW21" s="27">
        <f t="shared" si="12"/>
        <v>1.361303531249999</v>
      </c>
      <c r="AX21" s="28">
        <f t="shared" si="13"/>
        <v>711.44351278668</v>
      </c>
      <c r="AZ21" s="33">
        <f t="shared" si="14"/>
        <v>1.0040333112499997</v>
      </c>
      <c r="BA21" s="34">
        <f t="shared" si="15"/>
        <v>694.56970109784004</v>
      </c>
      <c r="BC21" s="46">
        <f t="shared" si="16"/>
        <v>0.56741829249999998</v>
      </c>
      <c r="BD21" s="47">
        <f t="shared" si="17"/>
        <v>651.24106420767998</v>
      </c>
      <c r="BF21" s="48">
        <f t="shared" si="18"/>
        <v>-1.0257026800000002</v>
      </c>
      <c r="BG21" s="49">
        <f t="shared" si="19"/>
        <v>352.83910048000001</v>
      </c>
      <c r="BI21">
        <v>49</v>
      </c>
      <c r="BJ21" t="s">
        <v>678</v>
      </c>
      <c r="BK21" s="2">
        <v>44824.423483796294</v>
      </c>
      <c r="BL21" t="s">
        <v>75</v>
      </c>
      <c r="BM21" t="s">
        <v>76</v>
      </c>
      <c r="BN21">
        <v>0</v>
      </c>
      <c r="BO21">
        <v>2.7069999999999999</v>
      </c>
      <c r="BP21" s="26">
        <v>5111370</v>
      </c>
      <c r="BQ21">
        <v>958.125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49</v>
      </c>
      <c r="B22" t="s">
        <v>707</v>
      </c>
      <c r="C22" s="2">
        <v>44838.450555555559</v>
      </c>
      <c r="D22" t="s">
        <v>75</v>
      </c>
      <c r="E22" t="s">
        <v>76</v>
      </c>
      <c r="F22">
        <v>0</v>
      </c>
      <c r="G22">
        <v>6.0720000000000001</v>
      </c>
      <c r="H22" s="26">
        <v>2247</v>
      </c>
      <c r="I22">
        <v>0</v>
      </c>
      <c r="J22" t="s">
        <v>77</v>
      </c>
      <c r="K22" t="s">
        <v>77</v>
      </c>
      <c r="L22" t="s">
        <v>77</v>
      </c>
      <c r="M22" t="s">
        <v>77</v>
      </c>
      <c r="O22">
        <v>49</v>
      </c>
      <c r="P22" t="s">
        <v>707</v>
      </c>
      <c r="Q22" s="2">
        <v>44838.450555555559</v>
      </c>
      <c r="R22" t="s">
        <v>75</v>
      </c>
      <c r="S22" t="s">
        <v>76</v>
      </c>
      <c r="T22">
        <v>0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 t="s">
        <v>77</v>
      </c>
      <c r="AC22">
        <v>49</v>
      </c>
      <c r="AD22" t="s">
        <v>707</v>
      </c>
      <c r="AE22" s="2">
        <v>44838.450555555559</v>
      </c>
      <c r="AF22" t="s">
        <v>75</v>
      </c>
      <c r="AG22" t="s">
        <v>76</v>
      </c>
      <c r="AH22">
        <v>0</v>
      </c>
      <c r="AI22">
        <v>12.253</v>
      </c>
      <c r="AJ22" s="26">
        <v>2354</v>
      </c>
      <c r="AK22">
        <v>0.42299999999999999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83</v>
      </c>
      <c r="AT22" s="46">
        <f t="shared" si="20"/>
        <v>0.80464130770000009</v>
      </c>
      <c r="AU22" s="47">
        <f t="shared" si="21"/>
        <v>382.73038561568001</v>
      </c>
      <c r="AW22" s="27">
        <f t="shared" si="12"/>
        <v>1.8144264412499993</v>
      </c>
      <c r="AX22" s="28">
        <f t="shared" si="13"/>
        <v>470.91377159467999</v>
      </c>
      <c r="AZ22" s="33">
        <f t="shared" si="14"/>
        <v>1.582690928449999</v>
      </c>
      <c r="BA22" s="34">
        <f t="shared" si="15"/>
        <v>446.13669820184003</v>
      </c>
      <c r="BC22" s="46">
        <f t="shared" si="16"/>
        <v>0.80464130770000009</v>
      </c>
      <c r="BD22" s="47">
        <f t="shared" si="17"/>
        <v>382.73038561568001</v>
      </c>
      <c r="BF22" s="48">
        <f t="shared" si="18"/>
        <v>-0.78261416319999988</v>
      </c>
      <c r="BG22" s="49">
        <f t="shared" si="19"/>
        <v>224.78358847999999</v>
      </c>
      <c r="BI22">
        <v>49</v>
      </c>
      <c r="BJ22" t="s">
        <v>707</v>
      </c>
      <c r="BK22" s="2">
        <v>44838.450555555559</v>
      </c>
      <c r="BL22" t="s">
        <v>75</v>
      </c>
      <c r="BM22" t="s">
        <v>76</v>
      </c>
      <c r="BN22">
        <v>0</v>
      </c>
      <c r="BO22">
        <v>2.702</v>
      </c>
      <c r="BP22" s="26">
        <v>5364666</v>
      </c>
      <c r="BQ22">
        <v>959.97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49</v>
      </c>
      <c r="B23" t="s">
        <v>729</v>
      </c>
      <c r="C23" s="2">
        <v>44846.444745370369</v>
      </c>
      <c r="D23" t="s">
        <v>75</v>
      </c>
      <c r="E23" t="s">
        <v>76</v>
      </c>
      <c r="F23">
        <v>0</v>
      </c>
      <c r="G23">
        <v>6.0819999999999999</v>
      </c>
      <c r="H23" s="26">
        <v>2300</v>
      </c>
      <c r="I23">
        <v>0</v>
      </c>
      <c r="J23" t="s">
        <v>77</v>
      </c>
      <c r="K23" t="s">
        <v>77</v>
      </c>
      <c r="L23" t="s">
        <v>77</v>
      </c>
      <c r="M23" t="s">
        <v>77</v>
      </c>
      <c r="O23">
        <v>49</v>
      </c>
      <c r="P23" t="s">
        <v>729</v>
      </c>
      <c r="Q23" s="2">
        <v>44846.444745370369</v>
      </c>
      <c r="R23" t="s">
        <v>75</v>
      </c>
      <c r="S23" t="s">
        <v>76</v>
      </c>
      <c r="T23">
        <v>0</v>
      </c>
      <c r="U23" t="s">
        <v>77</v>
      </c>
      <c r="V23" s="26" t="s">
        <v>77</v>
      </c>
      <c r="W23" t="s">
        <v>77</v>
      </c>
      <c r="X23" t="s">
        <v>77</v>
      </c>
      <c r="Y23" t="s">
        <v>77</v>
      </c>
      <c r="Z23" t="s">
        <v>77</v>
      </c>
      <c r="AA23" t="s">
        <v>77</v>
      </c>
      <c r="AC23">
        <v>49</v>
      </c>
      <c r="AD23" t="s">
        <v>729</v>
      </c>
      <c r="AE23" s="2">
        <v>44846.444745370369</v>
      </c>
      <c r="AF23" t="s">
        <v>75</v>
      </c>
      <c r="AG23" t="s">
        <v>76</v>
      </c>
      <c r="AH23">
        <v>0</v>
      </c>
      <c r="AI23">
        <v>12.259</v>
      </c>
      <c r="AJ23" s="26">
        <v>4829</v>
      </c>
      <c r="AK23">
        <v>0.94899999999999995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49</v>
      </c>
      <c r="AT23" s="46">
        <f t="shared" si="20"/>
        <v>0.883907</v>
      </c>
      <c r="AU23" s="47">
        <f t="shared" si="21"/>
        <v>893.85919296967984</v>
      </c>
      <c r="AW23" s="27">
        <f t="shared" si="12"/>
        <v>1.9629124999999989</v>
      </c>
      <c r="AX23" s="28">
        <f t="shared" si="13"/>
        <v>928.66285124243007</v>
      </c>
      <c r="AZ23" s="33">
        <f t="shared" si="14"/>
        <v>1.7713444999999997</v>
      </c>
      <c r="BA23" s="34">
        <f t="shared" si="15"/>
        <v>919.06762914134003</v>
      </c>
      <c r="BC23" s="46">
        <f t="shared" si="16"/>
        <v>0.883907</v>
      </c>
      <c r="BD23" s="47">
        <f t="shared" si="17"/>
        <v>893.85919296967984</v>
      </c>
      <c r="BF23" s="48">
        <f t="shared" si="18"/>
        <v>-0.70291199999999998</v>
      </c>
      <c r="BG23" s="49">
        <f t="shared" si="19"/>
        <v>463.57960748000005</v>
      </c>
      <c r="BI23">
        <v>49</v>
      </c>
      <c r="BJ23" t="s">
        <v>729</v>
      </c>
      <c r="BK23" s="2">
        <v>44846.444745370369</v>
      </c>
      <c r="BL23" t="s">
        <v>75</v>
      </c>
      <c r="BM23" t="s">
        <v>76</v>
      </c>
      <c r="BN23">
        <v>0</v>
      </c>
      <c r="BO23">
        <v>2.7130000000000001</v>
      </c>
      <c r="BP23" s="26">
        <v>5319575</v>
      </c>
      <c r="BQ23">
        <v>959.66499999999996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A24">
        <v>49</v>
      </c>
      <c r="B24" t="s">
        <v>788</v>
      </c>
      <c r="C24" s="2">
        <v>44792.435856481483</v>
      </c>
      <c r="D24" t="s">
        <v>75</v>
      </c>
      <c r="E24" t="s">
        <v>76</v>
      </c>
      <c r="F24">
        <v>0</v>
      </c>
      <c r="G24">
        <v>6.0780000000000003</v>
      </c>
      <c r="H24" s="26">
        <v>1379</v>
      </c>
      <c r="I24">
        <v>-2E-3</v>
      </c>
      <c r="J24" t="s">
        <v>77</v>
      </c>
      <c r="K24" t="s">
        <v>77</v>
      </c>
      <c r="L24" t="s">
        <v>77</v>
      </c>
      <c r="M24" t="s">
        <v>77</v>
      </c>
      <c r="O24">
        <v>49</v>
      </c>
      <c r="P24" t="s">
        <v>788</v>
      </c>
      <c r="Q24" s="2">
        <v>44792.435856481483</v>
      </c>
      <c r="R24" t="s">
        <v>75</v>
      </c>
      <c r="S24" t="s">
        <v>76</v>
      </c>
      <c r="T24">
        <v>0</v>
      </c>
      <c r="U24" t="s">
        <v>77</v>
      </c>
      <c r="V24" t="s">
        <v>77</v>
      </c>
      <c r="W24" t="s">
        <v>77</v>
      </c>
      <c r="X24" t="s">
        <v>77</v>
      </c>
      <c r="Y24" t="s">
        <v>77</v>
      </c>
      <c r="Z24" t="s">
        <v>77</v>
      </c>
      <c r="AA24" t="s">
        <v>77</v>
      </c>
      <c r="AC24">
        <v>49</v>
      </c>
      <c r="AD24" t="s">
        <v>788</v>
      </c>
      <c r="AE24" s="2">
        <v>44792.435856481483</v>
      </c>
      <c r="AF24" t="s">
        <v>75</v>
      </c>
      <c r="AG24" t="s">
        <v>76</v>
      </c>
      <c r="AH24">
        <v>0</v>
      </c>
      <c r="AI24">
        <v>12.252000000000001</v>
      </c>
      <c r="AJ24" s="26">
        <v>3914</v>
      </c>
      <c r="AK24">
        <v>0.755</v>
      </c>
      <c r="AL24" t="s">
        <v>77</v>
      </c>
      <c r="AM24" t="s">
        <v>77</v>
      </c>
      <c r="AN24" t="s">
        <v>77</v>
      </c>
      <c r="AO24" t="s">
        <v>77</v>
      </c>
      <c r="AQ24">
        <v>1</v>
      </c>
      <c r="AS24">
        <v>83</v>
      </c>
      <c r="AT24" s="46">
        <f t="shared" si="20"/>
        <v>-0.3773644626999999</v>
      </c>
      <c r="AU24" s="47">
        <f t="shared" si="21"/>
        <v>704.93284901407992</v>
      </c>
      <c r="AW24" s="27">
        <f t="shared" si="12"/>
        <v>-0.60039512875000067</v>
      </c>
      <c r="AX24" s="28">
        <f t="shared" si="13"/>
        <v>759.52400151308007</v>
      </c>
      <c r="AZ24" s="33">
        <f t="shared" si="14"/>
        <v>-1.5532830959499995</v>
      </c>
      <c r="BA24" s="34">
        <f t="shared" si="15"/>
        <v>744.2497066210401</v>
      </c>
      <c r="BC24" s="46">
        <f t="shared" si="16"/>
        <v>-0.3773644626999999</v>
      </c>
      <c r="BD24" s="47">
        <f t="shared" si="17"/>
        <v>704.93284901407992</v>
      </c>
      <c r="BF24" s="48">
        <f t="shared" si="18"/>
        <v>-2.0757737567999999</v>
      </c>
      <c r="BG24" s="49">
        <f t="shared" si="19"/>
        <v>377.75257088000001</v>
      </c>
      <c r="BI24">
        <v>49</v>
      </c>
      <c r="BJ24" t="s">
        <v>788</v>
      </c>
      <c r="BK24" s="2">
        <v>44792.435856481483</v>
      </c>
      <c r="BL24" t="s">
        <v>75</v>
      </c>
      <c r="BM24" t="s">
        <v>76</v>
      </c>
      <c r="BN24">
        <v>0</v>
      </c>
      <c r="BO24">
        <v>2.7240000000000002</v>
      </c>
      <c r="BP24" s="26">
        <v>5097982</v>
      </c>
      <c r="BQ24">
        <v>958.01700000000005</v>
      </c>
      <c r="BR24" t="s">
        <v>77</v>
      </c>
      <c r="BS24" t="s">
        <v>77</v>
      </c>
      <c r="BT24" t="s">
        <v>77</v>
      </c>
      <c r="BU24" t="s">
        <v>77</v>
      </c>
    </row>
    <row r="25" spans="1:73">
      <c r="C25" s="2"/>
      <c r="H25" s="26"/>
      <c r="Q25" s="2"/>
      <c r="AE25" s="2"/>
      <c r="AJ25" s="26"/>
      <c r="AT25" s="27"/>
      <c r="AU25" s="28"/>
    </row>
    <row r="26" spans="1:73">
      <c r="C26" s="2"/>
      <c r="H26" s="26"/>
      <c r="Q26" s="2"/>
      <c r="AE26" s="2"/>
      <c r="AJ26" s="26"/>
      <c r="AT26" s="27"/>
      <c r="AU26" s="28"/>
    </row>
    <row r="27" spans="1:73">
      <c r="C27" s="2"/>
      <c r="H27" s="26"/>
      <c r="Q27" s="2"/>
      <c r="AE27" s="2"/>
      <c r="AJ27" s="26"/>
      <c r="AT27" s="27"/>
      <c r="AU27" s="28"/>
    </row>
    <row r="28" spans="1:73">
      <c r="C28" s="2"/>
      <c r="H28" s="26"/>
      <c r="Q28" s="2"/>
      <c r="AE28" s="2"/>
      <c r="AJ28" s="26"/>
      <c r="AQ28" s="30"/>
      <c r="AT28" s="27"/>
      <c r="AU28" s="28"/>
    </row>
    <row r="29" spans="1:73">
      <c r="C29" s="2"/>
      <c r="H29" s="26"/>
      <c r="Q29" s="2"/>
      <c r="AE29" s="2"/>
      <c r="AJ29" s="26"/>
      <c r="AQ29" s="30"/>
      <c r="AT29" s="27"/>
      <c r="AU29" s="28"/>
    </row>
    <row r="30" spans="1:73">
      <c r="C30" s="2"/>
      <c r="H30" s="26"/>
      <c r="Q30" s="2"/>
      <c r="AE30" s="2"/>
      <c r="AJ30" s="26"/>
      <c r="AQ30" s="30"/>
      <c r="AT30" s="27"/>
      <c r="AU30" s="28"/>
    </row>
    <row r="31" spans="1:73">
      <c r="C31" s="2"/>
      <c r="H31" s="26"/>
      <c r="Q31" s="2"/>
      <c r="AE31" s="2"/>
      <c r="AJ31" s="26"/>
      <c r="AQ31" s="30"/>
      <c r="AT31" s="27"/>
      <c r="AU31" s="28"/>
    </row>
    <row r="32" spans="1:73">
      <c r="A32" s="29"/>
      <c r="C32" s="2"/>
      <c r="H32" s="26"/>
      <c r="Q32" s="2"/>
      <c r="AE32" s="2"/>
      <c r="AJ32" s="26"/>
      <c r="AT32" s="27"/>
      <c r="AU32" s="28"/>
    </row>
    <row r="33" spans="1:47">
      <c r="A33" s="11"/>
      <c r="C33" s="2"/>
      <c r="H33" s="26"/>
      <c r="Q33" s="2"/>
      <c r="AE33" s="2"/>
      <c r="AJ33" s="26"/>
      <c r="AT33" s="27"/>
      <c r="AU33" s="28"/>
    </row>
    <row r="34" spans="1:47">
      <c r="C34" s="2"/>
      <c r="H34" s="26"/>
      <c r="Q34" s="2"/>
      <c r="AE34" s="2"/>
      <c r="AJ34" s="26"/>
      <c r="AQ34" s="30"/>
      <c r="AR34" s="30"/>
      <c r="AS34" s="30"/>
      <c r="AT34" s="27"/>
      <c r="AU34" s="28"/>
    </row>
    <row r="35" spans="1:47">
      <c r="C35" s="2"/>
      <c r="H35" s="26"/>
      <c r="Q35" s="2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AE37" s="2"/>
      <c r="AJ37" s="26"/>
      <c r="AQ37" s="31"/>
    </row>
    <row r="38" spans="1:47">
      <c r="C38" s="2"/>
      <c r="H38" s="26"/>
      <c r="Q38" s="2"/>
      <c r="AE38" s="2"/>
      <c r="AJ38" s="26"/>
      <c r="AQ38" s="30"/>
      <c r="AR38" s="30"/>
      <c r="AS38" s="30"/>
      <c r="AT38" s="27"/>
      <c r="AU3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BU40"/>
  <sheetViews>
    <sheetView topLeftCell="A2" zoomScale="90" zoomScaleNormal="90" workbookViewId="0">
      <selection activeCell="A23" sqref="A23:XFD23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1640625" bestFit="1" customWidth="1"/>
    <col min="4" max="4" width="9.5" bestFit="1" customWidth="1"/>
    <col min="6" max="7" width="9" bestFit="1" customWidth="1"/>
    <col min="8" max="8" width="9.1640625" bestFit="1" customWidth="1"/>
    <col min="9" max="9" width="9" bestFit="1" customWidth="1"/>
    <col min="15" max="15" width="12.83203125" bestFit="1" customWidth="1"/>
    <col min="17" max="17" width="12.33203125" bestFit="1" customWidth="1"/>
    <col min="20" max="23" width="9" bestFit="1" customWidth="1"/>
    <col min="28" max="28" width="12.6640625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38</v>
      </c>
      <c r="B3" t="s">
        <v>78</v>
      </c>
      <c r="C3" s="2">
        <v>44256.479594907411</v>
      </c>
      <c r="D3" t="s">
        <v>79</v>
      </c>
      <c r="E3" t="s">
        <v>76</v>
      </c>
      <c r="F3">
        <v>0</v>
      </c>
      <c r="G3">
        <v>6.0039999999999996</v>
      </c>
      <c r="H3" s="26">
        <v>380686</v>
      </c>
      <c r="I3">
        <v>0.56499999999999995</v>
      </c>
      <c r="J3" t="s">
        <v>77</v>
      </c>
      <c r="K3" t="s">
        <v>77</v>
      </c>
      <c r="L3" t="s">
        <v>77</v>
      </c>
      <c r="M3" t="s">
        <v>77</v>
      </c>
      <c r="O3">
        <v>38</v>
      </c>
      <c r="P3" t="s">
        <v>78</v>
      </c>
      <c r="Q3" s="2">
        <v>44256.479594907411</v>
      </c>
      <c r="R3" t="s">
        <v>79</v>
      </c>
      <c r="S3" t="s">
        <v>76</v>
      </c>
      <c r="T3">
        <v>0</v>
      </c>
      <c r="U3">
        <v>5.95</v>
      </c>
      <c r="V3" s="26">
        <v>3301</v>
      </c>
      <c r="W3">
        <v>1.204</v>
      </c>
      <c r="X3" t="s">
        <v>77</v>
      </c>
      <c r="Y3" t="s">
        <v>77</v>
      </c>
      <c r="Z3" t="s">
        <v>77</v>
      </c>
      <c r="AA3" t="s">
        <v>77</v>
      </c>
      <c r="AC3">
        <v>38</v>
      </c>
      <c r="AD3" t="s">
        <v>78</v>
      </c>
      <c r="AE3" s="2">
        <v>44256.479594907411</v>
      </c>
      <c r="AF3" t="s">
        <v>79</v>
      </c>
      <c r="AG3" t="s">
        <v>76</v>
      </c>
      <c r="AH3">
        <v>0</v>
      </c>
      <c r="AI3">
        <v>12.18</v>
      </c>
      <c r="AJ3" s="26">
        <v>5958</v>
      </c>
      <c r="AK3">
        <v>0.98499999999999999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28">
        <f t="shared" ref="AU3:AU12" si="1">((-0.00000006277*AJ3^2)+(0.1854*AJ3)+(34.83))</f>
        <v>1137.21500535372</v>
      </c>
      <c r="AW3" s="33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34">
        <f t="shared" ref="AX3" si="3">(-0.00000001626*AJ3^2)+(0.1912*AJ3)+(-3.858)</f>
        <v>1134.7344063573601</v>
      </c>
    </row>
    <row r="4" spans="1:73">
      <c r="A4">
        <v>40</v>
      </c>
      <c r="B4" t="s">
        <v>97</v>
      </c>
      <c r="C4" s="2">
        <v>44320.46471064815</v>
      </c>
      <c r="D4" t="s">
        <v>79</v>
      </c>
      <c r="E4" t="s">
        <v>76</v>
      </c>
      <c r="F4">
        <v>0</v>
      </c>
      <c r="G4">
        <v>6.0030000000000001</v>
      </c>
      <c r="H4" s="26">
        <v>1026679</v>
      </c>
      <c r="I4">
        <v>2.1379999999999999</v>
      </c>
      <c r="J4" t="s">
        <v>77</v>
      </c>
      <c r="K4" t="s">
        <v>77</v>
      </c>
      <c r="L4" t="s">
        <v>77</v>
      </c>
      <c r="M4" t="s">
        <v>77</v>
      </c>
      <c r="O4">
        <v>40</v>
      </c>
      <c r="P4" t="s">
        <v>97</v>
      </c>
      <c r="Q4" s="2">
        <v>44320.46471064815</v>
      </c>
      <c r="R4" t="s">
        <v>79</v>
      </c>
      <c r="S4" t="s">
        <v>76</v>
      </c>
      <c r="T4">
        <v>0</v>
      </c>
      <c r="U4">
        <v>5.9589999999999996</v>
      </c>
      <c r="V4" s="26">
        <v>8780</v>
      </c>
      <c r="W4">
        <v>2.4710000000000001</v>
      </c>
      <c r="X4" t="s">
        <v>77</v>
      </c>
      <c r="Y4" t="s">
        <v>77</v>
      </c>
      <c r="Z4" t="s">
        <v>77</v>
      </c>
      <c r="AA4" t="s">
        <v>77</v>
      </c>
      <c r="AC4">
        <v>40</v>
      </c>
      <c r="AD4" t="s">
        <v>97</v>
      </c>
      <c r="AE4" s="2">
        <v>44320.46471064815</v>
      </c>
      <c r="AF4" t="s">
        <v>79</v>
      </c>
      <c r="AG4" t="s">
        <v>76</v>
      </c>
      <c r="AH4">
        <v>0</v>
      </c>
      <c r="AI4">
        <v>12.186</v>
      </c>
      <c r="AJ4" s="26">
        <v>10512</v>
      </c>
      <c r="AK4">
        <v>2.1070000000000002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2227.0752353940002</v>
      </c>
      <c r="AU4" s="28">
        <f t="shared" si="1"/>
        <v>1976.81858042112</v>
      </c>
      <c r="AW4" s="33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34">
        <f t="shared" ref="AX4" si="5">(-0.00000001626*AJ4^2)+(0.1912*AJ4)+(-3.858)</f>
        <v>2004.2396351385603</v>
      </c>
    </row>
    <row r="5" spans="1:73">
      <c r="A5" s="11">
        <v>36563</v>
      </c>
      <c r="B5" t="s">
        <v>109</v>
      </c>
      <c r="C5" s="2">
        <v>44292.557071759256</v>
      </c>
      <c r="D5" t="s">
        <v>79</v>
      </c>
      <c r="E5" t="s">
        <v>76</v>
      </c>
      <c r="F5">
        <v>0</v>
      </c>
      <c r="G5">
        <v>6.0359999999999996</v>
      </c>
      <c r="H5" s="26">
        <v>933706</v>
      </c>
      <c r="I5">
        <v>1.39</v>
      </c>
      <c r="J5" t="s">
        <v>77</v>
      </c>
      <c r="K5" t="s">
        <v>77</v>
      </c>
      <c r="L5" t="s">
        <v>77</v>
      </c>
      <c r="M5" t="s">
        <v>77</v>
      </c>
      <c r="O5">
        <v>38</v>
      </c>
      <c r="P5" t="s">
        <v>109</v>
      </c>
      <c r="Q5" s="2">
        <v>44292.557071759256</v>
      </c>
      <c r="R5" t="s">
        <v>79</v>
      </c>
      <c r="S5" t="s">
        <v>76</v>
      </c>
      <c r="T5">
        <v>0</v>
      </c>
      <c r="U5">
        <v>5.9870000000000001</v>
      </c>
      <c r="V5" s="26">
        <v>7415</v>
      </c>
      <c r="W5">
        <v>1.96</v>
      </c>
      <c r="X5" t="s">
        <v>77</v>
      </c>
      <c r="Y5" t="s">
        <v>77</v>
      </c>
      <c r="Z5" t="s">
        <v>77</v>
      </c>
      <c r="AA5" t="s">
        <v>77</v>
      </c>
      <c r="AC5">
        <v>38</v>
      </c>
      <c r="AD5" t="s">
        <v>109</v>
      </c>
      <c r="AE5" s="2">
        <v>44292.557071759256</v>
      </c>
      <c r="AF5" t="s">
        <v>79</v>
      </c>
      <c r="AG5" t="s">
        <v>76</v>
      </c>
      <c r="AH5">
        <v>0</v>
      </c>
      <c r="AI5">
        <v>12.234</v>
      </c>
      <c r="AJ5" s="26">
        <v>11015</v>
      </c>
      <c r="AK5">
        <v>1.6719999999999999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1967.7891166091251</v>
      </c>
      <c r="AU5" s="28">
        <f t="shared" si="1"/>
        <v>2069.3951017767499</v>
      </c>
      <c r="AW5" s="33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34">
        <f t="shared" ref="AX5:AX12" si="7">(-0.00000001626*AJ5^2)+(0.1912*AJ5)+(-3.858)</f>
        <v>2100.2371705414998</v>
      </c>
    </row>
    <row r="6" spans="1:73">
      <c r="A6">
        <v>40</v>
      </c>
      <c r="B6" t="s">
        <v>121</v>
      </c>
      <c r="C6" s="2">
        <v>44323.48033564815</v>
      </c>
      <c r="D6" t="s">
        <v>79</v>
      </c>
      <c r="E6" t="s">
        <v>76</v>
      </c>
      <c r="F6">
        <v>0</v>
      </c>
      <c r="G6">
        <v>6.0369999999999999</v>
      </c>
      <c r="H6" s="26">
        <v>447947</v>
      </c>
      <c r="I6">
        <v>0.92900000000000005</v>
      </c>
      <c r="J6" t="s">
        <v>77</v>
      </c>
      <c r="K6" t="s">
        <v>77</v>
      </c>
      <c r="L6" t="s">
        <v>77</v>
      </c>
      <c r="M6" t="s">
        <v>77</v>
      </c>
      <c r="O6">
        <v>40</v>
      </c>
      <c r="P6" t="s">
        <v>121</v>
      </c>
      <c r="Q6" s="2">
        <v>44323.48033564815</v>
      </c>
      <c r="R6" t="s">
        <v>79</v>
      </c>
      <c r="S6" t="s">
        <v>76</v>
      </c>
      <c r="T6">
        <v>0</v>
      </c>
      <c r="U6">
        <v>5.9870000000000001</v>
      </c>
      <c r="V6" s="26">
        <v>4248</v>
      </c>
      <c r="W6">
        <v>1.2549999999999999</v>
      </c>
      <c r="X6" t="s">
        <v>77</v>
      </c>
      <c r="Y6" t="s">
        <v>77</v>
      </c>
      <c r="Z6" t="s">
        <v>77</v>
      </c>
      <c r="AA6" t="s">
        <v>77</v>
      </c>
      <c r="AC6">
        <v>40</v>
      </c>
      <c r="AD6" t="s">
        <v>121</v>
      </c>
      <c r="AE6" s="2">
        <v>44323.48033564815</v>
      </c>
      <c r="AF6" t="s">
        <v>79</v>
      </c>
      <c r="AG6" t="s">
        <v>76</v>
      </c>
      <c r="AH6">
        <v>0</v>
      </c>
      <c r="AI6">
        <v>12.237</v>
      </c>
      <c r="AJ6" s="26">
        <v>6440</v>
      </c>
      <c r="AK6">
        <v>1.2949999999999999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1243.6958796128943</v>
      </c>
      <c r="AU6" s="28">
        <f t="shared" si="1"/>
        <v>1226.2027021280001</v>
      </c>
      <c r="AW6" s="33">
        <f t="shared" si="6"/>
        <v>1155.6698723595919</v>
      </c>
      <c r="AX6" s="34">
        <f t="shared" si="7"/>
        <v>1226.7956392640001</v>
      </c>
    </row>
    <row r="7" spans="1:73">
      <c r="A7">
        <v>48</v>
      </c>
      <c r="B7" t="s">
        <v>136</v>
      </c>
      <c r="C7" s="2">
        <v>44236.500428240739</v>
      </c>
      <c r="D7" t="s">
        <v>79</v>
      </c>
      <c r="E7" t="s">
        <v>76</v>
      </c>
      <c r="F7">
        <v>0</v>
      </c>
      <c r="G7">
        <v>6.0359999999999996</v>
      </c>
      <c r="H7" s="26">
        <v>776477</v>
      </c>
      <c r="I7">
        <v>1.155</v>
      </c>
      <c r="J7" t="s">
        <v>77</v>
      </c>
      <c r="K7" t="s">
        <v>77</v>
      </c>
      <c r="L7" t="s">
        <v>77</v>
      </c>
      <c r="M7" t="s">
        <v>77</v>
      </c>
      <c r="O7">
        <v>48</v>
      </c>
      <c r="P7" t="s">
        <v>136</v>
      </c>
      <c r="Q7" s="2">
        <v>44236.500428240739</v>
      </c>
      <c r="R7" t="s">
        <v>79</v>
      </c>
      <c r="S7" t="s">
        <v>76</v>
      </c>
      <c r="T7">
        <v>0</v>
      </c>
      <c r="U7">
        <v>5.9880000000000004</v>
      </c>
      <c r="V7" s="26">
        <v>6406</v>
      </c>
      <c r="W7">
        <v>1.774</v>
      </c>
      <c r="X7" t="s">
        <v>77</v>
      </c>
      <c r="Y7" t="s">
        <v>77</v>
      </c>
      <c r="Z7" t="s">
        <v>77</v>
      </c>
      <c r="AA7" t="s">
        <v>77</v>
      </c>
      <c r="AC7">
        <v>48</v>
      </c>
      <c r="AD7" t="s">
        <v>136</v>
      </c>
      <c r="AE7" s="2">
        <v>44236.500428240739</v>
      </c>
      <c r="AF7" t="s">
        <v>79</v>
      </c>
      <c r="AG7" t="s">
        <v>76</v>
      </c>
      <c r="AH7">
        <v>0</v>
      </c>
      <c r="AI7">
        <v>12.241</v>
      </c>
      <c r="AJ7" s="26">
        <v>8647</v>
      </c>
      <c r="AK7">
        <v>1.35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1776.1342060062602</v>
      </c>
      <c r="AU7" s="28">
        <f t="shared" si="1"/>
        <v>1633.2904488730699</v>
      </c>
      <c r="AW7" s="33">
        <f t="shared" si="6"/>
        <v>1927.77479070148</v>
      </c>
      <c r="AX7" s="34">
        <f t="shared" si="7"/>
        <v>1648.2326298976602</v>
      </c>
    </row>
    <row r="8" spans="1:73">
      <c r="A8">
        <v>38</v>
      </c>
      <c r="B8" t="s">
        <v>153</v>
      </c>
      <c r="C8" s="2">
        <v>44264.549143518518</v>
      </c>
      <c r="D8" t="s">
        <v>79</v>
      </c>
      <c r="E8" t="s">
        <v>76</v>
      </c>
      <c r="F8">
        <v>0</v>
      </c>
      <c r="G8">
        <v>6.0460000000000003</v>
      </c>
      <c r="H8" s="26">
        <v>938844</v>
      </c>
      <c r="I8">
        <v>1.397</v>
      </c>
      <c r="J8" t="s">
        <v>77</v>
      </c>
      <c r="K8" t="s">
        <v>77</v>
      </c>
      <c r="L8" t="s">
        <v>77</v>
      </c>
      <c r="M8" t="s">
        <v>77</v>
      </c>
      <c r="O8">
        <v>38</v>
      </c>
      <c r="P8" t="s">
        <v>153</v>
      </c>
      <c r="Q8" s="2">
        <v>44264.549143518518</v>
      </c>
      <c r="R8" t="s">
        <v>79</v>
      </c>
      <c r="S8" t="s">
        <v>76</v>
      </c>
      <c r="T8">
        <v>0</v>
      </c>
      <c r="U8">
        <v>5.9960000000000004</v>
      </c>
      <c r="V8" s="26">
        <v>7048</v>
      </c>
      <c r="W8">
        <v>1.8919999999999999</v>
      </c>
      <c r="X8" t="s">
        <v>77</v>
      </c>
      <c r="Y8" t="s">
        <v>77</v>
      </c>
      <c r="Z8" t="s">
        <v>77</v>
      </c>
      <c r="AA8" t="s">
        <v>77</v>
      </c>
      <c r="AC8">
        <v>38</v>
      </c>
      <c r="AD8" t="s">
        <v>153</v>
      </c>
      <c r="AE8" s="2">
        <v>44264.549143518518</v>
      </c>
      <c r="AF8" t="s">
        <v>79</v>
      </c>
      <c r="AG8" t="s">
        <v>76</v>
      </c>
      <c r="AH8">
        <v>0</v>
      </c>
      <c r="AI8">
        <v>12.266999999999999</v>
      </c>
      <c r="AJ8" s="26">
        <v>9743</v>
      </c>
      <c r="AK8">
        <v>1.4990000000000001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1898.0783800886402</v>
      </c>
      <c r="AU8" s="28">
        <f t="shared" si="1"/>
        <v>1835.22369190427</v>
      </c>
      <c r="AW8" s="33">
        <f t="shared" si="6"/>
        <v>2092.2102367187204</v>
      </c>
      <c r="AX8" s="34">
        <f t="shared" si="7"/>
        <v>1857.4601024432602</v>
      </c>
    </row>
    <row r="9" spans="1:73">
      <c r="A9">
        <v>40</v>
      </c>
      <c r="B9" t="s">
        <v>166</v>
      </c>
      <c r="C9" s="2">
        <v>44305.45039351852</v>
      </c>
      <c r="D9" t="s">
        <v>79</v>
      </c>
      <c r="E9" t="s">
        <v>76</v>
      </c>
      <c r="F9">
        <v>0</v>
      </c>
      <c r="G9">
        <v>6.0919999999999996</v>
      </c>
      <c r="H9" s="26">
        <v>2399</v>
      </c>
      <c r="I9">
        <v>0</v>
      </c>
      <c r="J9" t="s">
        <v>77</v>
      </c>
      <c r="K9" t="s">
        <v>77</v>
      </c>
      <c r="L9" t="s">
        <v>77</v>
      </c>
      <c r="M9" t="s">
        <v>77</v>
      </c>
      <c r="O9">
        <v>40</v>
      </c>
      <c r="P9" t="s">
        <v>166</v>
      </c>
      <c r="Q9" s="2">
        <v>44305.45039351852</v>
      </c>
      <c r="R9" t="s">
        <v>79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40</v>
      </c>
      <c r="AD9" t="s">
        <v>166</v>
      </c>
      <c r="AE9" s="2">
        <v>44305.45039351852</v>
      </c>
      <c r="AF9" t="s">
        <v>79</v>
      </c>
      <c r="AG9" t="s">
        <v>76</v>
      </c>
      <c r="AH9">
        <v>0</v>
      </c>
      <c r="AI9">
        <v>12.23</v>
      </c>
      <c r="AJ9" s="26">
        <v>3007</v>
      </c>
      <c r="AK9">
        <v>0.61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2.2405930212499996</v>
      </c>
      <c r="AU9" s="28">
        <f t="shared" si="1"/>
        <v>591.76023058427006</v>
      </c>
      <c r="AW9" s="33">
        <f t="shared" si="6"/>
        <v>2.1228631020499993</v>
      </c>
      <c r="AX9" s="34">
        <f t="shared" si="7"/>
        <v>570.93337628326003</v>
      </c>
    </row>
    <row r="10" spans="1:73">
      <c r="A10">
        <v>40</v>
      </c>
      <c r="B10" t="s">
        <v>184</v>
      </c>
      <c r="C10" s="2">
        <v>44334.464699074073</v>
      </c>
      <c r="D10" t="s">
        <v>79</v>
      </c>
      <c r="E10" t="s">
        <v>76</v>
      </c>
      <c r="F10">
        <v>0</v>
      </c>
      <c r="G10">
        <v>5.9980000000000002</v>
      </c>
      <c r="H10" s="26">
        <v>847854</v>
      </c>
      <c r="I10">
        <v>1.764</v>
      </c>
      <c r="J10" t="s">
        <v>77</v>
      </c>
      <c r="K10" t="s">
        <v>77</v>
      </c>
      <c r="L10" t="s">
        <v>77</v>
      </c>
      <c r="M10" t="s">
        <v>77</v>
      </c>
      <c r="O10">
        <v>40</v>
      </c>
      <c r="P10" t="s">
        <v>184</v>
      </c>
      <c r="Q10" s="2">
        <v>44334.464699074073</v>
      </c>
      <c r="R10" t="s">
        <v>79</v>
      </c>
      <c r="S10" t="s">
        <v>76</v>
      </c>
      <c r="T10">
        <v>0</v>
      </c>
      <c r="U10">
        <v>5.9459999999999997</v>
      </c>
      <c r="V10" s="26">
        <v>6573</v>
      </c>
      <c r="W10">
        <v>1.88</v>
      </c>
      <c r="X10" t="s">
        <v>77</v>
      </c>
      <c r="Y10" t="s">
        <v>77</v>
      </c>
      <c r="Z10" t="s">
        <v>77</v>
      </c>
      <c r="AA10" t="s">
        <v>77</v>
      </c>
      <c r="AC10">
        <v>40</v>
      </c>
      <c r="AD10" t="s">
        <v>184</v>
      </c>
      <c r="AE10" s="2">
        <v>44334.464699074073</v>
      </c>
      <c r="AF10" t="s">
        <v>79</v>
      </c>
      <c r="AG10" t="s">
        <v>76</v>
      </c>
      <c r="AH10">
        <v>0</v>
      </c>
      <c r="AI10">
        <v>12.173999999999999</v>
      </c>
      <c r="AJ10" s="26">
        <v>9160</v>
      </c>
      <c r="AK10">
        <v>1.8380000000000001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1807.8546262207651</v>
      </c>
      <c r="AU10" s="28">
        <f t="shared" si="1"/>
        <v>1727.827245488</v>
      </c>
      <c r="AW10" s="33">
        <f t="shared" si="6"/>
        <v>1970.5500891169704</v>
      </c>
      <c r="AX10" s="34">
        <f t="shared" si="7"/>
        <v>1746.1696949440002</v>
      </c>
    </row>
    <row r="11" spans="1:73">
      <c r="A11" s="11">
        <v>38</v>
      </c>
      <c r="B11" t="s">
        <v>210</v>
      </c>
      <c r="C11" s="2">
        <v>44278.616759259261</v>
      </c>
      <c r="D11" t="s">
        <v>79</v>
      </c>
      <c r="E11" t="s">
        <v>76</v>
      </c>
      <c r="F11">
        <v>0</v>
      </c>
      <c r="G11">
        <v>6.0339999999999998</v>
      </c>
      <c r="H11" s="26">
        <v>753065</v>
      </c>
      <c r="I11">
        <v>1.1200000000000001</v>
      </c>
      <c r="J11" t="s">
        <v>77</v>
      </c>
      <c r="K11" t="s">
        <v>77</v>
      </c>
      <c r="L11" t="s">
        <v>77</v>
      </c>
      <c r="M11" t="s">
        <v>77</v>
      </c>
      <c r="O11">
        <v>38</v>
      </c>
      <c r="P11" t="s">
        <v>210</v>
      </c>
      <c r="Q11" s="2">
        <v>44278.616759259261</v>
      </c>
      <c r="R11" t="s">
        <v>79</v>
      </c>
      <c r="S11" t="s">
        <v>76</v>
      </c>
      <c r="T11">
        <v>0</v>
      </c>
      <c r="U11">
        <v>5.9930000000000003</v>
      </c>
      <c r="V11" s="26">
        <v>6307</v>
      </c>
      <c r="W11">
        <v>1.756</v>
      </c>
      <c r="X11" t="s">
        <v>77</v>
      </c>
      <c r="Y11" t="s">
        <v>77</v>
      </c>
      <c r="Z11" t="s">
        <v>77</v>
      </c>
      <c r="AA11" t="s">
        <v>77</v>
      </c>
      <c r="AC11">
        <v>38</v>
      </c>
      <c r="AD11" t="s">
        <v>210</v>
      </c>
      <c r="AE11" s="2">
        <v>44278.616759259261</v>
      </c>
      <c r="AF11" t="s">
        <v>79</v>
      </c>
      <c r="AG11" t="s">
        <v>76</v>
      </c>
      <c r="AH11">
        <v>0</v>
      </c>
      <c r="AI11">
        <v>12.239000000000001</v>
      </c>
      <c r="AJ11" s="26">
        <v>10432</v>
      </c>
      <c r="AK11">
        <v>1.593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1757.329971547965</v>
      </c>
      <c r="AU11" s="28">
        <f t="shared" si="1"/>
        <v>1962.0917528115201</v>
      </c>
      <c r="AW11" s="33">
        <f t="shared" si="6"/>
        <v>1902.4164505425701</v>
      </c>
      <c r="AX11" s="34">
        <f t="shared" si="7"/>
        <v>1988.9708790937602</v>
      </c>
    </row>
    <row r="12" spans="1:73">
      <c r="A12">
        <v>40</v>
      </c>
      <c r="B12" t="s">
        <v>230</v>
      </c>
      <c r="C12" s="2">
        <v>44341.455393518518</v>
      </c>
      <c r="D12" t="s">
        <v>79</v>
      </c>
      <c r="E12" t="s">
        <v>76</v>
      </c>
      <c r="F12">
        <v>0</v>
      </c>
      <c r="G12">
        <v>6.0019999999999998</v>
      </c>
      <c r="H12" s="26">
        <v>1092495</v>
      </c>
      <c r="I12">
        <v>2.2749999999999999</v>
      </c>
      <c r="J12" t="s">
        <v>77</v>
      </c>
      <c r="K12" t="s">
        <v>77</v>
      </c>
      <c r="L12" t="s">
        <v>77</v>
      </c>
      <c r="M12" t="s">
        <v>77</v>
      </c>
      <c r="O12">
        <v>40</v>
      </c>
      <c r="P12" t="s">
        <v>230</v>
      </c>
      <c r="Q12" s="2">
        <v>44341.455393518518</v>
      </c>
      <c r="R12" t="s">
        <v>79</v>
      </c>
      <c r="S12" t="s">
        <v>76</v>
      </c>
      <c r="T12">
        <v>0</v>
      </c>
      <c r="U12">
        <v>5.9560000000000004</v>
      </c>
      <c r="V12" s="26">
        <v>8657</v>
      </c>
      <c r="W12">
        <v>2.4380000000000002</v>
      </c>
      <c r="X12" t="s">
        <v>77</v>
      </c>
      <c r="Y12" t="s">
        <v>77</v>
      </c>
      <c r="Z12" t="s">
        <v>77</v>
      </c>
      <c r="AA12" t="s">
        <v>77</v>
      </c>
      <c r="AC12">
        <v>40</v>
      </c>
      <c r="AD12" t="s">
        <v>230</v>
      </c>
      <c r="AE12" s="2">
        <v>44341.455393518518</v>
      </c>
      <c r="AF12" t="s">
        <v>79</v>
      </c>
      <c r="AG12" t="s">
        <v>76</v>
      </c>
      <c r="AH12">
        <v>0</v>
      </c>
      <c r="AI12">
        <v>12.18</v>
      </c>
      <c r="AJ12" s="26">
        <v>11464</v>
      </c>
      <c r="AK12">
        <v>2.2970000000000002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2203.7104898869652</v>
      </c>
      <c r="AU12" s="28">
        <f t="shared" si="1"/>
        <v>2152.0061597100798</v>
      </c>
      <c r="AW12" s="33">
        <f t="shared" si="6"/>
        <v>2504.2506809645702</v>
      </c>
      <c r="AX12" s="34">
        <f t="shared" si="7"/>
        <v>2185.9218572070399</v>
      </c>
    </row>
    <row r="13" spans="1:73">
      <c r="A13">
        <v>50</v>
      </c>
      <c r="B13" t="s">
        <v>505</v>
      </c>
      <c r="C13" s="2">
        <v>44831.497777777775</v>
      </c>
      <c r="D13" t="s">
        <v>79</v>
      </c>
      <c r="E13" t="s">
        <v>76</v>
      </c>
      <c r="F13">
        <v>0</v>
      </c>
      <c r="G13">
        <v>6.0170000000000003</v>
      </c>
      <c r="H13" s="26">
        <v>1169900</v>
      </c>
      <c r="I13">
        <v>2.3620000000000001</v>
      </c>
      <c r="J13" t="s">
        <v>77</v>
      </c>
      <c r="K13" t="s">
        <v>77</v>
      </c>
      <c r="L13" t="s">
        <v>77</v>
      </c>
      <c r="M13" t="s">
        <v>77</v>
      </c>
      <c r="O13">
        <v>50</v>
      </c>
      <c r="P13" t="s">
        <v>505</v>
      </c>
      <c r="Q13" s="2">
        <v>44831.497777777775</v>
      </c>
      <c r="R13" t="s">
        <v>79</v>
      </c>
      <c r="S13" t="s">
        <v>76</v>
      </c>
      <c r="T13">
        <v>0</v>
      </c>
      <c r="U13">
        <v>5.9710000000000001</v>
      </c>
      <c r="V13" s="26">
        <v>9400</v>
      </c>
      <c r="W13">
        <v>2.456</v>
      </c>
      <c r="X13" t="s">
        <v>77</v>
      </c>
      <c r="Y13" t="s">
        <v>77</v>
      </c>
      <c r="Z13" t="s">
        <v>77</v>
      </c>
      <c r="AA13" t="s">
        <v>77</v>
      </c>
      <c r="AC13">
        <v>50</v>
      </c>
      <c r="AD13" t="s">
        <v>505</v>
      </c>
      <c r="AE13" s="2">
        <v>44831.497777777775</v>
      </c>
      <c r="AF13" t="s">
        <v>79</v>
      </c>
      <c r="AG13" t="s">
        <v>76</v>
      </c>
      <c r="AH13">
        <v>0</v>
      </c>
      <c r="AI13">
        <v>12.217000000000001</v>
      </c>
      <c r="AJ13" s="26">
        <v>8783</v>
      </c>
      <c r="AK13">
        <v>1.7889999999999999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50</v>
      </c>
      <c r="AT13" s="46">
        <f t="shared" ref="AT13:AT18" si="8">IF(H13&lt;10000,((0.0000001453*H13^2)+(0.0008349*H13)+(-1.805)),(IF(H13&lt;700000,((-0.00000000008054*H13^2)+(0.002348*H13)+(-2.47)), ((-0.00000001938*V13^2)+(0.2471*V13)+(226.8)))))</f>
        <v>2547.8275831999999</v>
      </c>
      <c r="AU13" s="47">
        <f t="shared" ref="AU13:AU18" si="9">(-0.00000002552*AJ13^2)+(0.2067*AJ13)+(-103.7)</f>
        <v>1709.7774594087198</v>
      </c>
      <c r="AW13" s="27">
        <f t="shared" ref="AW13:AW23" si="10">IF(H13&lt;15000,((0.00000002125*H13^2)+(0.002705*H13)+(-4.371)),(IF(H13&lt;700000,((-0.0000000008162*H13^2)+(0.003141*H13)+(0.4702)), ((0.000000003285*V13^2)+(0.1899*V13)+(559.5)))))</f>
        <v>2344.8502626</v>
      </c>
      <c r="AX13" s="28">
        <f t="shared" ref="AX13:AX23" si="11">((-0.00000006277*AJ13^2)+(0.1854*AJ13)+(34.83))</f>
        <v>1658.3560538434701</v>
      </c>
      <c r="AZ13" s="33">
        <f t="shared" ref="AZ13:AZ23" si="12">IF(H13&lt;10000,((-0.00000005795*H13^2)+(0.003823*H13)+(-6.715)),(IF(H13&lt;700000,((-0.0000000001209*H13^2)+(0.002635*H13)+(-0.4111)), ((-0.00000002007*V13^2)+(0.2564*V13)+(286.1)))))</f>
        <v>2694.4866148000001</v>
      </c>
      <c r="BA13" s="34">
        <f t="shared" ref="BA13:BA23" si="13">(-0.00000001626*AJ13^2)+(0.1912*AJ13)+(-3.858)</f>
        <v>1674.19728589286</v>
      </c>
      <c r="BC13" s="46">
        <f t="shared" ref="BC13:BC23" si="14">IF(H13&lt;10000,((0.0000001453*H13^2)+(0.0008349*H13)+(-1.805)),(IF(H13&lt;700000,((-0.00000000008054*H13^2)+(0.002348*H13)+(-2.47)), ((-0.00000001938*V13^2)+(0.2471*V13)+(226.8)))))</f>
        <v>2547.8275831999999</v>
      </c>
      <c r="BD13" s="47">
        <f t="shared" ref="BD13:BD23" si="15">(-0.00000002552*AJ13^2)+(0.2067*AJ13)+(-103.7)</f>
        <v>1709.7774594087198</v>
      </c>
      <c r="BF13" s="48">
        <f t="shared" ref="BF13:BF23" si="16">IF(H13&lt;100000,((0.0000000152*H13^2)+(0.0014347*H13)+(-4.08313)),((0.00000295*V13^2)+(0.083061*V13)+(133)))</f>
        <v>1174.4353999999998</v>
      </c>
      <c r="BG13" s="49">
        <f t="shared" ref="BG13:BG23" si="17">(-0.00000172*AJ13^2)+(0.108838*AJ13)+(-21.89)</f>
        <v>801.35148092000009</v>
      </c>
      <c r="BI13">
        <v>50</v>
      </c>
      <c r="BJ13" t="s">
        <v>505</v>
      </c>
      <c r="BK13" s="2">
        <v>44831.497777777775</v>
      </c>
      <c r="BL13" t="s">
        <v>79</v>
      </c>
      <c r="BM13" t="s">
        <v>76</v>
      </c>
      <c r="BN13">
        <v>0</v>
      </c>
      <c r="BO13">
        <v>2.7120000000000002</v>
      </c>
      <c r="BP13" s="26">
        <v>5197024</v>
      </c>
      <c r="BQ13">
        <v>958.78800000000001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50</v>
      </c>
      <c r="B14" t="s">
        <v>536</v>
      </c>
      <c r="C14" s="2">
        <v>44775.432037037041</v>
      </c>
      <c r="D14" t="s">
        <v>537</v>
      </c>
      <c r="E14" t="s">
        <v>76</v>
      </c>
      <c r="F14">
        <v>0</v>
      </c>
      <c r="G14">
        <v>6.0129999999999999</v>
      </c>
      <c r="H14" s="26">
        <v>799117</v>
      </c>
      <c r="I14">
        <v>1.611</v>
      </c>
      <c r="J14" t="s">
        <v>77</v>
      </c>
      <c r="K14" t="s">
        <v>77</v>
      </c>
      <c r="L14" t="s">
        <v>77</v>
      </c>
      <c r="M14" t="s">
        <v>77</v>
      </c>
      <c r="O14">
        <v>50</v>
      </c>
      <c r="P14" t="s">
        <v>536</v>
      </c>
      <c r="Q14" s="2">
        <v>44775.432037037041</v>
      </c>
      <c r="R14" t="s">
        <v>537</v>
      </c>
      <c r="S14" t="s">
        <v>76</v>
      </c>
      <c r="T14">
        <v>0</v>
      </c>
      <c r="U14">
        <v>5.9619999999999997</v>
      </c>
      <c r="V14" s="26">
        <v>7206</v>
      </c>
      <c r="W14">
        <v>1.9179999999999999</v>
      </c>
      <c r="X14" t="s">
        <v>77</v>
      </c>
      <c r="Y14" t="s">
        <v>77</v>
      </c>
      <c r="Z14" t="s">
        <v>77</v>
      </c>
      <c r="AA14" t="s">
        <v>77</v>
      </c>
      <c r="AC14">
        <v>50</v>
      </c>
      <c r="AD14" t="s">
        <v>536</v>
      </c>
      <c r="AE14" s="2">
        <v>44775.432037037041</v>
      </c>
      <c r="AF14" t="s">
        <v>537</v>
      </c>
      <c r="AG14" t="s">
        <v>76</v>
      </c>
      <c r="AH14">
        <v>0</v>
      </c>
      <c r="AI14">
        <v>12.204000000000001</v>
      </c>
      <c r="AJ14" s="26">
        <v>6839</v>
      </c>
      <c r="AK14">
        <v>1.3759999999999999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84</v>
      </c>
      <c r="AT14" s="46">
        <f t="shared" si="8"/>
        <v>2006.39626567032</v>
      </c>
      <c r="AU14" s="47">
        <f t="shared" si="9"/>
        <v>1308.72768057608</v>
      </c>
      <c r="AW14" s="27">
        <f t="shared" si="10"/>
        <v>1928.0899783422599</v>
      </c>
      <c r="AX14" s="28">
        <f t="shared" si="11"/>
        <v>1299.8447265188302</v>
      </c>
      <c r="AZ14" s="33">
        <f t="shared" si="12"/>
        <v>2132.67623642948</v>
      </c>
      <c r="BA14" s="34">
        <f t="shared" si="13"/>
        <v>1302.99828856454</v>
      </c>
      <c r="BC14" s="46">
        <f t="shared" si="14"/>
        <v>2006.39626567032</v>
      </c>
      <c r="BD14" s="47">
        <f t="shared" si="15"/>
        <v>1308.72768057608</v>
      </c>
      <c r="BF14" s="48">
        <f t="shared" si="16"/>
        <v>884.72055219999993</v>
      </c>
      <c r="BG14" s="49">
        <f t="shared" si="17"/>
        <v>642.00537787999997</v>
      </c>
      <c r="BI14">
        <v>50</v>
      </c>
      <c r="BJ14" t="s">
        <v>536</v>
      </c>
      <c r="BK14" s="2">
        <v>44775.432037037041</v>
      </c>
      <c r="BL14" t="s">
        <v>537</v>
      </c>
      <c r="BM14" t="s">
        <v>76</v>
      </c>
      <c r="BN14">
        <v>0</v>
      </c>
      <c r="BO14">
        <v>2.7130000000000001</v>
      </c>
      <c r="BP14" s="26">
        <v>5204457</v>
      </c>
      <c r="BQ14">
        <v>958.84400000000005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73</v>
      </c>
      <c r="B15" t="s">
        <v>536</v>
      </c>
      <c r="C15" s="2">
        <v>44782.478703703702</v>
      </c>
      <c r="D15" t="s">
        <v>79</v>
      </c>
      <c r="E15" t="s">
        <v>76</v>
      </c>
      <c r="F15">
        <v>0</v>
      </c>
      <c r="G15">
        <v>6.0069999999999997</v>
      </c>
      <c r="H15" s="26">
        <v>1197484</v>
      </c>
      <c r="I15">
        <v>2.4169999999999998</v>
      </c>
      <c r="J15" t="s">
        <v>77</v>
      </c>
      <c r="K15" t="s">
        <v>77</v>
      </c>
      <c r="L15" t="s">
        <v>77</v>
      </c>
      <c r="M15" t="s">
        <v>77</v>
      </c>
      <c r="O15">
        <v>73</v>
      </c>
      <c r="P15" t="s">
        <v>536</v>
      </c>
      <c r="Q15" s="2">
        <v>44782.478703703702</v>
      </c>
      <c r="R15" t="s">
        <v>79</v>
      </c>
      <c r="S15" t="s">
        <v>76</v>
      </c>
      <c r="T15">
        <v>0</v>
      </c>
      <c r="U15">
        <v>5.9619999999999997</v>
      </c>
      <c r="V15" s="26">
        <v>11073</v>
      </c>
      <c r="W15">
        <v>2.8660000000000001</v>
      </c>
      <c r="X15" t="s">
        <v>77</v>
      </c>
      <c r="Y15" t="s">
        <v>77</v>
      </c>
      <c r="Z15" t="s">
        <v>77</v>
      </c>
      <c r="AA15" t="s">
        <v>77</v>
      </c>
      <c r="AC15">
        <v>73</v>
      </c>
      <c r="AD15" t="s">
        <v>536</v>
      </c>
      <c r="AE15" s="2">
        <v>44782.478703703702</v>
      </c>
      <c r="AF15" t="s">
        <v>79</v>
      </c>
      <c r="AG15" t="s">
        <v>76</v>
      </c>
      <c r="AH15">
        <v>0</v>
      </c>
      <c r="AI15">
        <v>12.186</v>
      </c>
      <c r="AJ15" s="26">
        <v>8829</v>
      </c>
      <c r="AK15">
        <v>1.7989999999999999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107</v>
      </c>
      <c r="AT15" s="46">
        <f t="shared" si="8"/>
        <v>2960.5620924439804</v>
      </c>
      <c r="AU15" s="47">
        <f t="shared" si="9"/>
        <v>1719.2649843296799</v>
      </c>
      <c r="AW15" s="27">
        <f t="shared" si="10"/>
        <v>2662.6654782157652</v>
      </c>
      <c r="AX15" s="28">
        <f t="shared" si="11"/>
        <v>1666.8336006024299</v>
      </c>
      <c r="AZ15" s="33">
        <f t="shared" si="12"/>
        <v>3122.7563906269702</v>
      </c>
      <c r="BA15" s="34">
        <f t="shared" si="13"/>
        <v>1682.97931282134</v>
      </c>
      <c r="BC15" s="46">
        <f t="shared" si="14"/>
        <v>2960.5620924439804</v>
      </c>
      <c r="BD15" s="47">
        <f t="shared" si="15"/>
        <v>1719.2649843296799</v>
      </c>
      <c r="BF15" s="48">
        <f t="shared" si="16"/>
        <v>1414.4378735499999</v>
      </c>
      <c r="BG15" s="49">
        <f t="shared" si="17"/>
        <v>804.96456748000003</v>
      </c>
      <c r="BI15">
        <v>73</v>
      </c>
      <c r="BJ15" t="s">
        <v>536</v>
      </c>
      <c r="BK15" s="2">
        <v>44782.478703703702</v>
      </c>
      <c r="BL15" t="s">
        <v>79</v>
      </c>
      <c r="BM15" t="s">
        <v>76</v>
      </c>
      <c r="BN15">
        <v>0</v>
      </c>
      <c r="BO15">
        <v>2.71</v>
      </c>
      <c r="BP15" s="26">
        <v>5238135</v>
      </c>
      <c r="BQ15">
        <v>959.09100000000001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50</v>
      </c>
      <c r="B16" t="s">
        <v>567</v>
      </c>
      <c r="C16" s="2">
        <v>44796.481435185182</v>
      </c>
      <c r="D16" t="s">
        <v>79</v>
      </c>
      <c r="E16" t="s">
        <v>76</v>
      </c>
      <c r="F16">
        <v>0</v>
      </c>
      <c r="G16">
        <v>5.9980000000000002</v>
      </c>
      <c r="H16" s="26">
        <v>1246862</v>
      </c>
      <c r="I16">
        <v>2.5179999999999998</v>
      </c>
      <c r="J16" t="s">
        <v>77</v>
      </c>
      <c r="K16" t="s">
        <v>77</v>
      </c>
      <c r="L16" t="s">
        <v>77</v>
      </c>
      <c r="M16" t="s">
        <v>77</v>
      </c>
      <c r="O16">
        <v>50</v>
      </c>
      <c r="P16" t="s">
        <v>567</v>
      </c>
      <c r="Q16" s="2">
        <v>44796.481435185182</v>
      </c>
      <c r="R16" t="s">
        <v>79</v>
      </c>
      <c r="S16" t="s">
        <v>76</v>
      </c>
      <c r="T16">
        <v>0</v>
      </c>
      <c r="U16">
        <v>5.95</v>
      </c>
      <c r="V16" s="26">
        <v>10075</v>
      </c>
      <c r="W16">
        <v>2.6219999999999999</v>
      </c>
      <c r="X16" t="s">
        <v>77</v>
      </c>
      <c r="Y16" t="s">
        <v>77</v>
      </c>
      <c r="Z16" t="s">
        <v>77</v>
      </c>
      <c r="AA16" t="s">
        <v>77</v>
      </c>
      <c r="AC16">
        <v>50</v>
      </c>
      <c r="AD16" t="s">
        <v>567</v>
      </c>
      <c r="AE16" s="2">
        <v>44796.481435185182</v>
      </c>
      <c r="AF16" t="s">
        <v>79</v>
      </c>
      <c r="AG16" t="s">
        <v>76</v>
      </c>
      <c r="AH16">
        <v>0</v>
      </c>
      <c r="AI16">
        <v>12.172000000000001</v>
      </c>
      <c r="AJ16" s="26">
        <v>10130</v>
      </c>
      <c r="AK16">
        <v>2.0750000000000002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84</v>
      </c>
      <c r="AT16" s="46">
        <f t="shared" si="8"/>
        <v>2714.3653209875001</v>
      </c>
      <c r="AU16" s="47">
        <f t="shared" si="9"/>
        <v>1987.552216712</v>
      </c>
      <c r="AW16" s="27">
        <f t="shared" si="10"/>
        <v>2473.0759459781248</v>
      </c>
      <c r="AX16" s="28">
        <f t="shared" si="11"/>
        <v>1906.4907371869999</v>
      </c>
      <c r="AZ16" s="33">
        <f t="shared" si="12"/>
        <v>2867.2927821062499</v>
      </c>
      <c r="BA16" s="34">
        <f t="shared" si="13"/>
        <v>1931.3294492059999</v>
      </c>
      <c r="BC16" s="46">
        <f t="shared" si="14"/>
        <v>2714.3653209875001</v>
      </c>
      <c r="BD16" s="47">
        <f t="shared" si="15"/>
        <v>1987.552216712</v>
      </c>
      <c r="BF16" s="48">
        <f t="shared" si="16"/>
        <v>1269.28116875</v>
      </c>
      <c r="BG16" s="49">
        <f t="shared" si="17"/>
        <v>904.13787200000013</v>
      </c>
      <c r="BI16">
        <v>50</v>
      </c>
      <c r="BJ16" t="s">
        <v>567</v>
      </c>
      <c r="BK16" s="2">
        <v>44796.481435185182</v>
      </c>
      <c r="BL16" t="s">
        <v>79</v>
      </c>
      <c r="BM16" t="s">
        <v>76</v>
      </c>
      <c r="BN16">
        <v>0</v>
      </c>
      <c r="BO16">
        <v>2.6920000000000002</v>
      </c>
      <c r="BP16" s="26">
        <v>5560613</v>
      </c>
      <c r="BQ16">
        <v>961.20600000000002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50</v>
      </c>
      <c r="B17" t="s">
        <v>594</v>
      </c>
      <c r="C17" s="2">
        <v>44803.423298611109</v>
      </c>
      <c r="D17" t="s">
        <v>79</v>
      </c>
      <c r="E17" t="s">
        <v>76</v>
      </c>
      <c r="F17">
        <v>0</v>
      </c>
      <c r="G17">
        <v>5.9980000000000002</v>
      </c>
      <c r="H17" s="26">
        <v>842087</v>
      </c>
      <c r="I17">
        <v>1.698</v>
      </c>
      <c r="J17" t="s">
        <v>77</v>
      </c>
      <c r="K17" t="s">
        <v>77</v>
      </c>
      <c r="L17" t="s">
        <v>77</v>
      </c>
      <c r="M17" t="s">
        <v>77</v>
      </c>
      <c r="O17">
        <v>50</v>
      </c>
      <c r="P17" t="s">
        <v>594</v>
      </c>
      <c r="Q17" s="2">
        <v>44803.423298611109</v>
      </c>
      <c r="R17" t="s">
        <v>79</v>
      </c>
      <c r="S17" t="s">
        <v>76</v>
      </c>
      <c r="T17">
        <v>0</v>
      </c>
      <c r="U17">
        <v>5.9470000000000001</v>
      </c>
      <c r="V17" s="26">
        <v>6584</v>
      </c>
      <c r="W17">
        <v>1.766</v>
      </c>
      <c r="X17" t="s">
        <v>77</v>
      </c>
      <c r="Y17" t="s">
        <v>77</v>
      </c>
      <c r="Z17" t="s">
        <v>77</v>
      </c>
      <c r="AA17" t="s">
        <v>77</v>
      </c>
      <c r="AC17">
        <v>50</v>
      </c>
      <c r="AD17" t="s">
        <v>594</v>
      </c>
      <c r="AE17" s="2">
        <v>44803.423298611109</v>
      </c>
      <c r="AF17" t="s">
        <v>79</v>
      </c>
      <c r="AG17" t="s">
        <v>76</v>
      </c>
      <c r="AH17">
        <v>0</v>
      </c>
      <c r="AI17">
        <v>12.163</v>
      </c>
      <c r="AJ17" s="26">
        <v>8684</v>
      </c>
      <c r="AK17">
        <v>1.768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84</v>
      </c>
      <c r="AT17" s="46">
        <f t="shared" si="8"/>
        <v>1852.8662952947197</v>
      </c>
      <c r="AU17" s="47">
        <f t="shared" si="9"/>
        <v>1689.3582894348799</v>
      </c>
      <c r="AW17" s="27">
        <f t="shared" si="10"/>
        <v>1809.94400164896</v>
      </c>
      <c r="AX17" s="28">
        <f t="shared" si="11"/>
        <v>1640.1099977988799</v>
      </c>
      <c r="AZ17" s="33">
        <f t="shared" si="12"/>
        <v>1973.3675844460799</v>
      </c>
      <c r="BA17" s="34">
        <f t="shared" si="13"/>
        <v>1655.2966032214401</v>
      </c>
      <c r="BC17" s="46">
        <f t="shared" si="14"/>
        <v>1852.8662952947197</v>
      </c>
      <c r="BD17" s="47">
        <f t="shared" si="15"/>
        <v>1689.3582894348799</v>
      </c>
      <c r="BF17" s="48">
        <f t="shared" si="16"/>
        <v>807.75333919999991</v>
      </c>
      <c r="BG17" s="49">
        <f t="shared" si="17"/>
        <v>793.55079968000007</v>
      </c>
      <c r="BI17">
        <v>50</v>
      </c>
      <c r="BJ17" t="s">
        <v>594</v>
      </c>
      <c r="BK17" s="2">
        <v>44803.423298611109</v>
      </c>
      <c r="BL17" t="s">
        <v>79</v>
      </c>
      <c r="BM17" t="s">
        <v>76</v>
      </c>
      <c r="BN17">
        <v>0</v>
      </c>
      <c r="BO17">
        <v>2.694</v>
      </c>
      <c r="BP17" s="26">
        <v>5462102</v>
      </c>
      <c r="BQ17">
        <v>960.60199999999998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50</v>
      </c>
      <c r="B18" t="s">
        <v>615</v>
      </c>
      <c r="C18" s="2">
        <v>44810.54383101852</v>
      </c>
      <c r="D18" t="s">
        <v>79</v>
      </c>
      <c r="E18" t="s">
        <v>76</v>
      </c>
      <c r="F18">
        <v>0</v>
      </c>
      <c r="G18">
        <v>5.9989999999999997</v>
      </c>
      <c r="H18" s="26">
        <v>702757</v>
      </c>
      <c r="I18">
        <v>1.4159999999999999</v>
      </c>
      <c r="J18" t="s">
        <v>77</v>
      </c>
      <c r="K18" t="s">
        <v>77</v>
      </c>
      <c r="L18" t="s">
        <v>77</v>
      </c>
      <c r="M18" t="s">
        <v>77</v>
      </c>
      <c r="O18">
        <v>50</v>
      </c>
      <c r="P18" t="s">
        <v>615</v>
      </c>
      <c r="Q18" s="2">
        <v>44810.54383101852</v>
      </c>
      <c r="R18" t="s">
        <v>79</v>
      </c>
      <c r="S18" t="s">
        <v>76</v>
      </c>
      <c r="T18">
        <v>0</v>
      </c>
      <c r="U18">
        <v>5.9530000000000003</v>
      </c>
      <c r="V18" s="26">
        <v>5131</v>
      </c>
      <c r="W18">
        <v>1.409</v>
      </c>
      <c r="X18" t="s">
        <v>77</v>
      </c>
      <c r="Y18" t="s">
        <v>77</v>
      </c>
      <c r="Z18" t="s">
        <v>77</v>
      </c>
      <c r="AA18" t="s">
        <v>77</v>
      </c>
      <c r="AC18">
        <v>50</v>
      </c>
      <c r="AD18" t="s">
        <v>615</v>
      </c>
      <c r="AE18" s="2">
        <v>44810.54383101852</v>
      </c>
      <c r="AF18" t="s">
        <v>79</v>
      </c>
      <c r="AG18" t="s">
        <v>76</v>
      </c>
      <c r="AH18">
        <v>0</v>
      </c>
      <c r="AI18">
        <v>12.178000000000001</v>
      </c>
      <c r="AJ18" s="26">
        <v>7272</v>
      </c>
      <c r="AK18">
        <v>1.468</v>
      </c>
      <c r="AL18" t="s">
        <v>77</v>
      </c>
      <c r="AM18" t="s">
        <v>77</v>
      </c>
      <c r="AN18" t="s">
        <v>77</v>
      </c>
      <c r="AO18" t="s">
        <v>77</v>
      </c>
      <c r="AQ18">
        <v>1</v>
      </c>
      <c r="AS18">
        <v>50</v>
      </c>
      <c r="AT18" s="46">
        <f t="shared" si="8"/>
        <v>1494.1598796198198</v>
      </c>
      <c r="AU18" s="47">
        <f t="shared" si="9"/>
        <v>1398.0728517683199</v>
      </c>
      <c r="AW18" s="27">
        <f t="shared" si="10"/>
        <v>1533.9633847238852</v>
      </c>
      <c r="AX18" s="28">
        <f t="shared" si="11"/>
        <v>1379.7393978643199</v>
      </c>
      <c r="AZ18" s="33">
        <f t="shared" si="12"/>
        <v>1601.1600138787303</v>
      </c>
      <c r="BA18" s="34">
        <f t="shared" si="13"/>
        <v>1385.6885389401602</v>
      </c>
      <c r="BC18" s="46">
        <f t="shared" si="14"/>
        <v>1494.1598796198198</v>
      </c>
      <c r="BD18" s="47">
        <f t="shared" si="15"/>
        <v>1398.0728517683199</v>
      </c>
      <c r="BF18" s="48">
        <f t="shared" si="16"/>
        <v>636.85111595000001</v>
      </c>
      <c r="BG18" s="49">
        <f t="shared" si="17"/>
        <v>678.62292352000009</v>
      </c>
      <c r="BI18">
        <v>50</v>
      </c>
      <c r="BJ18" t="s">
        <v>615</v>
      </c>
      <c r="BK18" s="2">
        <v>44810.54383101852</v>
      </c>
      <c r="BL18" t="s">
        <v>79</v>
      </c>
      <c r="BM18" t="s">
        <v>76</v>
      </c>
      <c r="BN18">
        <v>0</v>
      </c>
      <c r="BO18">
        <v>2.698</v>
      </c>
      <c r="BP18" s="26">
        <v>5401389</v>
      </c>
      <c r="BQ18">
        <v>960.21299999999997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50</v>
      </c>
      <c r="B19" t="s">
        <v>643</v>
      </c>
      <c r="C19" s="2">
        <v>44818.452222222222</v>
      </c>
      <c r="D19" t="s">
        <v>79</v>
      </c>
      <c r="E19" t="s">
        <v>76</v>
      </c>
      <c r="F19">
        <v>0</v>
      </c>
      <c r="G19">
        <v>6.0039999999999996</v>
      </c>
      <c r="H19" s="26">
        <v>584287</v>
      </c>
      <c r="I19">
        <v>1.1759999999999999</v>
      </c>
      <c r="J19" t="s">
        <v>77</v>
      </c>
      <c r="K19" t="s">
        <v>77</v>
      </c>
      <c r="L19" t="s">
        <v>77</v>
      </c>
      <c r="M19" t="s">
        <v>77</v>
      </c>
      <c r="O19">
        <v>50</v>
      </c>
      <c r="P19" t="s">
        <v>643</v>
      </c>
      <c r="Q19" s="2">
        <v>44818.452222222222</v>
      </c>
      <c r="R19" t="s">
        <v>79</v>
      </c>
      <c r="S19" t="s">
        <v>76</v>
      </c>
      <c r="T19">
        <v>0</v>
      </c>
      <c r="U19">
        <v>5.9509999999999996</v>
      </c>
      <c r="V19" s="26">
        <v>4437</v>
      </c>
      <c r="W19">
        <v>1.2390000000000001</v>
      </c>
      <c r="X19" t="s">
        <v>77</v>
      </c>
      <c r="Y19" t="s">
        <v>77</v>
      </c>
      <c r="Z19" t="s">
        <v>77</v>
      </c>
      <c r="AA19" t="s">
        <v>77</v>
      </c>
      <c r="AC19">
        <v>50</v>
      </c>
      <c r="AD19" t="s">
        <v>643</v>
      </c>
      <c r="AE19" s="2">
        <v>44818.452222222222</v>
      </c>
      <c r="AF19" t="s">
        <v>79</v>
      </c>
      <c r="AG19" t="s">
        <v>76</v>
      </c>
      <c r="AH19">
        <v>0</v>
      </c>
      <c r="AI19">
        <v>12.191000000000001</v>
      </c>
      <c r="AJ19" s="26">
        <v>6296</v>
      </c>
      <c r="AK19">
        <v>1.2609999999999999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50</v>
      </c>
      <c r="AT19" s="46">
        <f>IF(H19&lt;10000,((0.0000001453*H19^2)+(0.0008349*H19)+(-1.805)),(IF(H19&lt;700000,((-0.00000000008054*H19^2)+(0.002348*H19)+(-2.47)), ((-0.00000001938*V19^2)+(0.2471*V19)+(226.8)))))</f>
        <v>1341.9402208293604</v>
      </c>
      <c r="AU19" s="47">
        <f>(-0.00000002552*AJ19^2)+(0.2067*AJ19)+(-103.7)</f>
        <v>1196.6715969996799</v>
      </c>
      <c r="AW19" s="27">
        <f t="shared" si="10"/>
        <v>1557.0720892712222</v>
      </c>
      <c r="AX19" s="28">
        <f t="shared" si="11"/>
        <v>1199.6202213036802</v>
      </c>
      <c r="AZ19" s="33">
        <f t="shared" si="12"/>
        <v>1497.9109370271881</v>
      </c>
      <c r="BA19" s="34">
        <f t="shared" si="13"/>
        <v>1199.2926598438401</v>
      </c>
      <c r="BC19" s="46">
        <f t="shared" si="14"/>
        <v>1341.9402208293604</v>
      </c>
      <c r="BD19" s="47">
        <f t="shared" si="15"/>
        <v>1196.6715969996799</v>
      </c>
      <c r="BF19" s="48">
        <f t="shared" si="16"/>
        <v>559.61821555000006</v>
      </c>
      <c r="BG19" s="49">
        <f t="shared" si="17"/>
        <v>595.17390848000002</v>
      </c>
      <c r="BI19">
        <v>50</v>
      </c>
      <c r="BJ19" t="s">
        <v>643</v>
      </c>
      <c r="BK19" s="2">
        <v>44818.452222222222</v>
      </c>
      <c r="BL19" t="s">
        <v>79</v>
      </c>
      <c r="BM19" t="s">
        <v>76</v>
      </c>
      <c r="BN19">
        <v>0</v>
      </c>
      <c r="BO19">
        <v>2.7029999999999998</v>
      </c>
      <c r="BP19" s="26">
        <v>5159077</v>
      </c>
      <c r="BQ19">
        <v>958.5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50</v>
      </c>
      <c r="B20" t="s">
        <v>679</v>
      </c>
      <c r="C20" s="2">
        <v>44824.444710648146</v>
      </c>
      <c r="D20" t="s">
        <v>79</v>
      </c>
      <c r="E20" t="s">
        <v>76</v>
      </c>
      <c r="F20">
        <v>0</v>
      </c>
      <c r="G20">
        <v>5.9950000000000001</v>
      </c>
      <c r="H20" s="26">
        <v>1201884</v>
      </c>
      <c r="I20">
        <v>2.4260000000000002</v>
      </c>
      <c r="J20" t="s">
        <v>77</v>
      </c>
      <c r="K20" t="s">
        <v>77</v>
      </c>
      <c r="L20" t="s">
        <v>77</v>
      </c>
      <c r="M20" t="s">
        <v>77</v>
      </c>
      <c r="O20">
        <v>50</v>
      </c>
      <c r="P20" t="s">
        <v>679</v>
      </c>
      <c r="Q20" s="2">
        <v>44824.444710648146</v>
      </c>
      <c r="R20" t="s">
        <v>79</v>
      </c>
      <c r="S20" t="s">
        <v>76</v>
      </c>
      <c r="T20">
        <v>0</v>
      </c>
      <c r="U20">
        <v>5.9470000000000001</v>
      </c>
      <c r="V20" s="26">
        <v>9785</v>
      </c>
      <c r="W20">
        <v>2.5510000000000002</v>
      </c>
      <c r="X20" t="s">
        <v>77</v>
      </c>
      <c r="Y20" t="s">
        <v>77</v>
      </c>
      <c r="Z20" t="s">
        <v>77</v>
      </c>
      <c r="AA20" t="s">
        <v>77</v>
      </c>
      <c r="AC20">
        <v>50</v>
      </c>
      <c r="AD20" t="s">
        <v>679</v>
      </c>
      <c r="AE20" s="2">
        <v>44824.444710648146</v>
      </c>
      <c r="AF20" t="s">
        <v>79</v>
      </c>
      <c r="AG20" t="s">
        <v>76</v>
      </c>
      <c r="AH20">
        <v>0</v>
      </c>
      <c r="AI20">
        <v>12.179</v>
      </c>
      <c r="AJ20" s="26">
        <v>9252</v>
      </c>
      <c r="AK20">
        <v>1.889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84</v>
      </c>
      <c r="AT20" s="46">
        <f t="shared" ref="AT20:AT23" si="18">IF(H20&lt;10000,((0.0000001453*H20^2)+(0.0008349*H20)+(-1.805)),(IF(H20&lt;700000,((-0.00000000008054*H20^2)+(0.002348*H20)+(-2.47)), ((-0.00000001938*V20^2)+(0.2471*V20)+(226.8)))))</f>
        <v>2642.8179381595</v>
      </c>
      <c r="AU20" s="47">
        <f t="shared" ref="AU20:AU23" si="19">(-0.00000002552*AJ20^2)+(0.2067*AJ20)+(-103.7)</f>
        <v>1806.50390065792</v>
      </c>
      <c r="AW20" s="27">
        <f t="shared" si="10"/>
        <v>2417.986026349125</v>
      </c>
      <c r="AX20" s="28">
        <f t="shared" si="11"/>
        <v>1744.7777191339201</v>
      </c>
      <c r="AZ20" s="33">
        <f t="shared" si="12"/>
        <v>2793.05237326425</v>
      </c>
      <c r="BA20" s="34">
        <f t="shared" si="13"/>
        <v>1763.7325520649601</v>
      </c>
      <c r="BC20" s="46">
        <f t="shared" si="14"/>
        <v>2642.8179381595</v>
      </c>
      <c r="BD20" s="47">
        <f t="shared" si="15"/>
        <v>1806.50390065792</v>
      </c>
      <c r="BF20" s="48">
        <f t="shared" si="16"/>
        <v>1228.2032487500001</v>
      </c>
      <c r="BG20" s="49">
        <f t="shared" si="17"/>
        <v>837.84802912000009</v>
      </c>
      <c r="BI20">
        <v>50</v>
      </c>
      <c r="BJ20" t="s">
        <v>679</v>
      </c>
      <c r="BK20" s="2">
        <v>44824.444710648146</v>
      </c>
      <c r="BL20" t="s">
        <v>79</v>
      </c>
      <c r="BM20" t="s">
        <v>76</v>
      </c>
      <c r="BN20">
        <v>0</v>
      </c>
      <c r="BO20">
        <v>2.694</v>
      </c>
      <c r="BP20" s="26">
        <v>5322818</v>
      </c>
      <c r="BQ20">
        <v>959.68799999999999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50</v>
      </c>
      <c r="B21" t="s">
        <v>708</v>
      </c>
      <c r="C21" s="2">
        <v>44838.471747685187</v>
      </c>
      <c r="D21" t="s">
        <v>79</v>
      </c>
      <c r="E21" t="s">
        <v>76</v>
      </c>
      <c r="F21">
        <v>0</v>
      </c>
      <c r="G21">
        <v>6.0140000000000002</v>
      </c>
      <c r="H21" s="26">
        <v>1185349</v>
      </c>
      <c r="I21">
        <v>2.3929999999999998</v>
      </c>
      <c r="J21" t="s">
        <v>77</v>
      </c>
      <c r="K21" t="s">
        <v>77</v>
      </c>
      <c r="L21" t="s">
        <v>77</v>
      </c>
      <c r="M21" t="s">
        <v>77</v>
      </c>
      <c r="O21">
        <v>50</v>
      </c>
      <c r="P21" t="s">
        <v>708</v>
      </c>
      <c r="Q21" s="2">
        <v>44838.471747685187</v>
      </c>
      <c r="R21" t="s">
        <v>79</v>
      </c>
      <c r="S21" t="s">
        <v>76</v>
      </c>
      <c r="T21">
        <v>0</v>
      </c>
      <c r="U21">
        <v>5.9640000000000004</v>
      </c>
      <c r="V21" s="26">
        <v>9298</v>
      </c>
      <c r="W21">
        <v>2.431</v>
      </c>
      <c r="X21" t="s">
        <v>77</v>
      </c>
      <c r="Y21" t="s">
        <v>77</v>
      </c>
      <c r="Z21" t="s">
        <v>77</v>
      </c>
      <c r="AA21" t="s">
        <v>77</v>
      </c>
      <c r="AC21">
        <v>50</v>
      </c>
      <c r="AD21" t="s">
        <v>708</v>
      </c>
      <c r="AE21" s="2">
        <v>44838.471747685187</v>
      </c>
      <c r="AF21" t="s">
        <v>79</v>
      </c>
      <c r="AG21" t="s">
        <v>76</v>
      </c>
      <c r="AH21">
        <v>0</v>
      </c>
      <c r="AI21">
        <v>12.204000000000001</v>
      </c>
      <c r="AJ21" s="26">
        <v>8939</v>
      </c>
      <c r="AK21">
        <v>1.8220000000000001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84</v>
      </c>
      <c r="AT21" s="46">
        <f t="shared" si="18"/>
        <v>2522.66034465848</v>
      </c>
      <c r="AU21" s="47">
        <f t="shared" si="19"/>
        <v>1741.95210600008</v>
      </c>
      <c r="AW21" s="27">
        <f t="shared" si="10"/>
        <v>2325.4741974611402</v>
      </c>
      <c r="AX21" s="28">
        <f t="shared" si="11"/>
        <v>1687.1049178928299</v>
      </c>
      <c r="AZ21" s="33">
        <f t="shared" si="12"/>
        <v>2668.3720922237198</v>
      </c>
      <c r="BA21" s="34">
        <f t="shared" si="13"/>
        <v>1703.97953297654</v>
      </c>
      <c r="BC21" s="46">
        <f t="shared" si="14"/>
        <v>2522.66034465848</v>
      </c>
      <c r="BD21" s="47">
        <f t="shared" si="15"/>
        <v>1741.95210600008</v>
      </c>
      <c r="BF21" s="48">
        <f t="shared" si="16"/>
        <v>1160.3369498</v>
      </c>
      <c r="BG21" s="49">
        <f t="shared" si="17"/>
        <v>813.57504188000007</v>
      </c>
      <c r="BI21">
        <v>50</v>
      </c>
      <c r="BJ21" t="s">
        <v>708</v>
      </c>
      <c r="BK21" s="2">
        <v>44838.471747685187</v>
      </c>
      <c r="BL21" t="s">
        <v>79</v>
      </c>
      <c r="BM21" t="s">
        <v>76</v>
      </c>
      <c r="BN21">
        <v>0</v>
      </c>
      <c r="BO21">
        <v>2.71</v>
      </c>
      <c r="BP21" s="26">
        <v>5238207</v>
      </c>
      <c r="BQ21">
        <v>959.09199999999998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50</v>
      </c>
      <c r="B22" t="s">
        <v>730</v>
      </c>
      <c r="C22" s="2">
        <v>44846.465949074074</v>
      </c>
      <c r="D22" t="s">
        <v>79</v>
      </c>
      <c r="E22" t="s">
        <v>76</v>
      </c>
      <c r="F22">
        <v>0</v>
      </c>
      <c r="G22">
        <v>6.0149999999999997</v>
      </c>
      <c r="H22" s="26">
        <v>1237062</v>
      </c>
      <c r="I22">
        <v>2.4980000000000002</v>
      </c>
      <c r="J22" t="s">
        <v>77</v>
      </c>
      <c r="K22" t="s">
        <v>77</v>
      </c>
      <c r="L22" t="s">
        <v>77</v>
      </c>
      <c r="M22" t="s">
        <v>77</v>
      </c>
      <c r="O22">
        <v>50</v>
      </c>
      <c r="P22" t="s">
        <v>730</v>
      </c>
      <c r="Q22" s="2">
        <v>44846.465949074074</v>
      </c>
      <c r="R22" t="s">
        <v>79</v>
      </c>
      <c r="S22" t="s">
        <v>76</v>
      </c>
      <c r="T22">
        <v>0</v>
      </c>
      <c r="U22">
        <v>5.9660000000000002</v>
      </c>
      <c r="V22" s="26">
        <v>10694</v>
      </c>
      <c r="W22">
        <v>2.7730000000000001</v>
      </c>
      <c r="X22" t="s">
        <v>77</v>
      </c>
      <c r="Y22" t="s">
        <v>77</v>
      </c>
      <c r="Z22" t="s">
        <v>77</v>
      </c>
      <c r="AA22" t="s">
        <v>77</v>
      </c>
      <c r="AC22">
        <v>50</v>
      </c>
      <c r="AD22" t="s">
        <v>730</v>
      </c>
      <c r="AE22" s="2">
        <v>44846.465949074074</v>
      </c>
      <c r="AF22" t="s">
        <v>79</v>
      </c>
      <c r="AG22" t="s">
        <v>76</v>
      </c>
      <c r="AH22">
        <v>0</v>
      </c>
      <c r="AI22">
        <v>12.217000000000001</v>
      </c>
      <c r="AJ22" s="26">
        <v>11006</v>
      </c>
      <c r="AK22">
        <v>2.2610000000000001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50</v>
      </c>
      <c r="AT22" s="46">
        <f t="shared" si="18"/>
        <v>2867.0710714943202</v>
      </c>
      <c r="AU22" s="47">
        <f t="shared" si="19"/>
        <v>2168.1489104412803</v>
      </c>
      <c r="AW22" s="27">
        <f t="shared" si="10"/>
        <v>2590.6662779742601</v>
      </c>
      <c r="AX22" s="28">
        <f t="shared" si="11"/>
        <v>2067.7389421002799</v>
      </c>
      <c r="AZ22" s="33">
        <f t="shared" si="12"/>
        <v>3025.74636196548</v>
      </c>
      <c r="BA22" s="34">
        <f t="shared" si="13"/>
        <v>2098.5195930946402</v>
      </c>
      <c r="BC22" s="46">
        <f t="shared" si="14"/>
        <v>2867.0710714943202</v>
      </c>
      <c r="BD22" s="47">
        <f t="shared" si="15"/>
        <v>2168.1489104412803</v>
      </c>
      <c r="BF22" s="48">
        <f t="shared" si="16"/>
        <v>1358.6211601999998</v>
      </c>
      <c r="BG22" s="49">
        <f t="shared" si="17"/>
        <v>967.63392608000004</v>
      </c>
      <c r="BI22">
        <v>50</v>
      </c>
      <c r="BJ22" t="s">
        <v>730</v>
      </c>
      <c r="BK22" s="2">
        <v>44846.465949074074</v>
      </c>
      <c r="BL22" t="s">
        <v>79</v>
      </c>
      <c r="BM22" t="s">
        <v>76</v>
      </c>
      <c r="BN22">
        <v>0</v>
      </c>
      <c r="BO22">
        <v>2.7050000000000001</v>
      </c>
      <c r="BP22" s="26">
        <v>5414567</v>
      </c>
      <c r="BQ22">
        <v>960.298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50</v>
      </c>
      <c r="B23" t="s">
        <v>789</v>
      </c>
      <c r="C23" s="2">
        <v>44792.457175925927</v>
      </c>
      <c r="D23" t="s">
        <v>79</v>
      </c>
      <c r="E23" t="s">
        <v>76</v>
      </c>
      <c r="F23">
        <v>0</v>
      </c>
      <c r="G23">
        <v>6.0179999999999998</v>
      </c>
      <c r="H23" s="26">
        <v>932049</v>
      </c>
      <c r="I23">
        <v>1.88</v>
      </c>
      <c r="J23" t="s">
        <v>77</v>
      </c>
      <c r="K23" t="s">
        <v>77</v>
      </c>
      <c r="L23" t="s">
        <v>77</v>
      </c>
      <c r="M23" t="s">
        <v>77</v>
      </c>
      <c r="O23">
        <v>50</v>
      </c>
      <c r="P23" t="s">
        <v>789</v>
      </c>
      <c r="Q23" s="2">
        <v>44792.457175925927</v>
      </c>
      <c r="R23" t="s">
        <v>79</v>
      </c>
      <c r="S23" t="s">
        <v>76</v>
      </c>
      <c r="T23">
        <v>0</v>
      </c>
      <c r="U23">
        <v>5.97</v>
      </c>
      <c r="V23" s="26">
        <v>7760</v>
      </c>
      <c r="W23">
        <v>2.0539999999999998</v>
      </c>
      <c r="X23" t="s">
        <v>77</v>
      </c>
      <c r="Y23" t="s">
        <v>77</v>
      </c>
      <c r="Z23" t="s">
        <v>77</v>
      </c>
      <c r="AA23" t="s">
        <v>77</v>
      </c>
      <c r="AC23">
        <v>50</v>
      </c>
      <c r="AD23" t="s">
        <v>789</v>
      </c>
      <c r="AE23" s="2">
        <v>44792.457175925927</v>
      </c>
      <c r="AF23" t="s">
        <v>79</v>
      </c>
      <c r="AG23" t="s">
        <v>76</v>
      </c>
      <c r="AH23">
        <v>0</v>
      </c>
      <c r="AI23">
        <v>12.21</v>
      </c>
      <c r="AJ23" s="26">
        <v>7494</v>
      </c>
      <c r="AK23">
        <v>1.516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84</v>
      </c>
      <c r="AT23" s="46">
        <f t="shared" si="18"/>
        <v>2143.1289829120001</v>
      </c>
      <c r="AU23" s="47">
        <f t="shared" si="19"/>
        <v>1443.8765958812801</v>
      </c>
      <c r="AW23" s="27">
        <f t="shared" si="10"/>
        <v>2033.3218148159999</v>
      </c>
      <c r="AX23" s="28">
        <f t="shared" si="11"/>
        <v>1420.6924345402799</v>
      </c>
      <c r="AZ23" s="33">
        <f t="shared" si="12"/>
        <v>2274.5554327680002</v>
      </c>
      <c r="BA23" s="34">
        <f t="shared" si="13"/>
        <v>1428.0816378146401</v>
      </c>
      <c r="BC23" s="46">
        <f t="shared" si="14"/>
        <v>2143.1289829120001</v>
      </c>
      <c r="BD23" s="47">
        <f t="shared" si="15"/>
        <v>1443.8765958812801</v>
      </c>
      <c r="BF23" s="48">
        <f t="shared" si="16"/>
        <v>955.19528000000003</v>
      </c>
      <c r="BG23" s="49">
        <f t="shared" si="17"/>
        <v>697.14671008000005</v>
      </c>
      <c r="BI23">
        <v>50</v>
      </c>
      <c r="BJ23" t="s">
        <v>789</v>
      </c>
      <c r="BK23" s="2">
        <v>44792.457175925927</v>
      </c>
      <c r="BL23" t="s">
        <v>79</v>
      </c>
      <c r="BM23" t="s">
        <v>76</v>
      </c>
      <c r="BN23">
        <v>0</v>
      </c>
      <c r="BO23">
        <v>2.7189999999999999</v>
      </c>
      <c r="BP23" s="26">
        <v>5071480</v>
      </c>
      <c r="BQ23">
        <v>957.798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C24" s="2"/>
      <c r="H24" s="26"/>
      <c r="Q24" s="2"/>
      <c r="V24" s="26"/>
      <c r="AE24" s="2"/>
      <c r="AJ24" s="26"/>
      <c r="AT24" s="27"/>
      <c r="AU24" s="28"/>
    </row>
    <row r="25" spans="1:73">
      <c r="C25" s="2"/>
      <c r="H25" s="26"/>
      <c r="Q25" s="2"/>
      <c r="V25" s="26"/>
      <c r="AE25" s="2"/>
      <c r="AJ25" s="26"/>
      <c r="AT25" s="27"/>
      <c r="AU25" s="28"/>
    </row>
    <row r="26" spans="1:73">
      <c r="C26" s="2"/>
      <c r="H26" s="26"/>
      <c r="Q26" s="2"/>
      <c r="V26" s="26"/>
      <c r="AE26" s="2"/>
      <c r="AJ26" s="26"/>
      <c r="AT26" s="27"/>
      <c r="AU26" s="28"/>
    </row>
    <row r="27" spans="1:73">
      <c r="C27" s="2"/>
      <c r="H27" s="26"/>
      <c r="Q27" s="2"/>
      <c r="V27" s="26"/>
      <c r="AE27" s="2"/>
      <c r="AJ27" s="26"/>
      <c r="AT27" s="27"/>
      <c r="AU27" s="28"/>
    </row>
    <row r="28" spans="1:73">
      <c r="C28" s="2"/>
      <c r="H28" s="26"/>
      <c r="Q28" s="2"/>
      <c r="V28" s="26"/>
      <c r="AE28" s="2"/>
      <c r="AJ28" s="26"/>
      <c r="AT28" s="27"/>
      <c r="AU28" s="28"/>
    </row>
    <row r="29" spans="1:73">
      <c r="C29" s="2"/>
      <c r="H29" s="26"/>
      <c r="Q29" s="2"/>
      <c r="V29" s="26"/>
      <c r="AE29" s="2"/>
      <c r="AJ29" s="26"/>
      <c r="AQ29" s="30"/>
      <c r="AT29" s="27"/>
      <c r="AU29" s="28"/>
    </row>
    <row r="30" spans="1:73">
      <c r="C30" s="2"/>
      <c r="H30" s="26"/>
      <c r="Q30" s="2"/>
      <c r="V30" s="26"/>
      <c r="AE30" s="2"/>
      <c r="AJ30" s="26"/>
      <c r="AQ30" s="30"/>
      <c r="AT30" s="27"/>
      <c r="AU30" s="28"/>
    </row>
    <row r="31" spans="1:73">
      <c r="C31" s="2"/>
      <c r="H31" s="26"/>
      <c r="Q31" s="2"/>
      <c r="V31" s="26"/>
      <c r="AE31" s="2"/>
      <c r="AJ31" s="26"/>
      <c r="AQ31" s="30"/>
      <c r="AT31" s="27"/>
      <c r="AU31" s="28"/>
    </row>
    <row r="32" spans="1:73">
      <c r="C32" s="2"/>
      <c r="H32" s="26"/>
      <c r="Q32" s="2"/>
      <c r="V32" s="26"/>
      <c r="AE32" s="2"/>
      <c r="AJ32" s="26"/>
      <c r="AQ32" s="30"/>
      <c r="AT32" s="27"/>
      <c r="AU32" s="28"/>
    </row>
    <row r="33" spans="1:47">
      <c r="A33" s="29"/>
      <c r="C33" s="2"/>
      <c r="H33" s="26"/>
      <c r="Q33" s="2"/>
      <c r="V33" s="26"/>
      <c r="AE33" s="2"/>
      <c r="AJ33" s="26"/>
      <c r="AT33" s="27"/>
      <c r="AU33" s="28"/>
    </row>
    <row r="34" spans="1:47">
      <c r="A34" s="11"/>
      <c r="C34" s="2"/>
      <c r="H34" s="26"/>
      <c r="Q34" s="2"/>
      <c r="V34" s="26"/>
      <c r="AE34" s="2"/>
      <c r="AJ34" s="26"/>
      <c r="AT34" s="27"/>
      <c r="AU34" s="28"/>
    </row>
    <row r="35" spans="1:47">
      <c r="C35" s="2"/>
      <c r="H35" s="26"/>
      <c r="Q35" s="2"/>
      <c r="V35" s="26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V36" s="26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V37" s="26"/>
      <c r="AE37" s="2"/>
      <c r="AJ37" s="26"/>
      <c r="AQ37" s="30"/>
      <c r="AR37" s="30"/>
      <c r="AS37" s="30"/>
      <c r="AT37" s="27"/>
      <c r="AU37" s="28"/>
    </row>
    <row r="38" spans="1:47">
      <c r="C38" s="2"/>
      <c r="H38" s="26"/>
      <c r="Q38" s="2"/>
      <c r="AE38" s="2"/>
      <c r="AJ38" s="26"/>
      <c r="AQ38" s="31"/>
    </row>
    <row r="39" spans="1:47">
      <c r="C39" s="2"/>
      <c r="H39" s="26"/>
      <c r="Q39" s="2"/>
      <c r="V39" s="26"/>
      <c r="AE39" s="2"/>
      <c r="AJ39" s="26"/>
      <c r="AT39" s="27"/>
      <c r="AU39" s="28"/>
    </row>
    <row r="40" spans="1:47">
      <c r="C40" s="2"/>
      <c r="H40" s="26"/>
      <c r="I40" s="32"/>
      <c r="Q40" s="2"/>
      <c r="V40" s="26"/>
      <c r="W40" s="32"/>
      <c r="AE40" s="2"/>
      <c r="AJ40" s="26"/>
      <c r="AK40" s="32"/>
      <c r="AQ40" s="30"/>
      <c r="AR40" s="30"/>
      <c r="AS40" s="30"/>
      <c r="AT40" s="27"/>
      <c r="AU4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bestFit="1" customWidth="1"/>
    <col min="6" max="6" width="28.6640625" style="15" bestFit="1" customWidth="1"/>
    <col min="7" max="7" width="12" style="15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15" t="s">
        <v>49</v>
      </c>
      <c r="G1" s="20" t="s">
        <v>50</v>
      </c>
      <c r="H1" s="11" t="s">
        <v>51</v>
      </c>
      <c r="I1" s="11" t="s">
        <v>52</v>
      </c>
      <c r="J1" s="12" t="s">
        <v>57</v>
      </c>
      <c r="K1" t="s">
        <v>55</v>
      </c>
      <c r="L1" t="s">
        <v>56</v>
      </c>
      <c r="M1" s="22"/>
      <c r="N1" s="22" t="s">
        <v>50</v>
      </c>
    </row>
    <row r="2" spans="1:18" ht="16">
      <c r="A2" t="s">
        <v>41</v>
      </c>
      <c r="B2" s="1" t="s">
        <v>53</v>
      </c>
      <c r="C2" s="1">
        <v>1</v>
      </c>
      <c r="D2">
        <v>7.8</v>
      </c>
      <c r="E2">
        <f t="shared" ref="E2:E33" si="0">D2/1000</f>
        <v>7.7999999999999996E-3</v>
      </c>
      <c r="F2" s="15">
        <v>388.17790747557336</v>
      </c>
      <c r="G2" s="18">
        <f t="shared" ref="G2:G33" si="1">(F2*16.04)/1000</f>
        <v>6.2263736359081969</v>
      </c>
      <c r="H2" s="11">
        <v>43605.416666666664</v>
      </c>
      <c r="I2" s="13">
        <v>43612.470833333333</v>
      </c>
      <c r="J2" s="14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1"/>
      <c r="N2" s="23">
        <v>39.445431394997009</v>
      </c>
      <c r="O2">
        <v>184.09175515316696</v>
      </c>
      <c r="P2" s="17">
        <v>43612</v>
      </c>
      <c r="Q2" t="s">
        <v>41</v>
      </c>
      <c r="R2">
        <v>388.17790747557336</v>
      </c>
    </row>
    <row r="3" spans="1:18" ht="16">
      <c r="A3" t="s">
        <v>41</v>
      </c>
      <c r="B3" s="1" t="s">
        <v>53</v>
      </c>
      <c r="C3">
        <v>2</v>
      </c>
      <c r="D3">
        <v>7.8</v>
      </c>
      <c r="E3">
        <f t="shared" si="0"/>
        <v>7.7999999999999996E-3</v>
      </c>
      <c r="F3" s="15">
        <v>799.75577393592641</v>
      </c>
      <c r="G3" s="18">
        <f t="shared" si="1"/>
        <v>12.82808261393226</v>
      </c>
      <c r="H3" s="11">
        <v>43605.416666666664</v>
      </c>
      <c r="I3" s="13">
        <v>43612.470833333333</v>
      </c>
      <c r="J3" s="14">
        <f t="shared" si="2"/>
        <v>0.18481682098377858</v>
      </c>
      <c r="K3">
        <f>STDEV(J2:J9)</f>
        <v>8.5729422872407923</v>
      </c>
      <c r="L3">
        <f>LN(K3)</f>
        <v>2.148610997752904</v>
      </c>
      <c r="M3" s="16"/>
      <c r="N3">
        <v>43.457621934114336</v>
      </c>
      <c r="O3">
        <v>202.81664095702007</v>
      </c>
      <c r="P3" s="17">
        <v>43612</v>
      </c>
      <c r="Q3" t="s">
        <v>41</v>
      </c>
      <c r="R3">
        <v>2195.2877995881095</v>
      </c>
    </row>
    <row r="4" spans="1:18" ht="16">
      <c r="A4" t="s">
        <v>42</v>
      </c>
      <c r="B4" s="1" t="s">
        <v>53</v>
      </c>
      <c r="C4" s="1">
        <v>1</v>
      </c>
      <c r="D4">
        <v>148.6</v>
      </c>
      <c r="E4">
        <f t="shared" si="0"/>
        <v>0.14859999999999998</v>
      </c>
      <c r="F4" s="15">
        <v>4730.0597590376919</v>
      </c>
      <c r="G4" s="18">
        <f t="shared" si="1"/>
        <v>75.870158534964574</v>
      </c>
      <c r="H4" s="11">
        <v>43605.416666666664</v>
      </c>
      <c r="I4" s="13">
        <v>43612.459722222222</v>
      </c>
      <c r="J4" s="14">
        <f t="shared" si="2"/>
        <v>20.857370131085158</v>
      </c>
      <c r="M4" s="16"/>
      <c r="N4">
        <v>257.02490114250361</v>
      </c>
      <c r="O4">
        <v>1199.5347368768792</v>
      </c>
      <c r="P4" s="17">
        <v>43612</v>
      </c>
      <c r="Q4" t="s">
        <v>42</v>
      </c>
      <c r="R4">
        <v>12983.766818256237</v>
      </c>
    </row>
    <row r="5" spans="1:18" ht="16">
      <c r="A5" t="s">
        <v>42</v>
      </c>
      <c r="B5" s="1" t="s">
        <v>53</v>
      </c>
      <c r="C5">
        <v>2</v>
      </c>
      <c r="D5">
        <v>148.6</v>
      </c>
      <c r="E5">
        <f t="shared" si="0"/>
        <v>0.14859999999999998</v>
      </c>
      <c r="F5" s="15">
        <v>3627.2509454744577</v>
      </c>
      <c r="G5" s="18">
        <f t="shared" si="1"/>
        <v>58.181105165410301</v>
      </c>
      <c r="H5" s="11">
        <v>43605.416666666664</v>
      </c>
      <c r="I5" s="13">
        <v>43612.459722222222</v>
      </c>
      <c r="J5" s="14">
        <f t="shared" si="2"/>
        <v>15.994494653801368</v>
      </c>
      <c r="M5" s="16"/>
      <c r="N5">
        <v>197.09979644512904</v>
      </c>
      <c r="O5">
        <v>919.8643844092378</v>
      </c>
      <c r="P5" s="17">
        <v>43612</v>
      </c>
      <c r="Q5" t="s">
        <v>42</v>
      </c>
      <c r="R5">
        <v>9956.6142641971946</v>
      </c>
    </row>
    <row r="6" spans="1:18" ht="16">
      <c r="A6" t="s">
        <v>54</v>
      </c>
      <c r="B6" s="1" t="s">
        <v>53</v>
      </c>
      <c r="C6">
        <v>1</v>
      </c>
      <c r="D6">
        <v>0</v>
      </c>
      <c r="E6">
        <f t="shared" si="0"/>
        <v>0</v>
      </c>
      <c r="F6" s="15">
        <v>0</v>
      </c>
      <c r="G6" s="18">
        <f t="shared" si="1"/>
        <v>0</v>
      </c>
      <c r="H6" s="11">
        <v>43605.416666666664</v>
      </c>
      <c r="I6" s="13">
        <v>43612.454861111109</v>
      </c>
      <c r="J6" s="14">
        <f t="shared" si="2"/>
        <v>0</v>
      </c>
      <c r="M6" s="16"/>
      <c r="N6">
        <v>0</v>
      </c>
    </row>
    <row r="7" spans="1:18" ht="16">
      <c r="A7" t="s">
        <v>54</v>
      </c>
      <c r="B7" s="1" t="s">
        <v>53</v>
      </c>
      <c r="C7">
        <v>2</v>
      </c>
      <c r="D7">
        <v>0</v>
      </c>
      <c r="E7">
        <f t="shared" si="0"/>
        <v>0</v>
      </c>
      <c r="F7" s="15">
        <v>0</v>
      </c>
      <c r="G7" s="18">
        <f t="shared" si="1"/>
        <v>0</v>
      </c>
      <c r="H7" s="11">
        <v>43605.416666666664</v>
      </c>
      <c r="I7" s="13">
        <v>43612.454861111109</v>
      </c>
      <c r="J7" s="14">
        <f t="shared" si="2"/>
        <v>0</v>
      </c>
      <c r="M7" s="16"/>
      <c r="N7">
        <v>0</v>
      </c>
    </row>
    <row r="8" spans="1:18" ht="16">
      <c r="A8" t="s">
        <v>43</v>
      </c>
      <c r="B8" s="1" t="s">
        <v>53</v>
      </c>
      <c r="C8">
        <v>1</v>
      </c>
      <c r="D8">
        <v>8</v>
      </c>
      <c r="E8">
        <f t="shared" si="0"/>
        <v>8.0000000000000002E-3</v>
      </c>
      <c r="F8" s="15">
        <v>973.40789334801218</v>
      </c>
      <c r="G8" s="18">
        <f t="shared" si="1"/>
        <v>15.613462609302115</v>
      </c>
      <c r="H8" s="11">
        <v>43605.416666666664</v>
      </c>
      <c r="I8" s="13">
        <v>43612.450694444444</v>
      </c>
      <c r="J8" s="14">
        <f t="shared" si="2"/>
        <v>0.23137476825615944</v>
      </c>
      <c r="M8" s="16"/>
      <c r="N8">
        <v>52.893637777211829</v>
      </c>
      <c r="O8">
        <v>246.85450939390142</v>
      </c>
      <c r="P8" s="17">
        <v>43612</v>
      </c>
      <c r="Q8" t="s">
        <v>43</v>
      </c>
      <c r="R8">
        <v>2671.9537913093664</v>
      </c>
    </row>
    <row r="9" spans="1:18" ht="16">
      <c r="A9" t="s">
        <v>43</v>
      </c>
      <c r="B9" s="1" t="s">
        <v>53</v>
      </c>
      <c r="C9">
        <v>2</v>
      </c>
      <c r="D9">
        <v>8</v>
      </c>
      <c r="E9">
        <f t="shared" si="0"/>
        <v>8.0000000000000002E-3</v>
      </c>
      <c r="F9" s="15">
        <v>344.80606188481204</v>
      </c>
      <c r="G9" s="19">
        <f t="shared" si="1"/>
        <v>5.5306892326323851</v>
      </c>
      <c r="H9" s="11">
        <v>43605.416666666664</v>
      </c>
      <c r="I9" s="13">
        <v>43612.450694444444</v>
      </c>
      <c r="J9" s="14">
        <f t="shared" si="2"/>
        <v>0.14319567613508519</v>
      </c>
      <c r="M9" s="16"/>
      <c r="N9">
        <v>32.735376816743717</v>
      </c>
      <c r="O9">
        <v>152.77594288293119</v>
      </c>
      <c r="P9" s="17">
        <v>43612</v>
      </c>
      <c r="Q9" t="s">
        <v>43</v>
      </c>
      <c r="R9">
        <v>1653.6471657300665</v>
      </c>
    </row>
    <row r="10" spans="1:18" ht="16">
      <c r="A10" t="s">
        <v>43</v>
      </c>
      <c r="B10" s="1" t="s">
        <v>53</v>
      </c>
      <c r="C10">
        <v>1</v>
      </c>
      <c r="D10">
        <v>6.2</v>
      </c>
      <c r="E10">
        <f t="shared" si="0"/>
        <v>6.1999999999999998E-3</v>
      </c>
      <c r="F10" s="15">
        <v>612.677648768984</v>
      </c>
      <c r="G10" s="19">
        <f t="shared" si="1"/>
        <v>9.8273494862545032</v>
      </c>
      <c r="H10" s="13">
        <v>43612.450694444444</v>
      </c>
      <c r="I10" s="11">
        <v>43619.555555555555</v>
      </c>
      <c r="J10" s="14">
        <f t="shared" si="2"/>
        <v>0.11078016709199448</v>
      </c>
      <c r="M10" s="16"/>
      <c r="N10">
        <v>33.006484237760318</v>
      </c>
      <c r="O10">
        <v>155.28346846163191</v>
      </c>
      <c r="P10" s="17">
        <v>43619</v>
      </c>
      <c r="Q10" t="s">
        <v>43</v>
      </c>
      <c r="R10">
        <v>1681.7681237905465</v>
      </c>
    </row>
    <row r="11" spans="1:18" ht="16">
      <c r="A11" t="s">
        <v>43</v>
      </c>
      <c r="B11" s="1" t="s">
        <v>53</v>
      </c>
      <c r="C11">
        <v>2</v>
      </c>
      <c r="D11">
        <v>6.2</v>
      </c>
      <c r="E11">
        <f t="shared" si="0"/>
        <v>6.1999999999999998E-3</v>
      </c>
      <c r="F11" s="15">
        <v>612.677648768984</v>
      </c>
      <c r="G11" s="19">
        <f t="shared" si="1"/>
        <v>9.8273494862545032</v>
      </c>
      <c r="H11" s="13">
        <v>43612.450694444444</v>
      </c>
      <c r="I11" s="11">
        <v>43619.555555555555</v>
      </c>
      <c r="J11" s="14">
        <f t="shared" si="2"/>
        <v>0.11078016709199448</v>
      </c>
      <c r="M11" s="16"/>
      <c r="N11">
        <v>33.006484237760318</v>
      </c>
    </row>
    <row r="12" spans="1:18" ht="16">
      <c r="A12" t="s">
        <v>54</v>
      </c>
      <c r="B12" s="1" t="s">
        <v>53</v>
      </c>
      <c r="C12">
        <v>1</v>
      </c>
      <c r="D12">
        <v>0</v>
      </c>
      <c r="E12">
        <f t="shared" si="0"/>
        <v>0</v>
      </c>
      <c r="F12" s="15">
        <v>0</v>
      </c>
      <c r="G12" s="19">
        <f t="shared" si="1"/>
        <v>0</v>
      </c>
      <c r="H12" s="13">
        <v>43612.454861111109</v>
      </c>
      <c r="I12" s="11">
        <v>43619.552083333336</v>
      </c>
      <c r="J12" s="14">
        <f t="shared" si="2"/>
        <v>0</v>
      </c>
      <c r="M12" s="16"/>
      <c r="N12">
        <v>0</v>
      </c>
    </row>
    <row r="13" spans="1:18" ht="16">
      <c r="A13" t="s">
        <v>54</v>
      </c>
      <c r="B13" s="1" t="s">
        <v>53</v>
      </c>
      <c r="C13">
        <v>2</v>
      </c>
      <c r="D13">
        <v>0</v>
      </c>
      <c r="E13">
        <f t="shared" si="0"/>
        <v>0</v>
      </c>
      <c r="F13" s="15">
        <v>0</v>
      </c>
      <c r="G13" s="19">
        <f t="shared" si="1"/>
        <v>0</v>
      </c>
      <c r="H13" s="13">
        <v>43612.454861111109</v>
      </c>
      <c r="I13" s="11">
        <v>43619.552083333336</v>
      </c>
      <c r="J13" s="14">
        <f t="shared" si="2"/>
        <v>0</v>
      </c>
      <c r="M13" s="16"/>
      <c r="N13">
        <v>0</v>
      </c>
    </row>
    <row r="14" spans="1:18" ht="16">
      <c r="A14" t="s">
        <v>42</v>
      </c>
      <c r="B14" s="1" t="s">
        <v>53</v>
      </c>
      <c r="C14" s="1">
        <v>1</v>
      </c>
      <c r="D14">
        <v>287</v>
      </c>
      <c r="E14">
        <f t="shared" si="0"/>
        <v>0.28699999999999998</v>
      </c>
      <c r="F14" s="15">
        <v>4736.9786489494509</v>
      </c>
      <c r="G14" s="19">
        <f t="shared" si="1"/>
        <v>75.98113752914918</v>
      </c>
      <c r="H14" s="13">
        <v>43612.459722222222</v>
      </c>
      <c r="I14" s="11">
        <v>43619.546527777777</v>
      </c>
      <c r="J14" s="14">
        <f t="shared" si="2"/>
        <v>39.749044088998275</v>
      </c>
      <c r="M14" s="16"/>
      <c r="N14">
        <v>255.19294106012168</v>
      </c>
      <c r="O14">
        <v>1200.5897001718781</v>
      </c>
      <c r="P14" s="17">
        <v>43619</v>
      </c>
      <c r="Q14" t="s">
        <v>42</v>
      </c>
      <c r="R14">
        <v>13002.758809442781</v>
      </c>
    </row>
    <row r="15" spans="1:18" ht="16">
      <c r="A15" t="s">
        <v>42</v>
      </c>
      <c r="B15" s="1" t="s">
        <v>53</v>
      </c>
      <c r="C15">
        <v>2</v>
      </c>
      <c r="D15">
        <v>287</v>
      </c>
      <c r="E15">
        <f t="shared" si="0"/>
        <v>0.28699999999999998</v>
      </c>
      <c r="F15" s="15">
        <v>5220.2124239339273</v>
      </c>
      <c r="G15" s="19">
        <f t="shared" si="1"/>
        <v>83.732207279900194</v>
      </c>
      <c r="H15" s="13">
        <v>43612.459722222222</v>
      </c>
      <c r="I15" s="11">
        <v>43619.546527777777</v>
      </c>
      <c r="J15" s="14">
        <f t="shared" si="2"/>
        <v>43.803966445764829</v>
      </c>
      <c r="M15" s="16"/>
      <c r="N15">
        <v>281.22595860079019</v>
      </c>
      <c r="O15">
        <v>1323.065551556643</v>
      </c>
      <c r="P15" s="17">
        <v>43619</v>
      </c>
      <c r="Q15" t="s">
        <v>42</v>
      </c>
      <c r="R15">
        <v>14329.210265180962</v>
      </c>
    </row>
    <row r="16" spans="1:18" ht="16">
      <c r="A16" t="s">
        <v>41</v>
      </c>
      <c r="B16" s="1" t="s">
        <v>53</v>
      </c>
      <c r="C16" s="1">
        <v>1</v>
      </c>
      <c r="D16">
        <v>21</v>
      </c>
      <c r="E16">
        <f t="shared" si="0"/>
        <v>2.1000000000000001E-2</v>
      </c>
      <c r="F16" s="15">
        <v>2444.575705343088</v>
      </c>
      <c r="G16" s="19">
        <f t="shared" si="1"/>
        <v>39.210994313703132</v>
      </c>
      <c r="H16" s="13">
        <v>43612.470833333333</v>
      </c>
      <c r="I16" s="11">
        <v>43619.540277777778</v>
      </c>
      <c r="J16" s="14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16"/>
      <c r="N16">
        <v>131.69543502776318</v>
      </c>
      <c r="O16">
        <v>619.57898285570991</v>
      </c>
      <c r="P16" s="17">
        <v>43619</v>
      </c>
      <c r="Q16" t="s">
        <v>41</v>
      </c>
      <c r="R16">
        <v>6710.232543490366</v>
      </c>
    </row>
    <row r="17" spans="1:18" ht="16">
      <c r="A17" t="s">
        <v>41</v>
      </c>
      <c r="B17" s="1" t="s">
        <v>53</v>
      </c>
      <c r="C17">
        <v>2</v>
      </c>
      <c r="D17">
        <v>21</v>
      </c>
      <c r="E17">
        <f t="shared" si="0"/>
        <v>2.1000000000000001E-2</v>
      </c>
      <c r="F17" s="15">
        <v>2708.7609461781367</v>
      </c>
      <c r="G17" s="19">
        <f t="shared" si="1"/>
        <v>43.448525576697314</v>
      </c>
      <c r="H17" s="13">
        <v>43612.470833333333</v>
      </c>
      <c r="I17" s="11">
        <v>43619.540277777778</v>
      </c>
      <c r="J17" s="14">
        <f t="shared" si="2"/>
        <v>1.6672417230830279</v>
      </c>
      <c r="K17">
        <f>STDEV(J16:J23)</f>
        <v>29.335766523182819</v>
      </c>
      <c r="L17">
        <f>LN(K17)</f>
        <v>3.3788074720239241</v>
      </c>
      <c r="M17" s="16"/>
      <c r="N17">
        <v>145.9277576936727</v>
      </c>
      <c r="O17">
        <v>686.53686943059006</v>
      </c>
      <c r="P17" s="17">
        <v>43619</v>
      </c>
      <c r="Q17" t="s">
        <v>41</v>
      </c>
      <c r="R17">
        <v>7435.4072217326939</v>
      </c>
    </row>
    <row r="18" spans="1:18" ht="16">
      <c r="A18" t="s">
        <v>41</v>
      </c>
      <c r="B18" s="1" t="s">
        <v>53</v>
      </c>
      <c r="C18">
        <v>1</v>
      </c>
      <c r="D18">
        <v>30</v>
      </c>
      <c r="E18">
        <f t="shared" si="0"/>
        <v>0.03</v>
      </c>
      <c r="F18" s="15">
        <v>3606.7619908706611</v>
      </c>
      <c r="G18" s="19">
        <f t="shared" si="1"/>
        <v>57.852462333565406</v>
      </c>
      <c r="H18" s="11">
        <v>43619.540277777778</v>
      </c>
      <c r="I18" s="11">
        <v>43626.465277777781</v>
      </c>
      <c r="J18" s="14">
        <f t="shared" si="2"/>
        <v>3.237522856755827</v>
      </c>
      <c r="K18">
        <f>AVERAGE(J18:J25)</f>
        <v>17.37094535376216</v>
      </c>
      <c r="L18">
        <f>LN(K18)</f>
        <v>2.8547990032834041</v>
      </c>
      <c r="M18" s="16"/>
      <c r="N18">
        <v>194.30533011971056</v>
      </c>
      <c r="O18">
        <v>914.13570085883282</v>
      </c>
      <c r="P18" s="17">
        <v>43626</v>
      </c>
      <c r="Q18" t="s">
        <v>41</v>
      </c>
      <c r="R18">
        <v>9900.3731546811377</v>
      </c>
    </row>
    <row r="19" spans="1:18" ht="16">
      <c r="A19" t="s">
        <v>41</v>
      </c>
      <c r="B19" s="1" t="s">
        <v>53</v>
      </c>
      <c r="C19">
        <v>2</v>
      </c>
      <c r="D19">
        <v>30</v>
      </c>
      <c r="E19">
        <f t="shared" si="0"/>
        <v>0.03</v>
      </c>
      <c r="F19" s="15">
        <v>3109.8682122155687</v>
      </c>
      <c r="G19" s="19">
        <f t="shared" si="1"/>
        <v>49.882286123937725</v>
      </c>
      <c r="H19" s="11">
        <v>43619.540277777778</v>
      </c>
      <c r="I19" s="11">
        <v>43626.465277777781</v>
      </c>
      <c r="J19" s="14">
        <f t="shared" si="2"/>
        <v>2.7914981482090635</v>
      </c>
      <c r="K19">
        <f>STDEV(J18:J25)</f>
        <v>29.301730010276096</v>
      </c>
      <c r="L19">
        <f>LN(K19)</f>
        <v>3.3776465589992712</v>
      </c>
      <c r="M19" s="16"/>
      <c r="N19">
        <v>167.53641386175104</v>
      </c>
      <c r="O19">
        <v>788.19771444525816</v>
      </c>
      <c r="P19" s="17">
        <v>43626</v>
      </c>
      <c r="Q19" t="s">
        <v>41</v>
      </c>
      <c r="R19">
        <v>8536.4257028179727</v>
      </c>
    </row>
    <row r="20" spans="1:18" ht="16">
      <c r="A20" t="s">
        <v>42</v>
      </c>
      <c r="B20" s="1" t="s">
        <v>53</v>
      </c>
      <c r="C20">
        <v>1</v>
      </c>
      <c r="D20">
        <v>396</v>
      </c>
      <c r="E20">
        <f t="shared" si="0"/>
        <v>0.39600000000000002</v>
      </c>
      <c r="F20" s="15">
        <v>5095.1948577568664</v>
      </c>
      <c r="G20" s="19">
        <f t="shared" si="1"/>
        <v>81.726925518420131</v>
      </c>
      <c r="H20" s="11">
        <v>43619.546527777777</v>
      </c>
      <c r="I20" s="11">
        <v>43626.475694444445</v>
      </c>
      <c r="J20" s="14">
        <f t="shared" si="2"/>
        <v>60.334936209739432</v>
      </c>
      <c r="M20" s="16"/>
      <c r="N20">
        <v>274.49094821521925</v>
      </c>
      <c r="O20">
        <v>1291.3797844430374</v>
      </c>
      <c r="P20" s="17">
        <v>43626</v>
      </c>
      <c r="Q20" t="s">
        <v>42</v>
      </c>
      <c r="R20">
        <v>13986.043580166584</v>
      </c>
    </row>
    <row r="21" spans="1:18" ht="16">
      <c r="A21" t="s">
        <v>42</v>
      </c>
      <c r="B21" s="1" t="s">
        <v>53</v>
      </c>
      <c r="C21">
        <v>2</v>
      </c>
      <c r="D21">
        <v>396</v>
      </c>
      <c r="E21">
        <f t="shared" si="0"/>
        <v>0.39600000000000002</v>
      </c>
      <c r="F21" s="15">
        <v>5825.7293695616381</v>
      </c>
      <c r="G21" s="19">
        <f t="shared" si="1"/>
        <v>93.444699087768683</v>
      </c>
      <c r="H21" s="11">
        <v>43619.546527777777</v>
      </c>
      <c r="I21" s="11">
        <v>43626.475694444445</v>
      </c>
      <c r="J21" s="14">
        <f t="shared" si="2"/>
        <v>68.985587342669533</v>
      </c>
      <c r="M21" s="16"/>
      <c r="N21">
        <v>313.84667776969491</v>
      </c>
      <c r="O21">
        <v>1476.5341360860227</v>
      </c>
      <c r="P21" s="17">
        <v>43626</v>
      </c>
      <c r="Q21" t="s">
        <v>42</v>
      </c>
      <c r="R21">
        <v>15991.32263310851</v>
      </c>
    </row>
    <row r="22" spans="1:18" ht="16">
      <c r="A22" t="s">
        <v>54</v>
      </c>
      <c r="B22" s="1" t="s">
        <v>53</v>
      </c>
      <c r="C22">
        <v>1</v>
      </c>
      <c r="D22">
        <v>0</v>
      </c>
      <c r="E22">
        <f t="shared" si="0"/>
        <v>0</v>
      </c>
      <c r="F22" s="15">
        <v>0</v>
      </c>
      <c r="G22" s="19">
        <f t="shared" si="1"/>
        <v>0</v>
      </c>
      <c r="H22" s="11">
        <v>43619.552083333336</v>
      </c>
      <c r="I22" s="11">
        <v>43626.490277777775</v>
      </c>
      <c r="J22" s="14">
        <f t="shared" si="2"/>
        <v>0</v>
      </c>
      <c r="M22" s="16"/>
      <c r="N22">
        <v>0</v>
      </c>
    </row>
    <row r="23" spans="1:18" ht="16">
      <c r="A23" t="s">
        <v>54</v>
      </c>
      <c r="B23" s="1" t="s">
        <v>53</v>
      </c>
      <c r="C23">
        <v>2</v>
      </c>
      <c r="D23">
        <v>0</v>
      </c>
      <c r="E23">
        <f t="shared" si="0"/>
        <v>0</v>
      </c>
      <c r="F23" s="15">
        <v>0</v>
      </c>
      <c r="G23" s="19">
        <f t="shared" si="1"/>
        <v>0</v>
      </c>
      <c r="H23" s="11">
        <v>43619.552083333336</v>
      </c>
      <c r="I23" s="11">
        <v>43626.490277777775</v>
      </c>
      <c r="J23" s="14">
        <f t="shared" si="2"/>
        <v>0</v>
      </c>
      <c r="M23" s="16"/>
      <c r="N23">
        <v>0</v>
      </c>
    </row>
    <row r="24" spans="1:18" ht="16">
      <c r="A24" t="s">
        <v>43</v>
      </c>
      <c r="B24" s="1" t="s">
        <v>53</v>
      </c>
      <c r="C24">
        <v>1</v>
      </c>
      <c r="D24">
        <v>18</v>
      </c>
      <c r="E24">
        <f t="shared" si="0"/>
        <v>1.7999999999999999E-2</v>
      </c>
      <c r="F24" s="15">
        <v>3296.6014166354462</v>
      </c>
      <c r="G24" s="19">
        <f t="shared" si="1"/>
        <v>52.87748672283255</v>
      </c>
      <c r="H24" s="11">
        <v>43619.555555555555</v>
      </c>
      <c r="I24" s="11">
        <v>43626.495138888888</v>
      </c>
      <c r="J24" s="14">
        <f t="shared" si="2"/>
        <v>1.7717377252692963</v>
      </c>
      <c r="M24" s="16"/>
      <c r="N24">
        <v>177.59620073456244</v>
      </c>
      <c r="O24">
        <v>835.52534214235914</v>
      </c>
      <c r="P24" s="17">
        <v>43626</v>
      </c>
      <c r="Q24" t="s">
        <v>43</v>
      </c>
      <c r="R24">
        <v>9048.9985891923989</v>
      </c>
    </row>
    <row r="25" spans="1:18" ht="16">
      <c r="A25" t="s">
        <v>43</v>
      </c>
      <c r="B25" s="1" t="s">
        <v>53</v>
      </c>
      <c r="C25">
        <v>2</v>
      </c>
      <c r="D25">
        <v>18</v>
      </c>
      <c r="E25">
        <f t="shared" si="0"/>
        <v>1.7999999999999999E-2</v>
      </c>
      <c r="F25" s="15">
        <v>3435.3002599854967</v>
      </c>
      <c r="G25" s="19">
        <f t="shared" si="1"/>
        <v>55.10221617016736</v>
      </c>
      <c r="H25" s="11">
        <v>43619.555555555555</v>
      </c>
      <c r="I25" s="11">
        <v>43626.495138888888</v>
      </c>
      <c r="J25" s="14">
        <f t="shared" si="2"/>
        <v>1.846280547454122</v>
      </c>
      <c r="M25" s="16"/>
      <c r="N25">
        <v>185.06825589444503</v>
      </c>
      <c r="O25">
        <v>870.67863606500589</v>
      </c>
      <c r="P25" s="17">
        <v>43626</v>
      </c>
      <c r="Q25" t="s">
        <v>43</v>
      </c>
      <c r="R25">
        <v>9429.7196649838988</v>
      </c>
    </row>
    <row r="26" spans="1:18" ht="16">
      <c r="A26" t="s">
        <v>41</v>
      </c>
      <c r="B26" s="1" t="s">
        <v>53</v>
      </c>
      <c r="C26">
        <v>1</v>
      </c>
      <c r="D26">
        <v>41</v>
      </c>
      <c r="E26">
        <f t="shared" si="0"/>
        <v>4.1000000000000002E-2</v>
      </c>
      <c r="F26" s="15">
        <v>3802.8269974278573</v>
      </c>
      <c r="G26" s="19">
        <f t="shared" si="1"/>
        <v>60.997345038742829</v>
      </c>
      <c r="H26" s="11">
        <v>43626.465277777781</v>
      </c>
      <c r="I26" s="11">
        <v>43633.462500000001</v>
      </c>
      <c r="J26" s="14">
        <f t="shared" si="2"/>
        <v>4.588810658073907</v>
      </c>
      <c r="K26">
        <f>AVERAGE(J26:J33)</f>
        <v>14.860161089250193</v>
      </c>
      <c r="L26">
        <f>LN(K26)</f>
        <v>2.6986838796918375</v>
      </c>
      <c r="M26" s="16"/>
      <c r="N26">
        <v>203.61759162589166</v>
      </c>
      <c r="O26">
        <v>957.9464943830709</v>
      </c>
      <c r="P26" s="17">
        <v>43633</v>
      </c>
      <c r="Q26" t="s">
        <v>41</v>
      </c>
      <c r="R26">
        <v>10374.857636235836</v>
      </c>
    </row>
    <row r="27" spans="1:18" ht="16">
      <c r="A27" t="s">
        <v>41</v>
      </c>
      <c r="B27" s="1" t="s">
        <v>53</v>
      </c>
      <c r="C27">
        <v>2</v>
      </c>
      <c r="D27">
        <v>41</v>
      </c>
      <c r="E27">
        <f t="shared" si="0"/>
        <v>4.1000000000000002E-2</v>
      </c>
      <c r="F27" s="15">
        <v>4001.6823580322098</v>
      </c>
      <c r="G27" s="19">
        <f t="shared" si="1"/>
        <v>64.186985022836637</v>
      </c>
      <c r="H27" s="11">
        <v>43626.465277777781</v>
      </c>
      <c r="I27" s="11">
        <v>43633.462500000001</v>
      </c>
      <c r="J27" s="14">
        <f t="shared" si="2"/>
        <v>4.8287662486841505</v>
      </c>
      <c r="K27">
        <f>STDEV(J26:J33)</f>
        <v>21.459560479645177</v>
      </c>
      <c r="L27">
        <f>LN(K27)</f>
        <v>3.0661702560815938</v>
      </c>
      <c r="M27" s="16"/>
      <c r="N27">
        <v>214.26505195883428</v>
      </c>
      <c r="O27">
        <v>1008.0389113426291</v>
      </c>
      <c r="P27" s="17">
        <v>43633</v>
      </c>
      <c r="Q27" t="s">
        <v>41</v>
      </c>
      <c r="R27">
        <v>10917.374047807523</v>
      </c>
    </row>
    <row r="28" spans="1:18" ht="16">
      <c r="A28" t="s">
        <v>42</v>
      </c>
      <c r="B28" s="1" t="s">
        <v>53</v>
      </c>
      <c r="C28">
        <v>1</v>
      </c>
      <c r="D28">
        <v>317</v>
      </c>
      <c r="E28">
        <f t="shared" si="0"/>
        <v>0.317</v>
      </c>
      <c r="F28" s="15">
        <v>4998.144700490906</v>
      </c>
      <c r="G28" s="19">
        <f t="shared" si="1"/>
        <v>80.170240995874138</v>
      </c>
      <c r="H28" s="11">
        <v>43626.475694444445</v>
      </c>
      <c r="I28" s="11">
        <v>43633.456250000003</v>
      </c>
      <c r="J28" s="14">
        <f t="shared" si="2"/>
        <v>46.742666047045326</v>
      </c>
      <c r="M28" s="16"/>
      <c r="N28">
        <v>267.61937558559123</v>
      </c>
      <c r="O28">
        <v>1259.051541785374</v>
      </c>
      <c r="P28" s="17">
        <v>43633</v>
      </c>
      <c r="Q28" t="s">
        <v>42</v>
      </c>
      <c r="R28">
        <v>13635.918685749652</v>
      </c>
    </row>
    <row r="29" spans="1:18" ht="16">
      <c r="A29" t="s">
        <v>42</v>
      </c>
      <c r="B29" s="1" t="s">
        <v>53</v>
      </c>
      <c r="C29">
        <v>2</v>
      </c>
      <c r="D29">
        <v>317</v>
      </c>
      <c r="E29">
        <f t="shared" si="0"/>
        <v>0.317</v>
      </c>
      <c r="F29" s="15">
        <v>5558.9515879210858</v>
      </c>
      <c r="G29" s="19">
        <f t="shared" si="1"/>
        <v>89.165583470254205</v>
      </c>
      <c r="H29" s="11">
        <v>43626.475694444445</v>
      </c>
      <c r="I29" s="11">
        <v>43633.456250000003</v>
      </c>
      <c r="J29" s="14">
        <f t="shared" si="2"/>
        <v>51.987333944206689</v>
      </c>
      <c r="M29" s="16"/>
      <c r="N29">
        <v>297.64707546859438</v>
      </c>
      <c r="O29">
        <v>1400.3209164382276</v>
      </c>
      <c r="P29" s="17">
        <v>43633</v>
      </c>
      <c r="Q29" t="s">
        <v>42</v>
      </c>
      <c r="R29">
        <v>15165.909827193638</v>
      </c>
    </row>
    <row r="30" spans="1:18" ht="16">
      <c r="A30" t="s">
        <v>54</v>
      </c>
      <c r="B30" s="1" t="s">
        <v>53</v>
      </c>
      <c r="C30">
        <v>1</v>
      </c>
      <c r="D30">
        <v>0</v>
      </c>
      <c r="E30">
        <f t="shared" si="0"/>
        <v>0</v>
      </c>
      <c r="F30" s="15">
        <v>0</v>
      </c>
      <c r="G30" s="19">
        <f t="shared" si="1"/>
        <v>0</v>
      </c>
      <c r="H30" s="11">
        <v>43626.490277777775</v>
      </c>
      <c r="I30" s="11">
        <v>43633.45</v>
      </c>
      <c r="J30" s="14">
        <f t="shared" si="2"/>
        <v>0</v>
      </c>
      <c r="M30" s="16"/>
      <c r="N30">
        <v>0</v>
      </c>
    </row>
    <row r="31" spans="1:18" ht="16">
      <c r="A31" t="s">
        <v>54</v>
      </c>
      <c r="B31" s="1" t="s">
        <v>53</v>
      </c>
      <c r="C31">
        <v>2</v>
      </c>
      <c r="D31">
        <v>0</v>
      </c>
      <c r="E31">
        <f t="shared" si="0"/>
        <v>0</v>
      </c>
      <c r="F31" s="15">
        <v>0</v>
      </c>
      <c r="G31" s="19">
        <f t="shared" si="1"/>
        <v>0</v>
      </c>
      <c r="H31" s="11">
        <v>43626.490277777775</v>
      </c>
      <c r="I31" s="11">
        <v>43633.45</v>
      </c>
      <c r="J31" s="14">
        <f t="shared" si="2"/>
        <v>0</v>
      </c>
      <c r="M31" s="16"/>
      <c r="N31">
        <v>0</v>
      </c>
    </row>
    <row r="32" spans="1:18" ht="16">
      <c r="A32" t="s">
        <v>43</v>
      </c>
      <c r="B32" s="1" t="s">
        <v>53</v>
      </c>
      <c r="C32">
        <v>1</v>
      </c>
      <c r="D32">
        <v>43</v>
      </c>
      <c r="E32">
        <f t="shared" si="0"/>
        <v>4.2999999999999997E-2</v>
      </c>
      <c r="F32" s="15">
        <v>3767.4885944618522</v>
      </c>
      <c r="G32" s="19">
        <f t="shared" si="1"/>
        <v>60.43051705516811</v>
      </c>
      <c r="H32" s="11">
        <v>43626.495138888888</v>
      </c>
      <c r="I32" s="11">
        <v>43633.446527777778</v>
      </c>
      <c r="J32" s="14">
        <f t="shared" si="2"/>
        <v>4.7993696006554547</v>
      </c>
      <c r="M32" s="16"/>
      <c r="N32">
        <v>201.72544125757094</v>
      </c>
      <c r="O32">
        <v>949.04461710564624</v>
      </c>
      <c r="P32" s="17">
        <v>43633</v>
      </c>
      <c r="Q32" t="s">
        <v>43</v>
      </c>
      <c r="R32">
        <v>10278.447544450908</v>
      </c>
    </row>
    <row r="33" spans="1:18" ht="16">
      <c r="A33" t="s">
        <v>43</v>
      </c>
      <c r="B33" s="1" t="s">
        <v>53</v>
      </c>
      <c r="C33">
        <v>2</v>
      </c>
      <c r="D33">
        <v>43</v>
      </c>
      <c r="E33">
        <f t="shared" si="0"/>
        <v>4.2999999999999997E-2</v>
      </c>
      <c r="F33" s="15">
        <v>4658.4381850605041</v>
      </c>
      <c r="G33" s="19">
        <f t="shared" si="1"/>
        <v>74.721348488370481</v>
      </c>
      <c r="H33" s="11">
        <v>43626.495138888888</v>
      </c>
      <c r="I33" s="11">
        <v>43633.446527777778</v>
      </c>
      <c r="J33" s="14">
        <f t="shared" si="2"/>
        <v>5.9343422153360228</v>
      </c>
      <c r="M33" s="16"/>
      <c r="N33">
        <v>249.43021720990188</v>
      </c>
      <c r="O33">
        <v>1173.4781865431423</v>
      </c>
      <c r="P33" s="17">
        <v>43633</v>
      </c>
      <c r="Q33" t="s">
        <v>43</v>
      </c>
      <c r="R33">
        <v>12709.132708350204</v>
      </c>
    </row>
    <row r="34" spans="1:18" ht="16">
      <c r="A34" t="s">
        <v>43</v>
      </c>
      <c r="B34" s="1" t="s">
        <v>53</v>
      </c>
      <c r="C34">
        <v>1</v>
      </c>
      <c r="D34">
        <v>122</v>
      </c>
      <c r="E34">
        <f t="shared" ref="E34:E65" si="3">D34/1000</f>
        <v>0.122</v>
      </c>
      <c r="F34" s="15">
        <v>5696.279578220744</v>
      </c>
      <c r="G34" s="19">
        <f t="shared" ref="G34:G65" si="4">(F34*16.04)/1000</f>
        <v>91.368324434660721</v>
      </c>
      <c r="H34" s="11">
        <v>43633.446527777778</v>
      </c>
      <c r="I34" s="11">
        <v>43640.470833333333</v>
      </c>
      <c r="J34" s="14">
        <f t="shared" ref="J34:J65" si="5">(E34*N34)/((I34-H34)*0.26)</f>
        <v>20.374319500791643</v>
      </c>
      <c r="M34" s="16"/>
      <c r="N34">
        <v>305.00013009520592</v>
      </c>
      <c r="O34">
        <v>1434.9143562600257</v>
      </c>
      <c r="P34" s="17">
        <v>43640</v>
      </c>
      <c r="Q34" t="s">
        <v>43</v>
      </c>
      <c r="R34">
        <v>15540.567509437138</v>
      </c>
    </row>
    <row r="35" spans="1:18" ht="16">
      <c r="A35" t="s">
        <v>43</v>
      </c>
      <c r="B35" s="1" t="s">
        <v>53</v>
      </c>
      <c r="C35">
        <v>2</v>
      </c>
      <c r="D35">
        <v>122</v>
      </c>
      <c r="E35">
        <f t="shared" si="3"/>
        <v>0.122</v>
      </c>
      <c r="F35" s="15">
        <v>5218.6622981993132</v>
      </c>
      <c r="G35" s="19">
        <f t="shared" si="4"/>
        <v>83.707343263116982</v>
      </c>
      <c r="H35" s="11">
        <v>43633.446527777778</v>
      </c>
      <c r="I35" s="11">
        <v>43640.470833333333</v>
      </c>
      <c r="J35" s="14">
        <f t="shared" si="5"/>
        <v>18.665989189993372</v>
      </c>
      <c r="M35" s="16"/>
      <c r="N35">
        <v>279.42671317598996</v>
      </c>
      <c r="O35">
        <v>1314.6007581492593</v>
      </c>
      <c r="P35" s="17">
        <v>43640</v>
      </c>
      <c r="Q35" t="s">
        <v>43</v>
      </c>
      <c r="R35">
        <v>14237.533927267839</v>
      </c>
    </row>
    <row r="36" spans="1:18" ht="16">
      <c r="A36" t="s">
        <v>54</v>
      </c>
      <c r="B36" s="1" t="s">
        <v>53</v>
      </c>
      <c r="C36">
        <v>1</v>
      </c>
      <c r="D36">
        <v>2</v>
      </c>
      <c r="E36">
        <f t="shared" si="3"/>
        <v>2E-3</v>
      </c>
      <c r="F36" s="15">
        <v>116.96160819734857</v>
      </c>
      <c r="G36" s="19">
        <f t="shared" si="4"/>
        <v>1.8760641954854709</v>
      </c>
      <c r="H36" s="11">
        <v>43633.45</v>
      </c>
      <c r="I36" s="11">
        <v>43640.464583333334</v>
      </c>
      <c r="J36" s="14">
        <f t="shared" si="5"/>
        <v>1.7512075536317381E-2</v>
      </c>
      <c r="M36" s="16"/>
      <c r="N36">
        <v>15.969188714595253</v>
      </c>
      <c r="O36">
        <v>75.12920777196247</v>
      </c>
      <c r="P36" s="17">
        <v>43640</v>
      </c>
      <c r="Q36" t="s">
        <v>54</v>
      </c>
      <c r="R36">
        <v>813.67262109902276</v>
      </c>
    </row>
    <row r="37" spans="1:18" ht="16">
      <c r="A37" t="s">
        <v>54</v>
      </c>
      <c r="B37" s="1" t="s">
        <v>53</v>
      </c>
      <c r="C37">
        <v>2</v>
      </c>
      <c r="D37">
        <v>0</v>
      </c>
      <c r="E37">
        <f t="shared" si="3"/>
        <v>0</v>
      </c>
      <c r="F37" s="15">
        <v>0</v>
      </c>
      <c r="G37" s="19">
        <f t="shared" si="4"/>
        <v>0</v>
      </c>
      <c r="H37" s="11">
        <v>43633.45</v>
      </c>
      <c r="I37" s="11">
        <v>43640.464583333334</v>
      </c>
      <c r="J37" s="14">
        <f t="shared" si="5"/>
        <v>0</v>
      </c>
      <c r="M37" s="16"/>
      <c r="N37">
        <v>0</v>
      </c>
      <c r="O37">
        <v>0</v>
      </c>
    </row>
    <row r="38" spans="1:18" ht="16">
      <c r="A38" t="s">
        <v>42</v>
      </c>
      <c r="B38" s="1" t="s">
        <v>53</v>
      </c>
      <c r="C38">
        <v>1</v>
      </c>
      <c r="D38">
        <v>352</v>
      </c>
      <c r="E38">
        <f t="shared" si="3"/>
        <v>0.35199999999999998</v>
      </c>
      <c r="F38" s="15">
        <v>4672.8231613301814</v>
      </c>
      <c r="G38" s="19">
        <f t="shared" si="4"/>
        <v>74.952083507736106</v>
      </c>
      <c r="H38" s="11">
        <v>43633.456250000003</v>
      </c>
      <c r="I38" s="11">
        <v>43640.452777777777</v>
      </c>
      <c r="J38" s="14">
        <f t="shared" si="5"/>
        <v>48.41443038262598</v>
      </c>
      <c r="M38" s="16"/>
      <c r="N38">
        <v>250.20044268311139</v>
      </c>
      <c r="O38">
        <v>1177.1018164370719</v>
      </c>
      <c r="P38" s="17">
        <v>43640</v>
      </c>
      <c r="Q38" t="s">
        <v>42</v>
      </c>
      <c r="R38">
        <v>12748.377743951216</v>
      </c>
    </row>
    <row r="39" spans="1:18" ht="16">
      <c r="A39" t="s">
        <v>42</v>
      </c>
      <c r="B39" s="1" t="s">
        <v>53</v>
      </c>
      <c r="C39">
        <v>2</v>
      </c>
      <c r="D39">
        <v>352</v>
      </c>
      <c r="E39">
        <f t="shared" si="3"/>
        <v>0.35199999999999998</v>
      </c>
      <c r="F39" s="15">
        <v>5204.0357930700111</v>
      </c>
      <c r="G39" s="19">
        <f t="shared" si="4"/>
        <v>83.472734120842972</v>
      </c>
      <c r="H39" s="11">
        <v>43633.456250000003</v>
      </c>
      <c r="I39" s="11">
        <v>43640.452777777777</v>
      </c>
      <c r="J39" s="14">
        <f t="shared" si="5"/>
        <v>53.91824597542886</v>
      </c>
      <c r="M39" s="16"/>
      <c r="N39">
        <v>278.64355534358094</v>
      </c>
      <c r="O39">
        <v>1310.9162862226722</v>
      </c>
      <c r="P39" s="17">
        <v>43640</v>
      </c>
      <c r="Q39" t="s">
        <v>42</v>
      </c>
      <c r="R39">
        <v>14197.629953583311</v>
      </c>
    </row>
    <row r="40" spans="1:18" ht="16">
      <c r="A40" t="s">
        <v>41</v>
      </c>
      <c r="B40" s="1" t="s">
        <v>53</v>
      </c>
      <c r="C40">
        <v>1</v>
      </c>
      <c r="D40">
        <v>84</v>
      </c>
      <c r="E40">
        <f t="shared" si="3"/>
        <v>8.4000000000000005E-2</v>
      </c>
      <c r="F40" s="15">
        <v>4440.2139516420611</v>
      </c>
      <c r="G40" s="19">
        <f t="shared" si="4"/>
        <v>71.221031784338663</v>
      </c>
      <c r="H40" s="11">
        <v>43633.462500000001</v>
      </c>
      <c r="I40" s="11">
        <v>43640.447916666664</v>
      </c>
      <c r="J40" s="14">
        <f t="shared" si="5"/>
        <v>10.995785190177688</v>
      </c>
      <c r="K40">
        <f>AVERAGE(J40:J47)</f>
        <v>31.62884348136209</v>
      </c>
      <c r="L40">
        <f>LN(K40)</f>
        <v>3.4540694726706436</v>
      </c>
      <c r="M40" s="16"/>
      <c r="N40">
        <v>237.74567492777231</v>
      </c>
      <c r="O40">
        <v>1118.5066773122398</v>
      </c>
      <c r="P40" s="17">
        <v>43640</v>
      </c>
      <c r="Q40" t="s">
        <v>41</v>
      </c>
      <c r="R40">
        <v>12113.774214255051</v>
      </c>
    </row>
    <row r="41" spans="1:18" ht="16">
      <c r="A41" t="s">
        <v>41</v>
      </c>
      <c r="B41" s="1" t="s">
        <v>53</v>
      </c>
      <c r="C41">
        <v>2</v>
      </c>
      <c r="D41">
        <v>84</v>
      </c>
      <c r="E41">
        <f t="shared" si="3"/>
        <v>8.4000000000000005E-2</v>
      </c>
      <c r="F41" s="15">
        <v>4225.7823964887702</v>
      </c>
      <c r="G41" s="19">
        <f t="shared" si="4"/>
        <v>67.781549639679866</v>
      </c>
      <c r="H41" s="11">
        <v>43633.462500000001</v>
      </c>
      <c r="I41" s="11">
        <v>43640.447916666664</v>
      </c>
      <c r="J41" s="14">
        <f t="shared" si="5"/>
        <v>10.464764986164916</v>
      </c>
      <c r="K41">
        <f>STDEV(J40:J47)</f>
        <v>34.287761439780041</v>
      </c>
      <c r="L41">
        <f>LN(K41)</f>
        <v>3.5347884811644379</v>
      </c>
      <c r="M41" s="16"/>
      <c r="N41">
        <v>226.2642068361553</v>
      </c>
      <c r="O41">
        <v>1064.4905580717007</v>
      </c>
      <c r="P41" s="17">
        <v>43640</v>
      </c>
      <c r="Q41" t="s">
        <v>41</v>
      </c>
      <c r="R41">
        <v>11528.762890064711</v>
      </c>
    </row>
    <row r="42" spans="1:18" ht="16">
      <c r="A42" t="s">
        <v>41</v>
      </c>
      <c r="B42" s="1" t="s">
        <v>53</v>
      </c>
      <c r="C42">
        <v>1</v>
      </c>
      <c r="D42">
        <v>207</v>
      </c>
      <c r="E42">
        <f t="shared" si="3"/>
        <v>0.20699999999999999</v>
      </c>
      <c r="F42" s="15">
        <v>5667.2049327761797</v>
      </c>
      <c r="G42" s="19">
        <f t="shared" si="4"/>
        <v>90.901967121729925</v>
      </c>
      <c r="H42" s="11">
        <v>43640.447916666664</v>
      </c>
      <c r="I42" s="11">
        <v>43647.449305555558</v>
      </c>
      <c r="J42" s="14">
        <f t="shared" si="5"/>
        <v>32.14005060335554</v>
      </c>
      <c r="K42">
        <f>AVERAGE(J42:J49)</f>
        <v>40.366494822670724</v>
      </c>
      <c r="L42">
        <f>LN(K42)</f>
        <v>3.69800010480518</v>
      </c>
      <c r="M42" s="16"/>
      <c r="N42">
        <v>282.6400880556979</v>
      </c>
      <c r="O42">
        <v>1328.8101928328499</v>
      </c>
      <c r="P42" s="17">
        <v>43647</v>
      </c>
      <c r="Q42" t="s">
        <v>41</v>
      </c>
      <c r="R42">
        <v>15556.181339537088</v>
      </c>
    </row>
    <row r="43" spans="1:18" ht="16">
      <c r="A43" t="s">
        <v>41</v>
      </c>
      <c r="B43" s="1" t="s">
        <v>53</v>
      </c>
      <c r="C43">
        <v>2</v>
      </c>
      <c r="D43">
        <v>207</v>
      </c>
      <c r="E43">
        <f t="shared" si="3"/>
        <v>0.20699999999999999</v>
      </c>
      <c r="F43" s="15">
        <v>5589.5670999488484</v>
      </c>
      <c r="G43" s="19">
        <f t="shared" si="4"/>
        <v>89.65665628317953</v>
      </c>
      <c r="H43" s="11">
        <v>43640.447916666664</v>
      </c>
      <c r="I43" s="11">
        <v>43647.449305555558</v>
      </c>
      <c r="J43" s="14">
        <f t="shared" si="5"/>
        <v>31.699748213481861</v>
      </c>
      <c r="K43">
        <f>STDEV(J42:J49)</f>
        <v>31.939221302914053</v>
      </c>
      <c r="L43">
        <f>LN(K43)</f>
        <v>3.4638347624932404</v>
      </c>
      <c r="M43" s="16"/>
      <c r="N43">
        <v>278.76806222161167</v>
      </c>
      <c r="O43">
        <v>1310.6061672445474</v>
      </c>
      <c r="P43" s="17">
        <v>43647</v>
      </c>
      <c r="Q43" t="s">
        <v>41</v>
      </c>
      <c r="R43">
        <v>15343.069546228602</v>
      </c>
    </row>
    <row r="44" spans="1:18" ht="16">
      <c r="A44" t="s">
        <v>42</v>
      </c>
      <c r="B44" s="1" t="s">
        <v>53</v>
      </c>
      <c r="C44">
        <v>1</v>
      </c>
      <c r="D44">
        <v>432</v>
      </c>
      <c r="E44">
        <f t="shared" si="3"/>
        <v>0.432</v>
      </c>
      <c r="F44" s="15">
        <v>6848.8937220161288</v>
      </c>
      <c r="G44" s="19">
        <f t="shared" si="4"/>
        <v>109.8562553011387</v>
      </c>
      <c r="H44" s="11">
        <v>43640.452777777777</v>
      </c>
      <c r="I44" s="11">
        <v>43647.457638888889</v>
      </c>
      <c r="J44" s="14">
        <f t="shared" si="5"/>
        <v>81.0207276721667</v>
      </c>
      <c r="M44" s="16"/>
      <c r="N44">
        <v>341.57436472417868</v>
      </c>
      <c r="O44">
        <v>1605.8850695179856</v>
      </c>
      <c r="P44" s="17">
        <v>43647</v>
      </c>
      <c r="Q44" t="s">
        <v>42</v>
      </c>
      <c r="R44">
        <v>18799.8553041046</v>
      </c>
    </row>
    <row r="45" spans="1:18" ht="16">
      <c r="A45" t="s">
        <v>42</v>
      </c>
      <c r="B45" s="1" t="s">
        <v>53</v>
      </c>
      <c r="C45">
        <v>2</v>
      </c>
      <c r="D45">
        <v>432</v>
      </c>
      <c r="E45">
        <f t="shared" si="3"/>
        <v>0.432</v>
      </c>
      <c r="F45" s="15">
        <v>7271.6490644831592</v>
      </c>
      <c r="G45" s="19">
        <f t="shared" si="4"/>
        <v>116.63725099430987</v>
      </c>
      <c r="H45" s="11">
        <v>43640.452777777777</v>
      </c>
      <c r="I45" s="11">
        <v>43647.457638888889</v>
      </c>
      <c r="J45" s="14">
        <f t="shared" si="5"/>
        <v>86.021819361452216</v>
      </c>
      <c r="M45" s="16"/>
      <c r="N45">
        <v>362.65841032306696</v>
      </c>
      <c r="O45">
        <v>1705.010055257568</v>
      </c>
      <c r="P45" s="17">
        <v>43647</v>
      </c>
      <c r="Q45" t="s">
        <v>42</v>
      </c>
      <c r="R45">
        <v>19960.296623535341</v>
      </c>
    </row>
    <row r="46" spans="1:18" ht="16">
      <c r="A46" t="s">
        <v>54</v>
      </c>
      <c r="B46" s="1" t="s">
        <v>53</v>
      </c>
      <c r="C46">
        <v>1</v>
      </c>
      <c r="D46">
        <v>22</v>
      </c>
      <c r="E46">
        <f t="shared" si="3"/>
        <v>2.1999999999999999E-2</v>
      </c>
      <c r="F46" s="15">
        <v>588.4719029712453</v>
      </c>
      <c r="G46" s="19">
        <f t="shared" si="4"/>
        <v>9.4390893236587736</v>
      </c>
      <c r="H46" s="11">
        <v>43640.464583333334</v>
      </c>
      <c r="I46" s="11">
        <v>43647.464583333334</v>
      </c>
      <c r="J46" s="14">
        <f t="shared" si="5"/>
        <v>0.35476589845181239</v>
      </c>
      <c r="M46" s="16"/>
      <c r="N46">
        <v>29.348815235559027</v>
      </c>
      <c r="O46">
        <v>137.98115157993306</v>
      </c>
      <c r="P46" s="17">
        <v>43647</v>
      </c>
      <c r="Q46" t="s">
        <v>54</v>
      </c>
      <c r="R46">
        <v>1615.3246167081404</v>
      </c>
    </row>
    <row r="47" spans="1:18" ht="16">
      <c r="A47" t="s">
        <v>54</v>
      </c>
      <c r="B47" s="1" t="s">
        <v>53</v>
      </c>
      <c r="C47">
        <v>2</v>
      </c>
      <c r="D47">
        <v>22</v>
      </c>
      <c r="E47">
        <f t="shared" si="3"/>
        <v>2.1999999999999999E-2</v>
      </c>
      <c r="F47" s="15">
        <v>552.51000553664937</v>
      </c>
      <c r="G47" s="19">
        <f t="shared" si="4"/>
        <v>8.8622604888078556</v>
      </c>
      <c r="H47" s="11">
        <v>43640.464583333334</v>
      </c>
      <c r="I47" s="11">
        <v>43647.464583333334</v>
      </c>
      <c r="J47" s="14">
        <f t="shared" si="5"/>
        <v>0.3330859256459745</v>
      </c>
      <c r="M47" s="16"/>
      <c r="N47">
        <v>27.555290212530622</v>
      </c>
      <c r="O47">
        <v>129.5490344372605</v>
      </c>
      <c r="P47" s="17">
        <v>43647</v>
      </c>
      <c r="Q47" t="s">
        <v>54</v>
      </c>
      <c r="R47">
        <v>1516.6110878270945</v>
      </c>
    </row>
    <row r="48" spans="1:18" ht="16">
      <c r="A48" t="s">
        <v>43</v>
      </c>
      <c r="B48" s="1" t="s">
        <v>53</v>
      </c>
      <c r="C48">
        <v>1</v>
      </c>
      <c r="D48">
        <v>242</v>
      </c>
      <c r="E48">
        <f t="shared" si="3"/>
        <v>0.24199999999999999</v>
      </c>
      <c r="F48" s="15">
        <v>6978.6794407173584</v>
      </c>
      <c r="G48" s="19">
        <f t="shared" si="4"/>
        <v>111.93801822910643</v>
      </c>
      <c r="H48" s="11">
        <v>43640.470833333333</v>
      </c>
      <c r="I48" s="11">
        <v>43647.469444444447</v>
      </c>
      <c r="J48" s="14">
        <f t="shared" si="5"/>
        <v>46.287982078283491</v>
      </c>
      <c r="M48" s="16"/>
      <c r="N48">
        <v>348.04715817301513</v>
      </c>
      <c r="O48">
        <v>1636.3163999427784</v>
      </c>
      <c r="P48" s="17">
        <v>43647</v>
      </c>
      <c r="Q48" t="s">
        <v>43</v>
      </c>
      <c r="R48">
        <v>19156.110318586569</v>
      </c>
    </row>
    <row r="49" spans="1:18" ht="16">
      <c r="A49" t="s">
        <v>43</v>
      </c>
      <c r="B49" s="1" t="s">
        <v>53</v>
      </c>
      <c r="C49">
        <v>2</v>
      </c>
      <c r="D49">
        <v>242</v>
      </c>
      <c r="E49">
        <f t="shared" si="3"/>
        <v>0.24199999999999999</v>
      </c>
      <c r="F49" s="15">
        <v>6795.6182037511644</v>
      </c>
      <c r="G49" s="19">
        <f t="shared" si="4"/>
        <v>109.00171598816867</v>
      </c>
      <c r="H49" s="11">
        <v>43640.470833333333</v>
      </c>
      <c r="I49" s="11">
        <v>43647.469444444447</v>
      </c>
      <c r="J49" s="14">
        <f t="shared" si="5"/>
        <v>45.073778828528198</v>
      </c>
      <c r="M49" s="16"/>
      <c r="N49">
        <v>338.91735878346606</v>
      </c>
      <c r="O49">
        <v>1593.39336460548</v>
      </c>
      <c r="P49" s="17">
        <v>43647</v>
      </c>
      <c r="Q49" t="s">
        <v>43</v>
      </c>
      <c r="R49">
        <v>18653.616790954235</v>
      </c>
    </row>
    <row r="50" spans="1:18" ht="16">
      <c r="A50" t="s">
        <v>41</v>
      </c>
      <c r="B50" s="1" t="s">
        <v>53</v>
      </c>
      <c r="C50">
        <v>1</v>
      </c>
      <c r="D50">
        <v>375</v>
      </c>
      <c r="E50">
        <f t="shared" si="3"/>
        <v>0.375</v>
      </c>
      <c r="F50" s="15">
        <v>5393.7762292512489</v>
      </c>
      <c r="G50" s="19">
        <f t="shared" si="4"/>
        <v>86.516170717190036</v>
      </c>
      <c r="H50" s="11">
        <v>43647.449305555558</v>
      </c>
      <c r="I50" s="10">
        <v>43654.445138888892</v>
      </c>
      <c r="J50" s="14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16"/>
      <c r="N50">
        <v>270.25864936938262</v>
      </c>
      <c r="O50">
        <v>1264.2393469547349</v>
      </c>
      <c r="P50" s="17">
        <v>43654</v>
      </c>
      <c r="Q50" t="s">
        <v>41</v>
      </c>
      <c r="R50">
        <v>14805.633839327897</v>
      </c>
    </row>
    <row r="51" spans="1:18" ht="16">
      <c r="A51" t="s">
        <v>41</v>
      </c>
      <c r="B51" s="1" t="s">
        <v>53</v>
      </c>
      <c r="C51">
        <v>2</v>
      </c>
      <c r="D51">
        <v>375</v>
      </c>
      <c r="E51">
        <f t="shared" si="3"/>
        <v>0.375</v>
      </c>
      <c r="F51" s="15">
        <v>6276.6946330924256</v>
      </c>
      <c r="G51" s="19">
        <f t="shared" si="4"/>
        <v>100.67818191480249</v>
      </c>
      <c r="H51" s="11">
        <v>43647.449305555558</v>
      </c>
      <c r="I51" s="10">
        <v>43654.445138888892</v>
      </c>
      <c r="J51" s="14">
        <f t="shared" si="5"/>
        <v>64.838975296164037</v>
      </c>
      <c r="K51">
        <f>STDEV(J50:J57)</f>
        <v>38.98136549667079</v>
      </c>
      <c r="L51">
        <f>LN(K51)</f>
        <v>3.6630837241654639</v>
      </c>
      <c r="M51" s="16"/>
      <c r="N51">
        <v>314.49784750879303</v>
      </c>
      <c r="O51">
        <v>1471.1853044516474</v>
      </c>
      <c r="P51" s="17">
        <v>43654</v>
      </c>
      <c r="Q51" t="s">
        <v>41</v>
      </c>
      <c r="R51">
        <v>17229.198711445508</v>
      </c>
    </row>
    <row r="52" spans="1:18" ht="16">
      <c r="A52" t="s">
        <v>42</v>
      </c>
      <c r="B52" s="1" t="s">
        <v>53</v>
      </c>
      <c r="C52">
        <v>1</v>
      </c>
      <c r="D52">
        <v>581</v>
      </c>
      <c r="E52">
        <f t="shared" si="3"/>
        <v>0.58099999999999996</v>
      </c>
      <c r="F52" s="15">
        <v>6418.4707301603239</v>
      </c>
      <c r="G52" s="19">
        <f t="shared" si="4"/>
        <v>102.9522705117716</v>
      </c>
      <c r="H52" s="11">
        <v>43647.457638888889</v>
      </c>
      <c r="I52" s="10">
        <v>43654.450694444444</v>
      </c>
      <c r="J52" s="14">
        <f t="shared" si="5"/>
        <v>102.76708740569282</v>
      </c>
      <c r="M52" s="16"/>
      <c r="N52">
        <v>321.60163062434725</v>
      </c>
      <c r="O52">
        <v>1504.415997152407</v>
      </c>
      <c r="P52" s="17">
        <v>43654</v>
      </c>
      <c r="Q52" t="s">
        <v>42</v>
      </c>
      <c r="R52">
        <v>17618.366687857404</v>
      </c>
    </row>
    <row r="53" spans="1:18" ht="16">
      <c r="A53" t="s">
        <v>42</v>
      </c>
      <c r="B53" s="1" t="s">
        <v>53</v>
      </c>
      <c r="C53">
        <v>2</v>
      </c>
      <c r="D53">
        <v>581</v>
      </c>
      <c r="E53">
        <f t="shared" si="3"/>
        <v>0.58099999999999996</v>
      </c>
      <c r="F53" s="15">
        <v>6863.5982951007427</v>
      </c>
      <c r="G53" s="19">
        <f t="shared" si="4"/>
        <v>110.09211665341591</v>
      </c>
      <c r="H53" s="11">
        <v>43647.457638888889</v>
      </c>
      <c r="I53" s="10">
        <v>43654.450694444444</v>
      </c>
      <c r="J53" s="14">
        <f t="shared" si="5"/>
        <v>109.89409090793869</v>
      </c>
      <c r="M53" s="16"/>
      <c r="N53">
        <v>343.90503539770015</v>
      </c>
      <c r="O53">
        <v>1608.7487981610886</v>
      </c>
      <c r="P53" s="17">
        <v>43654</v>
      </c>
      <c r="Q53" t="s">
        <v>42</v>
      </c>
      <c r="R53">
        <v>18840.218588675758</v>
      </c>
    </row>
    <row r="54" spans="1:18" ht="16">
      <c r="A54" t="s">
        <v>54</v>
      </c>
      <c r="B54" s="1" t="s">
        <v>53</v>
      </c>
      <c r="C54">
        <v>1</v>
      </c>
      <c r="D54">
        <v>40</v>
      </c>
      <c r="E54">
        <f t="shared" si="3"/>
        <v>0.04</v>
      </c>
      <c r="F54" s="15">
        <v>3326.0111462196924</v>
      </c>
      <c r="G54" s="19">
        <f t="shared" si="4"/>
        <v>53.34921878536386</v>
      </c>
      <c r="H54" s="11">
        <v>43647.464583333334</v>
      </c>
      <c r="I54" s="10">
        <v>43654.457638888889</v>
      </c>
      <c r="J54" s="14">
        <f t="shared" si="5"/>
        <v>3.6663172506023129</v>
      </c>
      <c r="M54" s="16"/>
      <c r="N54">
        <v>166.65194141537961</v>
      </c>
      <c r="O54">
        <v>779.5789036737001</v>
      </c>
      <c r="P54" s="17">
        <v>43654</v>
      </c>
      <c r="Q54" t="s">
        <v>54</v>
      </c>
      <c r="R54">
        <v>9129.7267597784503</v>
      </c>
    </row>
    <row r="55" spans="1:18" ht="16">
      <c r="A55" t="s">
        <v>54</v>
      </c>
      <c r="B55" s="1" t="s">
        <v>53</v>
      </c>
      <c r="C55">
        <v>2</v>
      </c>
      <c r="D55">
        <v>40</v>
      </c>
      <c r="E55">
        <f t="shared" si="3"/>
        <v>0.04</v>
      </c>
      <c r="F55" s="15">
        <v>3483.0849842193966</v>
      </c>
      <c r="G55" s="19">
        <f t="shared" si="4"/>
        <v>55.868683146879121</v>
      </c>
      <c r="H55" s="11">
        <v>43647.464583333334</v>
      </c>
      <c r="I55" s="10">
        <v>43654.457638888889</v>
      </c>
      <c r="J55" s="14">
        <f t="shared" si="5"/>
        <v>3.8394623474042797</v>
      </c>
      <c r="M55" s="16"/>
      <c r="N55">
        <v>174.522227742582</v>
      </c>
      <c r="O55">
        <v>816.3952115693628</v>
      </c>
      <c r="P55" s="17">
        <v>43654</v>
      </c>
      <c r="Q55" t="s">
        <v>54</v>
      </c>
      <c r="R55">
        <v>9560.8862354996691</v>
      </c>
    </row>
    <row r="56" spans="1:18" ht="16">
      <c r="A56" t="s">
        <v>43</v>
      </c>
      <c r="B56" s="1" t="s">
        <v>53</v>
      </c>
      <c r="C56">
        <v>1</v>
      </c>
      <c r="D56">
        <v>317</v>
      </c>
      <c r="E56">
        <f t="shared" si="3"/>
        <v>0.317</v>
      </c>
      <c r="F56" s="15">
        <v>6792.794537543039</v>
      </c>
      <c r="G56" s="19">
        <f t="shared" si="4"/>
        <v>108.95642438219033</v>
      </c>
      <c r="H56" s="11">
        <v>43647.469444444447</v>
      </c>
      <c r="I56" s="10">
        <v>43654.461111111108</v>
      </c>
      <c r="J56" s="14">
        <f t="shared" si="5"/>
        <v>59.35268291862068</v>
      </c>
      <c r="M56" s="16"/>
      <c r="N56">
        <v>340.35736729384951</v>
      </c>
      <c r="O56">
        <v>1592.1532086497452</v>
      </c>
      <c r="P56" s="17">
        <v>43654</v>
      </c>
      <c r="Q56" t="s">
        <v>43</v>
      </c>
      <c r="R56">
        <v>18645.865974794066</v>
      </c>
    </row>
    <row r="57" spans="1:18" ht="16">
      <c r="A57" t="s">
        <v>43</v>
      </c>
      <c r="B57" s="1" t="s">
        <v>53</v>
      </c>
      <c r="C57">
        <v>2</v>
      </c>
      <c r="D57">
        <v>317</v>
      </c>
      <c r="E57">
        <f t="shared" si="3"/>
        <v>0.317</v>
      </c>
      <c r="F57" s="15">
        <v>6256.0190714943001</v>
      </c>
      <c r="G57" s="19">
        <f t="shared" si="4"/>
        <v>100.34654590676857</v>
      </c>
      <c r="H57" s="11">
        <v>43647.469444444447</v>
      </c>
      <c r="I57" s="10">
        <v>43654.461111111108</v>
      </c>
      <c r="J57" s="14">
        <f t="shared" si="5"/>
        <v>54.662556659272795</v>
      </c>
      <c r="M57" s="16"/>
      <c r="N57">
        <v>313.46188511158431</v>
      </c>
      <c r="O57">
        <v>1466.3391897109245</v>
      </c>
      <c r="P57" s="17">
        <v>43654</v>
      </c>
      <c r="Q57" t="s">
        <v>43</v>
      </c>
      <c r="R57">
        <v>17172.445375483181</v>
      </c>
    </row>
    <row r="58" spans="1:18" ht="16">
      <c r="A58" t="s">
        <v>41</v>
      </c>
      <c r="B58" s="1" t="s">
        <v>53</v>
      </c>
      <c r="C58">
        <v>1</v>
      </c>
      <c r="D58">
        <v>332</v>
      </c>
      <c r="E58">
        <f t="shared" si="3"/>
        <v>0.33200000000000002</v>
      </c>
      <c r="F58" s="15">
        <v>6363.6714356395023</v>
      </c>
      <c r="G58" s="19">
        <f t="shared" si="4"/>
        <v>102.07328982765762</v>
      </c>
      <c r="H58" s="10">
        <v>43654.445138888892</v>
      </c>
      <c r="I58" s="11">
        <v>43661.435416666667</v>
      </c>
      <c r="J58" s="14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16"/>
      <c r="N58">
        <v>340.89996035239187</v>
      </c>
      <c r="O58">
        <v>1612.411894015579</v>
      </c>
      <c r="P58" s="17">
        <v>43661</v>
      </c>
      <c r="Q58" t="s">
        <v>41</v>
      </c>
      <c r="R58">
        <v>17467.945488526078</v>
      </c>
    </row>
    <row r="59" spans="1:18" ht="16">
      <c r="A59" t="s">
        <v>41</v>
      </c>
      <c r="B59" s="1" t="s">
        <v>53</v>
      </c>
      <c r="C59">
        <v>2</v>
      </c>
      <c r="D59">
        <v>332</v>
      </c>
      <c r="E59">
        <f t="shared" si="3"/>
        <v>0.33200000000000002</v>
      </c>
      <c r="F59" s="15">
        <v>6729.6379375346332</v>
      </c>
      <c r="G59" s="19">
        <f t="shared" si="4"/>
        <v>107.9433925180555</v>
      </c>
      <c r="H59" s="10">
        <v>43654.445138888892</v>
      </c>
      <c r="I59" s="11">
        <v>43661.435416666667</v>
      </c>
      <c r="J59" s="14">
        <f t="shared" si="5"/>
        <v>65.853855048202661</v>
      </c>
      <c r="K59">
        <f>STDEV(J58:J65)</f>
        <v>39.657783250533285</v>
      </c>
      <c r="L59">
        <f>LN(K59)</f>
        <v>3.6802872276952723</v>
      </c>
      <c r="M59" s="16"/>
      <c r="N59">
        <v>360.50467553106233</v>
      </c>
      <c r="O59">
        <v>1705.1396136087394</v>
      </c>
      <c r="P59" s="17">
        <v>43661</v>
      </c>
      <c r="Q59" t="s">
        <v>41</v>
      </c>
      <c r="R59">
        <v>18472.504408700483</v>
      </c>
    </row>
    <row r="60" spans="1:18" ht="16">
      <c r="A60" t="s">
        <v>42</v>
      </c>
      <c r="B60" s="1" t="s">
        <v>53</v>
      </c>
      <c r="C60">
        <v>1</v>
      </c>
      <c r="D60">
        <v>656</v>
      </c>
      <c r="E60">
        <f t="shared" si="3"/>
        <v>0.65600000000000003</v>
      </c>
      <c r="F60" s="15">
        <v>6398.4789767348311</v>
      </c>
      <c r="G60" s="19">
        <f t="shared" si="4"/>
        <v>102.63160278682668</v>
      </c>
      <c r="H60" s="10">
        <v>43654.450694444444</v>
      </c>
      <c r="I60" s="11">
        <v>43661.444444444445</v>
      </c>
      <c r="J60" s="14">
        <f t="shared" si="5"/>
        <v>123.6563255280158</v>
      </c>
      <c r="M60" s="16"/>
      <c r="N60">
        <v>342.76458983544592</v>
      </c>
      <c r="O60">
        <v>1621.2313457787902</v>
      </c>
      <c r="P60" s="17">
        <v>43661</v>
      </c>
      <c r="Q60" t="s">
        <v>42</v>
      </c>
      <c r="R60">
        <v>17563.490369589184</v>
      </c>
    </row>
    <row r="61" spans="1:18" ht="16">
      <c r="A61" t="s">
        <v>42</v>
      </c>
      <c r="B61" s="1" t="s">
        <v>53</v>
      </c>
      <c r="C61">
        <v>2</v>
      </c>
      <c r="D61">
        <v>656</v>
      </c>
      <c r="E61">
        <f t="shared" si="3"/>
        <v>0.65600000000000003</v>
      </c>
      <c r="F61" s="15">
        <v>5622.0926970318678</v>
      </c>
      <c r="G61" s="19">
        <f t="shared" si="4"/>
        <v>90.178366860391151</v>
      </c>
      <c r="H61" s="10">
        <v>43654.450694444444</v>
      </c>
      <c r="I61" s="11">
        <v>43661.444444444445</v>
      </c>
      <c r="J61" s="14">
        <f t="shared" si="5"/>
        <v>108.6519666971884</v>
      </c>
      <c r="M61" s="16"/>
      <c r="N61">
        <v>301.1738108887821</v>
      </c>
      <c r="O61">
        <v>1424.5124415417481</v>
      </c>
      <c r="P61" s="17">
        <v>43661</v>
      </c>
      <c r="Q61" t="s">
        <v>42</v>
      </c>
      <c r="R61">
        <v>15432.350610245514</v>
      </c>
    </row>
    <row r="62" spans="1:18" ht="16">
      <c r="A62" t="s">
        <v>54</v>
      </c>
      <c r="B62" s="1" t="s">
        <v>53</v>
      </c>
      <c r="C62">
        <v>1</v>
      </c>
      <c r="D62">
        <v>76</v>
      </c>
      <c r="E62">
        <f t="shared" si="3"/>
        <v>7.5999999999999998E-2</v>
      </c>
      <c r="F62" s="15">
        <v>5251.5041069473391</v>
      </c>
      <c r="G62" s="19">
        <f t="shared" si="4"/>
        <v>84.234125875435325</v>
      </c>
      <c r="H62" s="10">
        <v>43654.457638888889</v>
      </c>
      <c r="I62" s="11">
        <v>43661.45208333333</v>
      </c>
      <c r="J62" s="14">
        <f t="shared" si="5"/>
        <v>11.756821678873845</v>
      </c>
      <c r="M62" s="16"/>
      <c r="N62">
        <v>281.32149183922564</v>
      </c>
      <c r="O62">
        <v>1330.6135882646529</v>
      </c>
      <c r="P62" s="17">
        <v>43661</v>
      </c>
      <c r="Q62" t="s">
        <v>54</v>
      </c>
      <c r="R62">
        <v>14415.104299568298</v>
      </c>
    </row>
    <row r="63" spans="1:18" ht="16">
      <c r="A63" t="s">
        <v>54</v>
      </c>
      <c r="B63" s="1" t="s">
        <v>53</v>
      </c>
      <c r="C63">
        <v>2</v>
      </c>
      <c r="D63">
        <v>76</v>
      </c>
      <c r="E63">
        <f t="shared" si="3"/>
        <v>7.5999999999999998E-2</v>
      </c>
      <c r="F63" s="15">
        <v>5289.4819399178123</v>
      </c>
      <c r="G63" s="19">
        <f t="shared" si="4"/>
        <v>84.84329031628171</v>
      </c>
      <c r="H63" s="10">
        <v>43654.457638888889</v>
      </c>
      <c r="I63" s="11">
        <v>43661.45208333333</v>
      </c>
      <c r="J63" s="14">
        <f t="shared" si="5"/>
        <v>11.841844674360647</v>
      </c>
      <c r="M63" s="16"/>
      <c r="N63">
        <v>283.35595290228383</v>
      </c>
      <c r="O63">
        <v>1340.2363210235412</v>
      </c>
      <c r="P63" s="17">
        <v>43661</v>
      </c>
      <c r="Q63" t="s">
        <v>54</v>
      </c>
      <c r="R63">
        <v>14519.351466130867</v>
      </c>
    </row>
    <row r="64" spans="1:18" ht="16">
      <c r="A64" t="s">
        <v>43</v>
      </c>
      <c r="B64" s="1" t="s">
        <v>53</v>
      </c>
      <c r="C64">
        <v>1</v>
      </c>
      <c r="D64">
        <v>318</v>
      </c>
      <c r="E64">
        <f t="shared" si="3"/>
        <v>0.318</v>
      </c>
      <c r="F64" s="15">
        <v>6844.9610965425318</v>
      </c>
      <c r="G64" s="19">
        <f t="shared" si="4"/>
        <v>109.7931759885422</v>
      </c>
      <c r="H64" s="10">
        <v>43654.461111111108</v>
      </c>
      <c r="I64" s="11">
        <v>43661.459722222222</v>
      </c>
      <c r="J64" s="14">
        <f t="shared" si="5"/>
        <v>64.081415534058607</v>
      </c>
      <c r="M64" s="16"/>
      <c r="N64">
        <v>366.68250239266473</v>
      </c>
      <c r="O64">
        <v>1734.3599206469673</v>
      </c>
      <c r="P64" s="17">
        <v>43661</v>
      </c>
      <c r="Q64" t="s">
        <v>43</v>
      </c>
      <c r="R64">
        <v>18789.060452721347</v>
      </c>
    </row>
    <row r="65" spans="1:18" ht="16">
      <c r="A65" t="s">
        <v>43</v>
      </c>
      <c r="B65" s="1" t="s">
        <v>53</v>
      </c>
      <c r="C65">
        <v>2</v>
      </c>
      <c r="D65">
        <v>318</v>
      </c>
      <c r="E65">
        <f t="shared" si="3"/>
        <v>0.318</v>
      </c>
      <c r="F65" s="15">
        <v>6780.3594697436201</v>
      </c>
      <c r="G65" s="19">
        <f t="shared" si="4"/>
        <v>108.75696589468765</v>
      </c>
      <c r="H65" s="10">
        <v>43654.461111111108</v>
      </c>
      <c r="I65" s="11">
        <v>43661.459722222222</v>
      </c>
      <c r="J65" s="14">
        <f t="shared" si="5"/>
        <v>63.476625582342393</v>
      </c>
      <c r="M65" s="16"/>
      <c r="N65">
        <v>363.22181272048709</v>
      </c>
      <c r="O65">
        <v>1717.991314492986</v>
      </c>
      <c r="P65" s="17">
        <v>43661</v>
      </c>
      <c r="Q65" t="s">
        <v>43</v>
      </c>
      <c r="R65">
        <v>18611.732363613282</v>
      </c>
    </row>
    <row r="66" spans="1:18" ht="16">
      <c r="A66" t="s">
        <v>41</v>
      </c>
      <c r="B66" s="1" t="s">
        <v>53</v>
      </c>
      <c r="C66">
        <v>1</v>
      </c>
      <c r="D66">
        <v>101</v>
      </c>
      <c r="E66">
        <f t="shared" ref="E66:E97" si="6">D66/1000</f>
        <v>0.10100000000000001</v>
      </c>
      <c r="F66" s="15">
        <v>5281.3529985569239</v>
      </c>
      <c r="G66" s="19">
        <f t="shared" ref="G66:G97" si="7">(F66*16.04)/1000</f>
        <v>84.712902096853057</v>
      </c>
      <c r="H66" s="11">
        <v>43661.435416666667</v>
      </c>
      <c r="I66" s="11">
        <v>43668.620833333334</v>
      </c>
      <c r="J66" s="14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16"/>
      <c r="N66">
        <v>282.78340792776038</v>
      </c>
      <c r="O66">
        <v>1329.9418783446358</v>
      </c>
      <c r="P66" s="17">
        <v>43668</v>
      </c>
      <c r="Q66" t="s">
        <v>41</v>
      </c>
      <c r="R66">
        <v>14403.683016951516</v>
      </c>
    </row>
    <row r="67" spans="1:18" ht="16">
      <c r="A67" t="s">
        <v>41</v>
      </c>
      <c r="B67" s="1" t="s">
        <v>53</v>
      </c>
      <c r="C67">
        <v>2</v>
      </c>
      <c r="D67">
        <v>101</v>
      </c>
      <c r="E67">
        <f t="shared" si="6"/>
        <v>0.10100000000000001</v>
      </c>
      <c r="F67" s="15">
        <v>5172.3362581065367</v>
      </c>
      <c r="G67" s="19">
        <f t="shared" si="7"/>
        <v>82.964273580028845</v>
      </c>
      <c r="H67" s="11">
        <v>43661.435416666667</v>
      </c>
      <c r="I67" s="11">
        <v>43668.620833333334</v>
      </c>
      <c r="J67" s="14">
        <f t="shared" si="8"/>
        <v>14.97240436377772</v>
      </c>
      <c r="K67">
        <f>STDEV(J66:J73)</f>
        <v>39.053475294031301</v>
      </c>
      <c r="L67">
        <f>LN(K67)</f>
        <v>3.6649318683317085</v>
      </c>
      <c r="M67" s="16"/>
      <c r="N67">
        <v>276.94624358859198</v>
      </c>
      <c r="O67">
        <v>1302.4894568524137</v>
      </c>
      <c r="P67" s="17">
        <v>43668</v>
      </c>
      <c r="Q67" t="s">
        <v>41</v>
      </c>
      <c r="R67">
        <v>14106.364777966601</v>
      </c>
    </row>
    <row r="68" spans="1:18" ht="16">
      <c r="A68" t="s">
        <v>42</v>
      </c>
      <c r="B68" s="1" t="s">
        <v>53</v>
      </c>
      <c r="C68">
        <v>1</v>
      </c>
      <c r="D68">
        <v>686</v>
      </c>
      <c r="E68">
        <f t="shared" si="6"/>
        <v>0.68600000000000005</v>
      </c>
      <c r="F68" s="15">
        <v>5184.7096545928434</v>
      </c>
      <c r="G68" s="19">
        <f t="shared" si="7"/>
        <v>83.162742859669208</v>
      </c>
      <c r="H68" s="11">
        <v>43661.444444444445</v>
      </c>
      <c r="I68" s="11">
        <v>43668.629166666666</v>
      </c>
      <c r="J68" s="14">
        <f t="shared" si="8"/>
        <v>108.68430687491582</v>
      </c>
      <c r="M68" s="16"/>
      <c r="N68">
        <v>295.95525400993699</v>
      </c>
      <c r="O68">
        <v>1391.8896066366422</v>
      </c>
      <c r="P68" s="17">
        <v>43668</v>
      </c>
      <c r="Q68" t="s">
        <v>42</v>
      </c>
      <c r="R68">
        <v>15074.596127116076</v>
      </c>
    </row>
    <row r="69" spans="1:18" ht="16">
      <c r="A69" t="s">
        <v>42</v>
      </c>
      <c r="B69" s="1" t="s">
        <v>53</v>
      </c>
      <c r="C69">
        <v>2</v>
      </c>
      <c r="D69">
        <v>686</v>
      </c>
      <c r="E69">
        <f t="shared" si="6"/>
        <v>0.68600000000000005</v>
      </c>
      <c r="F69" s="15">
        <v>5527.3545914806682</v>
      </c>
      <c r="G69" s="19">
        <f t="shared" si="7"/>
        <v>88.658767647349919</v>
      </c>
      <c r="H69" s="11">
        <v>43661.444444444445</v>
      </c>
      <c r="I69" s="11">
        <v>43668.629166666666</v>
      </c>
      <c r="J69" s="14">
        <f t="shared" si="8"/>
        <v>101.94688360063364</v>
      </c>
      <c r="M69" s="16"/>
      <c r="N69">
        <v>277.60876155074965</v>
      </c>
      <c r="O69">
        <v>1305.6053057966137</v>
      </c>
      <c r="P69" s="17">
        <v>43668</v>
      </c>
      <c r="Q69" t="s">
        <v>42</v>
      </c>
      <c r="R69">
        <v>14140.110388396453</v>
      </c>
    </row>
    <row r="70" spans="1:18" ht="16">
      <c r="A70" t="s">
        <v>54</v>
      </c>
      <c r="B70" s="1" t="s">
        <v>53</v>
      </c>
      <c r="C70">
        <v>1</v>
      </c>
      <c r="D70">
        <v>138</v>
      </c>
      <c r="E70">
        <f t="shared" si="6"/>
        <v>0.13800000000000001</v>
      </c>
      <c r="F70" s="15">
        <v>3983.0047457342062</v>
      </c>
      <c r="G70" s="19">
        <f t="shared" si="7"/>
        <v>63.887396121576664</v>
      </c>
      <c r="H70" s="11">
        <v>43661.45208333333</v>
      </c>
      <c r="I70" s="11">
        <v>43668.640972222223</v>
      </c>
      <c r="J70" s="14">
        <f t="shared" si="8"/>
        <v>21.882640124608958</v>
      </c>
      <c r="M70" s="16"/>
      <c r="N70">
        <v>296.38467969114629</v>
      </c>
      <c r="O70">
        <v>1393.9092130953875</v>
      </c>
      <c r="P70" s="17">
        <v>43668</v>
      </c>
      <c r="Q70" t="s">
        <v>54</v>
      </c>
      <c r="R70">
        <v>15096.469091434612</v>
      </c>
    </row>
    <row r="71" spans="1:18" ht="16">
      <c r="A71" t="s">
        <v>54</v>
      </c>
      <c r="B71" s="1" t="s">
        <v>53</v>
      </c>
      <c r="C71">
        <v>2</v>
      </c>
      <c r="D71">
        <v>138</v>
      </c>
      <c r="E71">
        <f t="shared" si="6"/>
        <v>0.13800000000000001</v>
      </c>
      <c r="F71" s="15">
        <v>5535.3746822834883</v>
      </c>
      <c r="G71" s="19">
        <f t="shared" si="7"/>
        <v>88.787409903827154</v>
      </c>
      <c r="H71" s="11">
        <v>43661.45208333333</v>
      </c>
      <c r="I71" s="11">
        <v>43668.640972222223</v>
      </c>
      <c r="J71" s="14">
        <f t="shared" si="8"/>
        <v>15.74575606317511</v>
      </c>
      <c r="M71" s="16"/>
      <c r="N71">
        <v>213.26498268510346</v>
      </c>
      <c r="O71">
        <v>1002.9938946411547</v>
      </c>
      <c r="P71" s="17">
        <v>43668</v>
      </c>
      <c r="Q71" t="s">
        <v>54</v>
      </c>
      <c r="R71">
        <v>10862.734952245162</v>
      </c>
    </row>
    <row r="72" spans="1:18" ht="16">
      <c r="A72" t="s">
        <v>43</v>
      </c>
      <c r="B72" s="1" t="s">
        <v>53</v>
      </c>
      <c r="C72">
        <v>1</v>
      </c>
      <c r="D72">
        <v>327</v>
      </c>
      <c r="E72">
        <f t="shared" si="6"/>
        <v>0.32700000000000001</v>
      </c>
      <c r="F72" s="15">
        <v>6200.293320968819</v>
      </c>
      <c r="G72" s="19">
        <f t="shared" si="7"/>
        <v>99.45270486833985</v>
      </c>
      <c r="H72" s="11">
        <v>43661.459722222222</v>
      </c>
      <c r="I72" s="11">
        <v>43668.645833333336</v>
      </c>
      <c r="J72" s="14">
        <f t="shared" si="8"/>
        <v>37.506479421698522</v>
      </c>
      <c r="M72" s="16"/>
      <c r="N72">
        <v>214.30180248583514</v>
      </c>
      <c r="O72">
        <v>1007.8701003683387</v>
      </c>
      <c r="P72" s="17">
        <v>43668</v>
      </c>
      <c r="Q72" t="s">
        <v>43</v>
      </c>
      <c r="R72">
        <v>10915.545772600122</v>
      </c>
    </row>
    <row r="73" spans="1:18" ht="16">
      <c r="A73" t="s">
        <v>43</v>
      </c>
      <c r="B73" s="1" t="s">
        <v>53</v>
      </c>
      <c r="C73">
        <v>2</v>
      </c>
      <c r="D73">
        <v>327</v>
      </c>
      <c r="E73">
        <f t="shared" si="6"/>
        <v>0.32700000000000001</v>
      </c>
      <c r="F73" s="15">
        <v>4002.3687225802455</v>
      </c>
      <c r="G73" s="19">
        <f t="shared" si="7"/>
        <v>64.197994310187127</v>
      </c>
      <c r="H73" s="11">
        <v>43661.459722222222</v>
      </c>
      <c r="I73" s="11">
        <v>43668.645833333336</v>
      </c>
      <c r="J73" s="14">
        <f t="shared" si="8"/>
        <v>58.103385762391937</v>
      </c>
      <c r="M73" s="16"/>
      <c r="N73">
        <v>331.98691243216967</v>
      </c>
      <c r="O73">
        <v>1561.3479628856694</v>
      </c>
      <c r="P73" s="17">
        <v>43668</v>
      </c>
      <c r="Q73" t="s">
        <v>43</v>
      </c>
      <c r="R73">
        <v>16909.882681911011</v>
      </c>
    </row>
    <row r="74" spans="1:18" ht="16">
      <c r="A74" t="s">
        <v>41</v>
      </c>
      <c r="B74" s="1" t="s">
        <v>53</v>
      </c>
      <c r="C74">
        <v>1</v>
      </c>
      <c r="D74">
        <v>64</v>
      </c>
      <c r="E74">
        <f t="shared" si="6"/>
        <v>6.4000000000000001E-2</v>
      </c>
      <c r="F74" s="15">
        <v>5417.5151885377154</v>
      </c>
      <c r="G74" s="19">
        <f t="shared" si="7"/>
        <v>86.896943624144939</v>
      </c>
      <c r="H74" s="11">
        <v>43668.620833333334</v>
      </c>
      <c r="I74" s="10">
        <v>43675.458333333336</v>
      </c>
      <c r="J74" s="14">
        <f t="shared" si="8"/>
        <v>10.47681166194667</v>
      </c>
      <c r="K74">
        <f>AVERAGE(J74:J81)</f>
        <v>47.947475591419789</v>
      </c>
      <c r="L74">
        <f>LN(K74)</f>
        <v>3.8701061532578431</v>
      </c>
      <c r="M74" s="16"/>
      <c r="N74">
        <v>291.01799893796334</v>
      </c>
      <c r="O74">
        <v>1372.7755035445362</v>
      </c>
      <c r="P74" s="17">
        <v>43675</v>
      </c>
      <c r="Q74" t="s">
        <v>41</v>
      </c>
      <c r="R74">
        <v>14870.796041833826</v>
      </c>
    </row>
    <row r="75" spans="1:18" ht="16">
      <c r="A75" t="s">
        <v>41</v>
      </c>
      <c r="B75" s="1" t="s">
        <v>53</v>
      </c>
      <c r="C75">
        <v>2</v>
      </c>
      <c r="D75">
        <v>64</v>
      </c>
      <c r="E75">
        <f t="shared" si="6"/>
        <v>6.4000000000000001E-2</v>
      </c>
      <c r="F75" s="15">
        <v>5995.0317041312592</v>
      </c>
      <c r="G75" s="19">
        <f t="shared" si="7"/>
        <v>96.160308534265397</v>
      </c>
      <c r="H75" s="11">
        <v>43668.620833333334</v>
      </c>
      <c r="I75" s="10">
        <v>43675.458333333336</v>
      </c>
      <c r="J75" s="14">
        <f t="shared" si="8"/>
        <v>11.593657956782881</v>
      </c>
      <c r="K75">
        <f>STDEV(J74:J81)</f>
        <v>47.797164180673427</v>
      </c>
      <c r="L75">
        <f>LN(K75)</f>
        <v>3.8669663109733539</v>
      </c>
      <c r="M75" s="16"/>
      <c r="N75">
        <v>322.04102238554924</v>
      </c>
      <c r="O75">
        <v>1519.1157532546997</v>
      </c>
      <c r="P75" s="17">
        <v>43675</v>
      </c>
      <c r="Q75" t="s">
        <v>41</v>
      </c>
      <c r="R75">
        <v>16456.048692782137</v>
      </c>
    </row>
    <row r="76" spans="1:18" ht="16">
      <c r="A76" t="s">
        <v>42</v>
      </c>
      <c r="B76" s="1" t="s">
        <v>53</v>
      </c>
      <c r="C76">
        <v>1</v>
      </c>
      <c r="D76">
        <v>581</v>
      </c>
      <c r="E76">
        <f t="shared" si="6"/>
        <v>0.58099999999999996</v>
      </c>
      <c r="F76" s="15">
        <v>7358.3120029200809</v>
      </c>
      <c r="G76" s="19">
        <f t="shared" si="7"/>
        <v>118.02732452683809</v>
      </c>
      <c r="H76" s="11">
        <v>43668.629166666666</v>
      </c>
      <c r="I76" s="10">
        <v>43675.462500000001</v>
      </c>
      <c r="J76" s="14">
        <f t="shared" si="8"/>
        <v>129.26117197738679</v>
      </c>
      <c r="M76" s="16"/>
      <c r="N76">
        <v>395.27369285124274</v>
      </c>
      <c r="O76">
        <v>1864.5652321231316</v>
      </c>
      <c r="P76" s="17">
        <v>43675</v>
      </c>
      <c r="Q76" t="s">
        <v>42</v>
      </c>
      <c r="R76">
        <v>20198.181860037897</v>
      </c>
    </row>
    <row r="77" spans="1:18" ht="16">
      <c r="A77" t="s">
        <v>42</v>
      </c>
      <c r="B77" s="1" t="s">
        <v>53</v>
      </c>
      <c r="C77">
        <v>2</v>
      </c>
      <c r="D77">
        <v>581</v>
      </c>
      <c r="E77">
        <f t="shared" si="6"/>
        <v>0.58099999999999996</v>
      </c>
      <c r="F77" s="15">
        <v>6566.6456652569304</v>
      </c>
      <c r="G77" s="19">
        <f t="shared" si="7"/>
        <v>105.32899647072117</v>
      </c>
      <c r="H77" s="11">
        <v>43668.629166666666</v>
      </c>
      <c r="I77" s="10">
        <v>43675.462500000001</v>
      </c>
      <c r="J77" s="14">
        <f t="shared" si="8"/>
        <v>115.35421633582456</v>
      </c>
      <c r="M77" s="16"/>
      <c r="N77">
        <v>352.74697250152792</v>
      </c>
      <c r="O77">
        <v>1663.9603205533074</v>
      </c>
      <c r="P77" s="17">
        <v>43675</v>
      </c>
      <c r="Q77" t="s">
        <v>42</v>
      </c>
      <c r="R77">
        <v>18025.099140217793</v>
      </c>
    </row>
    <row r="78" spans="1:18" ht="16">
      <c r="A78" t="s">
        <v>54</v>
      </c>
      <c r="B78" s="1" t="s">
        <v>53</v>
      </c>
      <c r="C78">
        <v>1</v>
      </c>
      <c r="D78">
        <v>102</v>
      </c>
      <c r="E78">
        <f t="shared" si="6"/>
        <v>0.10199999999999999</v>
      </c>
      <c r="F78" s="15">
        <v>5324.1921664286629</v>
      </c>
      <c r="G78" s="19">
        <f t="shared" si="7"/>
        <v>85.400042349515743</v>
      </c>
      <c r="H78" s="11">
        <v>43668.640972222223</v>
      </c>
      <c r="I78" s="10">
        <v>43675.474305555559</v>
      </c>
      <c r="J78" s="14">
        <f t="shared" si="8"/>
        <v>16.419792030001354</v>
      </c>
      <c r="M78" s="16"/>
      <c r="N78">
        <v>286.0048742481643</v>
      </c>
      <c r="O78">
        <v>1349.1278432778684</v>
      </c>
      <c r="P78" s="17">
        <v>43675</v>
      </c>
      <c r="Q78" t="s">
        <v>54</v>
      </c>
      <c r="R78">
        <v>14614.629223745798</v>
      </c>
    </row>
    <row r="79" spans="1:18" ht="16">
      <c r="A79" t="s">
        <v>54</v>
      </c>
      <c r="B79" s="1" t="s">
        <v>53</v>
      </c>
      <c r="C79">
        <v>2</v>
      </c>
      <c r="D79">
        <v>102</v>
      </c>
      <c r="E79">
        <f t="shared" si="6"/>
        <v>0.10199999999999999</v>
      </c>
      <c r="F79" s="15">
        <v>5025.0149392343801</v>
      </c>
      <c r="G79" s="19">
        <f t="shared" si="7"/>
        <v>80.601239625319451</v>
      </c>
      <c r="H79" s="11">
        <v>43668.640972222223</v>
      </c>
      <c r="I79" s="10">
        <v>43675.474305555559</v>
      </c>
      <c r="J79" s="14">
        <f t="shared" si="8"/>
        <v>15.497130394755056</v>
      </c>
      <c r="M79" s="16"/>
      <c r="N79">
        <v>269.93367648390119</v>
      </c>
      <c r="O79">
        <v>1273.3175955134232</v>
      </c>
      <c r="P79" s="17">
        <v>43675</v>
      </c>
      <c r="Q79" t="s">
        <v>54</v>
      </c>
      <c r="R79">
        <v>13793.403371831126</v>
      </c>
    </row>
    <row r="80" spans="1:18" ht="16">
      <c r="A80" t="s">
        <v>43</v>
      </c>
      <c r="B80" s="1" t="s">
        <v>53</v>
      </c>
      <c r="C80">
        <v>1</v>
      </c>
      <c r="D80">
        <v>224</v>
      </c>
      <c r="E80">
        <f t="shared" si="6"/>
        <v>0.224</v>
      </c>
      <c r="F80" s="15">
        <v>6060.8229965666515</v>
      </c>
      <c r="G80" s="19">
        <f t="shared" si="7"/>
        <v>97.215600864929087</v>
      </c>
      <c r="H80" s="11">
        <v>43668.645833333336</v>
      </c>
      <c r="I80" s="10">
        <v>43675.478472222225</v>
      </c>
      <c r="J80" s="14">
        <f t="shared" si="8"/>
        <v>41.052302015876883</v>
      </c>
      <c r="M80" s="16"/>
      <c r="N80">
        <v>325.57519803725751</v>
      </c>
      <c r="O80">
        <v>1535.7869893211773</v>
      </c>
      <c r="P80" s="17">
        <v>43675</v>
      </c>
      <c r="Q80" t="s">
        <v>43</v>
      </c>
      <c r="R80">
        <v>16636.642351883518</v>
      </c>
    </row>
    <row r="81" spans="1:18" ht="16">
      <c r="A81" t="s">
        <v>43</v>
      </c>
      <c r="B81" s="1" t="s">
        <v>53</v>
      </c>
      <c r="C81">
        <v>2</v>
      </c>
      <c r="D81">
        <v>224</v>
      </c>
      <c r="E81">
        <f t="shared" si="6"/>
        <v>0.224</v>
      </c>
      <c r="F81" s="15">
        <v>6484.8974190768595</v>
      </c>
      <c r="G81" s="19">
        <f t="shared" si="7"/>
        <v>104.01775460199282</v>
      </c>
      <c r="H81" s="11">
        <v>43668.645833333336</v>
      </c>
      <c r="I81" s="10">
        <v>43675.478472222225</v>
      </c>
      <c r="J81" s="14">
        <f t="shared" si="8"/>
        <v>43.924722358784074</v>
      </c>
      <c r="M81" s="16"/>
      <c r="N81">
        <v>348.35562144997073</v>
      </c>
      <c r="O81">
        <v>1643.2456596971335</v>
      </c>
      <c r="P81" s="17">
        <v>43675</v>
      </c>
      <c r="Q81" t="s">
        <v>43</v>
      </c>
      <c r="R81">
        <v>17800.704477090032</v>
      </c>
    </row>
    <row r="82" spans="1:18" ht="16">
      <c r="A82" t="s">
        <v>41</v>
      </c>
      <c r="B82" s="1" t="s">
        <v>53</v>
      </c>
      <c r="C82">
        <v>1</v>
      </c>
      <c r="D82">
        <v>77</v>
      </c>
      <c r="E82">
        <f t="shared" si="6"/>
        <v>7.6999999999999999E-2</v>
      </c>
      <c r="F82" s="15">
        <v>5216.7807317650331</v>
      </c>
      <c r="G82" s="19">
        <f t="shared" si="7"/>
        <v>83.677162937511127</v>
      </c>
      <c r="H82" s="10">
        <v>43675.458333333336</v>
      </c>
      <c r="I82" s="10">
        <v>43682.452777777777</v>
      </c>
      <c r="J82" s="14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16"/>
      <c r="N82">
        <v>279.32596706629539</v>
      </c>
      <c r="O82">
        <v>1322.1957873931399</v>
      </c>
      <c r="P82" s="17">
        <v>43682</v>
      </c>
      <c r="Q82" t="s">
        <v>41</v>
      </c>
      <c r="R82">
        <v>14319.790449537444</v>
      </c>
    </row>
    <row r="83" spans="1:18" ht="16">
      <c r="A83" t="s">
        <v>41</v>
      </c>
      <c r="B83" s="1" t="s">
        <v>53</v>
      </c>
      <c r="C83">
        <v>2</v>
      </c>
      <c r="D83">
        <v>77</v>
      </c>
      <c r="E83">
        <f t="shared" si="6"/>
        <v>7.6999999999999999E-2</v>
      </c>
      <c r="F83" s="15">
        <v>4801.8832482758962</v>
      </c>
      <c r="G83" s="19">
        <f t="shared" si="7"/>
        <v>77.022207302345365</v>
      </c>
      <c r="H83" s="10">
        <v>43675.458333333336</v>
      </c>
      <c r="I83" s="10">
        <v>43682.452777777777</v>
      </c>
      <c r="J83" s="14">
        <f t="shared" si="8"/>
        <v>10.886404738329425</v>
      </c>
      <c r="K83">
        <f>STDEV(J82:J89)</f>
        <v>34.169666280577111</v>
      </c>
      <c r="L83">
        <f>LN(K83)</f>
        <v>3.5313382996345895</v>
      </c>
      <c r="M83" s="16"/>
      <c r="N83">
        <v>257.11080281695104</v>
      </c>
      <c r="O83">
        <v>1217.0398045991792</v>
      </c>
      <c r="P83" s="17">
        <v>43682</v>
      </c>
      <c r="Q83" t="s">
        <v>41</v>
      </c>
      <c r="R83">
        <v>13180.918542303818</v>
      </c>
    </row>
    <row r="84" spans="1:18" ht="16">
      <c r="A84" t="s">
        <v>42</v>
      </c>
      <c r="B84" s="1" t="s">
        <v>53</v>
      </c>
      <c r="C84">
        <v>1</v>
      </c>
      <c r="D84">
        <v>438</v>
      </c>
      <c r="E84">
        <f t="shared" si="6"/>
        <v>0.438</v>
      </c>
      <c r="F84" s="15">
        <v>6974.9275668797609</v>
      </c>
      <c r="G84" s="19">
        <f t="shared" si="7"/>
        <v>111.87783817275137</v>
      </c>
      <c r="H84" s="10">
        <v>43675.462500000001</v>
      </c>
      <c r="I84" s="10">
        <v>43682.456250000003</v>
      </c>
      <c r="J84" s="14">
        <f t="shared" si="8"/>
        <v>89.957854403757324</v>
      </c>
      <c r="M84" s="16"/>
      <c r="N84">
        <v>373.46372945540242</v>
      </c>
      <c r="O84">
        <v>1767.7990163831328</v>
      </c>
      <c r="P84" s="17">
        <v>43682</v>
      </c>
      <c r="Q84" t="s">
        <v>42</v>
      </c>
      <c r="R84">
        <v>19145.811620997007</v>
      </c>
    </row>
    <row r="85" spans="1:18" ht="16">
      <c r="A85" t="s">
        <v>42</v>
      </c>
      <c r="B85" s="1" t="s">
        <v>53</v>
      </c>
      <c r="C85">
        <v>2</v>
      </c>
      <c r="D85">
        <v>438</v>
      </c>
      <c r="E85">
        <f t="shared" si="6"/>
        <v>0.438</v>
      </c>
      <c r="F85" s="15">
        <v>7183.173879136205</v>
      </c>
      <c r="G85" s="19">
        <f t="shared" si="7"/>
        <v>115.21810902134472</v>
      </c>
      <c r="H85" s="10">
        <v>43675.462500000001</v>
      </c>
      <c r="I85" s="10">
        <v>43682.456250000003</v>
      </c>
      <c r="J85" s="14">
        <f t="shared" si="8"/>
        <v>92.643673182297675</v>
      </c>
      <c r="M85" s="16"/>
      <c r="N85">
        <v>384.61401649062924</v>
      </c>
      <c r="O85">
        <v>1820.5791524408098</v>
      </c>
      <c r="P85" s="17">
        <v>43682</v>
      </c>
      <c r="Q85" t="s">
        <v>42</v>
      </c>
      <c r="R85">
        <v>19717.436863983268</v>
      </c>
    </row>
    <row r="86" spans="1:18" ht="16">
      <c r="A86" t="s">
        <v>54</v>
      </c>
      <c r="B86" s="1" t="s">
        <v>53</v>
      </c>
      <c r="C86">
        <v>1</v>
      </c>
      <c r="D86">
        <v>109</v>
      </c>
      <c r="E86">
        <f t="shared" si="6"/>
        <v>0.109</v>
      </c>
      <c r="F86" s="15">
        <v>4756.1877182754988</v>
      </c>
      <c r="G86" s="19">
        <f t="shared" si="7"/>
        <v>76.289251001138993</v>
      </c>
      <c r="H86" s="10">
        <v>43675.474305555559</v>
      </c>
      <c r="I86" s="10">
        <v>43682.468055555553</v>
      </c>
      <c r="J86" s="14">
        <f t="shared" si="8"/>
        <v>15.265490422996177</v>
      </c>
      <c r="M86" s="16"/>
      <c r="N86">
        <v>254.66409309993182</v>
      </c>
      <c r="O86">
        <v>1205.4582487746579</v>
      </c>
      <c r="P86" s="17">
        <v>43682</v>
      </c>
      <c r="Q86" t="s">
        <v>54</v>
      </c>
      <c r="R86">
        <v>13055.48670076563</v>
      </c>
    </row>
    <row r="87" spans="1:18" ht="16">
      <c r="A87" t="s">
        <v>54</v>
      </c>
      <c r="B87" s="1" t="s">
        <v>53</v>
      </c>
      <c r="C87">
        <v>2</v>
      </c>
      <c r="D87">
        <v>109</v>
      </c>
      <c r="E87">
        <f t="shared" si="6"/>
        <v>0.109</v>
      </c>
      <c r="F87" s="15">
        <v>4518.4135164252202</v>
      </c>
      <c r="G87" s="19">
        <f t="shared" si="7"/>
        <v>72.475352803460524</v>
      </c>
      <c r="H87" s="10">
        <v>43675.474305555559</v>
      </c>
      <c r="I87" s="10">
        <v>43682.468055555553</v>
      </c>
      <c r="J87" s="14">
        <f t="shared" si="8"/>
        <v>14.502328828840879</v>
      </c>
      <c r="M87" s="16"/>
      <c r="N87">
        <v>241.93277233139068</v>
      </c>
      <c r="O87">
        <v>1145.194253755102</v>
      </c>
      <c r="P87" s="17">
        <v>43682</v>
      </c>
      <c r="Q87" t="s">
        <v>54</v>
      </c>
      <c r="R87">
        <v>12402.808944142722</v>
      </c>
    </row>
    <row r="88" spans="1:18" ht="16">
      <c r="A88" t="s">
        <v>43</v>
      </c>
      <c r="B88" s="1" t="s">
        <v>53</v>
      </c>
      <c r="C88">
        <v>1</v>
      </c>
      <c r="D88">
        <v>246</v>
      </c>
      <c r="E88">
        <f t="shared" si="6"/>
        <v>0.246</v>
      </c>
      <c r="F88" s="15">
        <v>5047.9211939322622</v>
      </c>
      <c r="G88" s="19">
        <f t="shared" si="7"/>
        <v>80.96865595067348</v>
      </c>
      <c r="H88" s="10">
        <v>43675.478472222225</v>
      </c>
      <c r="I88" s="10">
        <v>43682.476388888892</v>
      </c>
      <c r="J88" s="14">
        <f t="shared" si="8"/>
        <v>36.543848925007346</v>
      </c>
      <c r="M88" s="16"/>
      <c r="N88">
        <v>270.28459536050246</v>
      </c>
      <c r="O88">
        <v>1279.3982497806855</v>
      </c>
      <c r="P88" s="17">
        <v>43682</v>
      </c>
      <c r="Q88" t="s">
        <v>43</v>
      </c>
      <c r="R88">
        <v>13856.279843763356</v>
      </c>
    </row>
    <row r="89" spans="1:18" ht="16">
      <c r="A89" t="s">
        <v>43</v>
      </c>
      <c r="B89" s="1" t="s">
        <v>53</v>
      </c>
      <c r="C89">
        <v>2</v>
      </c>
      <c r="D89">
        <v>246</v>
      </c>
      <c r="E89">
        <f t="shared" si="6"/>
        <v>0.246</v>
      </c>
      <c r="F89" s="15">
        <v>5241.4889823992125</v>
      </c>
      <c r="G89" s="19">
        <f t="shared" si="7"/>
        <v>84.073483277683366</v>
      </c>
      <c r="H89" s="10">
        <v>43675.478472222225</v>
      </c>
      <c r="I89" s="10">
        <v>43682.476388888892</v>
      </c>
      <c r="J89" s="14">
        <f t="shared" si="8"/>
        <v>37.945160820879821</v>
      </c>
      <c r="M89" s="16"/>
      <c r="N89">
        <v>280.64893928954507</v>
      </c>
      <c r="O89">
        <v>1328.4581063561441</v>
      </c>
      <c r="P89" s="17">
        <v>43682</v>
      </c>
      <c r="Q89" t="s">
        <v>43</v>
      </c>
      <c r="R89">
        <v>14387.613306132071</v>
      </c>
    </row>
    <row r="90" spans="1:18" ht="16">
      <c r="A90" t="s">
        <v>41</v>
      </c>
      <c r="B90" s="1" t="s">
        <v>53</v>
      </c>
      <c r="C90">
        <v>1</v>
      </c>
      <c r="D90">
        <v>100</v>
      </c>
      <c r="E90">
        <f t="shared" si="6"/>
        <v>0.1</v>
      </c>
      <c r="F90" s="15">
        <v>6093.4588656594606</v>
      </c>
      <c r="G90" s="19">
        <f t="shared" si="7"/>
        <v>97.739080205177743</v>
      </c>
      <c r="H90" s="10">
        <v>43682.452777777777</v>
      </c>
      <c r="I90" s="10">
        <v>43689.48333333333</v>
      </c>
      <c r="J90" s="14">
        <f t="shared" si="8"/>
        <v>17.84882449789804</v>
      </c>
      <c r="K90">
        <f>AVERAGE(J90:J97)</f>
        <v>50.124029165485631</v>
      </c>
      <c r="L90">
        <f>LN(K90)</f>
        <v>3.9145005171695524</v>
      </c>
      <c r="M90" s="16"/>
      <c r="N90">
        <v>326.26659580786117</v>
      </c>
      <c r="O90">
        <v>1544.3903159990434</v>
      </c>
      <c r="P90" s="17">
        <v>43689</v>
      </c>
      <c r="Q90" t="s">
        <v>41</v>
      </c>
      <c r="R90">
        <v>16726.226106803857</v>
      </c>
    </row>
    <row r="91" spans="1:18" ht="16">
      <c r="A91" t="s">
        <v>41</v>
      </c>
      <c r="B91" s="1" t="s">
        <v>53</v>
      </c>
      <c r="C91">
        <v>2</v>
      </c>
      <c r="D91">
        <v>100</v>
      </c>
      <c r="E91">
        <f t="shared" si="6"/>
        <v>0.1</v>
      </c>
      <c r="F91" s="15">
        <v>5917.5442068571174</v>
      </c>
      <c r="G91" s="19">
        <f t="shared" si="7"/>
        <v>94.917409077988154</v>
      </c>
      <c r="H91" s="10">
        <v>43682.452777777777</v>
      </c>
      <c r="I91" s="10">
        <v>43689.48333333333</v>
      </c>
      <c r="J91" s="14">
        <f t="shared" si="8"/>
        <v>17.33353918280946</v>
      </c>
      <c r="K91">
        <f>STDEV(J90:J97)</f>
        <v>41.056500555836642</v>
      </c>
      <c r="L91">
        <f>LN(K91)</f>
        <v>3.7149491803853225</v>
      </c>
      <c r="M91" s="16"/>
      <c r="N91">
        <v>316.84746651766449</v>
      </c>
      <c r="O91">
        <v>1499.8046543106207</v>
      </c>
      <c r="P91" s="17">
        <v>43689</v>
      </c>
      <c r="Q91" t="s">
        <v>41</v>
      </c>
      <c r="R91">
        <v>16243.349562709749</v>
      </c>
    </row>
    <row r="92" spans="1:18" ht="16">
      <c r="A92" t="s">
        <v>42</v>
      </c>
      <c r="B92" s="1" t="s">
        <v>53</v>
      </c>
      <c r="C92">
        <v>1</v>
      </c>
      <c r="D92">
        <v>491</v>
      </c>
      <c r="E92">
        <f t="shared" si="6"/>
        <v>0.49099999999999999</v>
      </c>
      <c r="F92" s="15">
        <v>7834.7354870910003</v>
      </c>
      <c r="G92" s="19">
        <f t="shared" si="7"/>
        <v>125.66915721293964</v>
      </c>
      <c r="H92" s="10">
        <v>43682.456250000003</v>
      </c>
      <c r="I92" s="10">
        <v>43689.488194444442</v>
      </c>
      <c r="J92" s="14">
        <f t="shared" si="8"/>
        <v>112.65897087338769</v>
      </c>
      <c r="M92" s="16"/>
      <c r="N92">
        <v>419.50106381026359</v>
      </c>
      <c r="O92">
        <v>1985.7177805643373</v>
      </c>
      <c r="P92" s="17">
        <v>43689</v>
      </c>
      <c r="Q92" t="s">
        <v>42</v>
      </c>
      <c r="R92">
        <v>21505.939423438089</v>
      </c>
    </row>
    <row r="93" spans="1:18" ht="16">
      <c r="A93" t="s">
        <v>42</v>
      </c>
      <c r="B93" s="1" t="s">
        <v>53</v>
      </c>
      <c r="C93">
        <v>2</v>
      </c>
      <c r="D93">
        <v>491</v>
      </c>
      <c r="E93">
        <f t="shared" si="6"/>
        <v>0.49099999999999999</v>
      </c>
      <c r="F93" s="15">
        <v>7848.0209335399895</v>
      </c>
      <c r="G93" s="19">
        <f t="shared" si="7"/>
        <v>125.88225577398143</v>
      </c>
      <c r="H93" s="10">
        <v>43682.456250000003</v>
      </c>
      <c r="I93" s="10">
        <v>43689.488194444442</v>
      </c>
      <c r="J93" s="14">
        <f t="shared" si="8"/>
        <v>112.85000791950144</v>
      </c>
      <c r="M93" s="16"/>
      <c r="N93">
        <v>420.21241634127472</v>
      </c>
      <c r="O93">
        <v>1989.0849838706852</v>
      </c>
      <c r="P93" s="17">
        <v>43689</v>
      </c>
      <c r="Q93" t="s">
        <v>42</v>
      </c>
      <c r="R93">
        <v>21542.407279566229</v>
      </c>
    </row>
    <row r="94" spans="1:18" ht="16">
      <c r="A94" t="s">
        <v>54</v>
      </c>
      <c r="B94" s="1" t="s">
        <v>53</v>
      </c>
      <c r="C94">
        <v>1</v>
      </c>
      <c r="D94">
        <v>113</v>
      </c>
      <c r="E94">
        <f t="shared" si="6"/>
        <v>0.113</v>
      </c>
      <c r="F94" s="15">
        <v>6013.5600177099859</v>
      </c>
      <c r="G94" s="19">
        <f t="shared" si="7"/>
        <v>96.457502684068174</v>
      </c>
      <c r="H94" s="10">
        <v>43682.468055555553</v>
      </c>
      <c r="I94" s="10">
        <v>43689.498611111114</v>
      </c>
      <c r="J94" s="14">
        <f t="shared" si="8"/>
        <v>19.904708818890004</v>
      </c>
      <c r="M94" s="16"/>
      <c r="N94">
        <v>321.98851242301117</v>
      </c>
      <c r="O94">
        <v>1524.1399114663964</v>
      </c>
      <c r="P94" s="17">
        <v>43689</v>
      </c>
      <c r="Q94" t="s">
        <v>54</v>
      </c>
      <c r="R94">
        <v>16506.907945158826</v>
      </c>
    </row>
    <row r="95" spans="1:18" ht="16">
      <c r="A95" t="s">
        <v>54</v>
      </c>
      <c r="B95" s="1" t="s">
        <v>53</v>
      </c>
      <c r="C95">
        <v>2</v>
      </c>
      <c r="D95">
        <v>113</v>
      </c>
      <c r="E95">
        <f t="shared" si="6"/>
        <v>0.113</v>
      </c>
      <c r="F95" s="15">
        <v>5959.371508003559</v>
      </c>
      <c r="G95" s="19">
        <f t="shared" si="7"/>
        <v>95.588318988377083</v>
      </c>
      <c r="H95" s="10">
        <v>43682.468055555553</v>
      </c>
      <c r="I95" s="10">
        <v>43689.498611111114</v>
      </c>
      <c r="J95" s="14">
        <f t="shared" si="8"/>
        <v>19.72534642725185</v>
      </c>
      <c r="M95" s="16"/>
      <c r="N95">
        <v>319.08705678285662</v>
      </c>
      <c r="O95">
        <v>1510.4058055219612</v>
      </c>
      <c r="P95" s="17">
        <v>43689</v>
      </c>
      <c r="Q95" t="s">
        <v>54</v>
      </c>
      <c r="R95">
        <v>16358.163318219858</v>
      </c>
    </row>
    <row r="96" spans="1:18" ht="16">
      <c r="A96" t="s">
        <v>43</v>
      </c>
      <c r="B96" s="1" t="s">
        <v>53</v>
      </c>
      <c r="C96">
        <v>1</v>
      </c>
      <c r="D96">
        <v>252</v>
      </c>
      <c r="E96">
        <f t="shared" si="6"/>
        <v>0.252</v>
      </c>
      <c r="F96" s="15">
        <v>6807.8656426562839</v>
      </c>
      <c r="G96" s="19">
        <f t="shared" si="7"/>
        <v>109.19816490820679</v>
      </c>
      <c r="H96" s="10">
        <v>43682.476388888892</v>
      </c>
      <c r="I96" s="10">
        <v>43689.502083333333</v>
      </c>
      <c r="J96" s="14">
        <f t="shared" si="8"/>
        <v>50.287221329311379</v>
      </c>
      <c r="M96" s="16"/>
      <c r="N96">
        <v>364.51860871081425</v>
      </c>
      <c r="O96">
        <v>1725.457084874093</v>
      </c>
      <c r="P96" s="17">
        <v>43689</v>
      </c>
      <c r="Q96" t="s">
        <v>43</v>
      </c>
      <c r="R96">
        <v>18687.235370626735</v>
      </c>
    </row>
    <row r="97" spans="1:18" ht="16">
      <c r="A97" t="s">
        <v>43</v>
      </c>
      <c r="B97" s="1" t="s">
        <v>53</v>
      </c>
      <c r="C97">
        <v>2</v>
      </c>
      <c r="D97">
        <v>252</v>
      </c>
      <c r="E97">
        <f t="shared" si="6"/>
        <v>0.252</v>
      </c>
      <c r="F97" s="15">
        <v>6820.9152843879019</v>
      </c>
      <c r="G97" s="19">
        <f t="shared" si="7"/>
        <v>109.40748116158194</v>
      </c>
      <c r="H97" s="10">
        <v>43682.476388888892</v>
      </c>
      <c r="I97" s="10">
        <v>43689.502083333333</v>
      </c>
      <c r="J97" s="14">
        <f t="shared" si="8"/>
        <v>50.383614274835203</v>
      </c>
      <c r="M97" s="16"/>
      <c r="N97">
        <v>365.21733537462774</v>
      </c>
      <c r="O97">
        <v>1728.7645233522856</v>
      </c>
      <c r="P97" s="17">
        <v>43689</v>
      </c>
      <c r="Q97" t="s">
        <v>43</v>
      </c>
      <c r="R97">
        <v>18723.055955130214</v>
      </c>
    </row>
    <row r="98" spans="1:18" ht="16">
      <c r="A98" t="s">
        <v>41</v>
      </c>
      <c r="B98" s="1" t="s">
        <v>53</v>
      </c>
      <c r="C98">
        <v>1</v>
      </c>
      <c r="D98">
        <v>157</v>
      </c>
      <c r="E98">
        <f t="shared" ref="E98:E129" si="9">D98/1000</f>
        <v>0.157</v>
      </c>
      <c r="F98" s="15">
        <v>5410.5794564968428</v>
      </c>
      <c r="G98" s="19">
        <f t="shared" ref="G98:G129" si="10">(F98*16.04)/1000</f>
        <v>86.785694482209351</v>
      </c>
      <c r="H98" s="10">
        <v>43689.48333333333</v>
      </c>
      <c r="I98" s="11">
        <v>43696.458333333336</v>
      </c>
      <c r="J98" s="14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16"/>
      <c r="N98">
        <v>291.13796127352816</v>
      </c>
      <c r="O98">
        <v>1371.0180182928093</v>
      </c>
      <c r="P98" s="17">
        <v>43696</v>
      </c>
      <c r="Q98" t="s">
        <v>41</v>
      </c>
      <c r="R98">
        <v>14851.757819883132</v>
      </c>
    </row>
    <row r="99" spans="1:18" ht="16">
      <c r="A99" t="s">
        <v>41</v>
      </c>
      <c r="B99" s="1" t="s">
        <v>53</v>
      </c>
      <c r="C99">
        <v>2</v>
      </c>
      <c r="D99">
        <v>157</v>
      </c>
      <c r="E99">
        <f t="shared" si="9"/>
        <v>0.157</v>
      </c>
      <c r="F99" s="15">
        <v>5327.7311171373467</v>
      </c>
      <c r="G99" s="19">
        <f t="shared" si="10"/>
        <v>85.456807118883034</v>
      </c>
      <c r="H99" s="10">
        <v>43689.48333333333</v>
      </c>
      <c r="I99" s="11">
        <v>43696.458333333336</v>
      </c>
      <c r="J99" s="14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16"/>
      <c r="N99">
        <v>286.67997358293837</v>
      </c>
      <c r="O99">
        <v>1350.0245984639748</v>
      </c>
      <c r="P99" s="17">
        <v>43696</v>
      </c>
      <c r="Q99" t="s">
        <v>41</v>
      </c>
      <c r="R99">
        <v>14624.343458475088</v>
      </c>
    </row>
    <row r="100" spans="1:18" ht="16">
      <c r="A100" t="s">
        <v>42</v>
      </c>
      <c r="B100" s="1" t="s">
        <v>53</v>
      </c>
      <c r="C100">
        <v>1</v>
      </c>
      <c r="D100">
        <v>481</v>
      </c>
      <c r="E100">
        <f t="shared" si="9"/>
        <v>0.48099999999999998</v>
      </c>
      <c r="F100" s="15">
        <v>7348.9492447256607</v>
      </c>
      <c r="G100" s="19">
        <f t="shared" si="10"/>
        <v>117.87714588539959</v>
      </c>
      <c r="H100" s="10">
        <v>43689.488194444442</v>
      </c>
      <c r="I100" s="11">
        <v>43696.461805555555</v>
      </c>
      <c r="J100" s="14">
        <f t="shared" si="11"/>
        <v>104.90454602208617</v>
      </c>
      <c r="M100" s="16"/>
      <c r="N100">
        <v>395.43973391666094</v>
      </c>
      <c r="O100">
        <v>1862.1927486786726</v>
      </c>
      <c r="P100" s="17">
        <v>43696</v>
      </c>
      <c r="Q100" t="s">
        <v>42</v>
      </c>
      <c r="R100">
        <v>20172.481578146155</v>
      </c>
    </row>
    <row r="101" spans="1:18" ht="16">
      <c r="A101" t="s">
        <v>42</v>
      </c>
      <c r="B101" s="1" t="s">
        <v>53</v>
      </c>
      <c r="C101">
        <v>2</v>
      </c>
      <c r="D101">
        <v>481</v>
      </c>
      <c r="E101">
        <f t="shared" si="9"/>
        <v>0.48099999999999998</v>
      </c>
      <c r="F101" s="15">
        <v>7727.1986598375825</v>
      </c>
      <c r="G101" s="19">
        <f t="shared" si="10"/>
        <v>123.94426650379482</v>
      </c>
      <c r="H101" s="10">
        <v>43689.488194444442</v>
      </c>
      <c r="I101" s="11">
        <v>43696.461805555555</v>
      </c>
      <c r="J101" s="14">
        <f t="shared" si="11"/>
        <v>110.3039686951866</v>
      </c>
      <c r="M101" s="16"/>
      <c r="N101">
        <v>415.79296307705306</v>
      </c>
      <c r="O101">
        <v>1958.0395554203176</v>
      </c>
      <c r="P101" s="17">
        <v>43696</v>
      </c>
      <c r="Q101" t="s">
        <v>42</v>
      </c>
      <c r="R101">
        <v>21210.756453124508</v>
      </c>
    </row>
    <row r="102" spans="1:18" ht="16">
      <c r="A102" t="s">
        <v>54</v>
      </c>
      <c r="B102" s="1" t="s">
        <v>53</v>
      </c>
      <c r="C102">
        <v>1</v>
      </c>
      <c r="D102">
        <v>157</v>
      </c>
      <c r="E102">
        <f t="shared" si="9"/>
        <v>0.157</v>
      </c>
      <c r="F102" s="15">
        <v>4267.8908223444168</v>
      </c>
      <c r="G102" s="19">
        <f t="shared" si="10"/>
        <v>68.456968790404446</v>
      </c>
      <c r="H102" s="10">
        <v>43689.498611111114</v>
      </c>
      <c r="I102" s="11">
        <v>43696.47152777778</v>
      </c>
      <c r="J102" s="14">
        <f t="shared" si="11"/>
        <v>19.887499780609112</v>
      </c>
      <c r="M102" s="16"/>
      <c r="N102">
        <v>229.65100927652938</v>
      </c>
      <c r="O102">
        <v>1081.4655370257251</v>
      </c>
      <c r="P102" s="17">
        <v>43696</v>
      </c>
      <c r="Q102" t="s">
        <v>54</v>
      </c>
      <c r="R102">
        <v>11715.137242657023</v>
      </c>
    </row>
    <row r="103" spans="1:18" ht="16">
      <c r="A103" t="s">
        <v>54</v>
      </c>
      <c r="B103" s="1" t="s">
        <v>53</v>
      </c>
      <c r="C103">
        <v>2</v>
      </c>
      <c r="D103">
        <v>157</v>
      </c>
      <c r="E103">
        <f t="shared" si="9"/>
        <v>0.157</v>
      </c>
      <c r="F103" s="15">
        <v>4408.8695831572149</v>
      </c>
      <c r="G103" s="19">
        <f t="shared" si="10"/>
        <v>70.718268113841731</v>
      </c>
      <c r="H103" s="10">
        <v>43689.498611111114</v>
      </c>
      <c r="I103" s="11">
        <v>43696.47152777778</v>
      </c>
      <c r="J103" s="14">
        <f t="shared" si="11"/>
        <v>20.544432019844539</v>
      </c>
      <c r="M103" s="16"/>
      <c r="N103">
        <v>237.23693779600089</v>
      </c>
      <c r="O103">
        <v>1117.1889605194597</v>
      </c>
      <c r="P103" s="17">
        <v>43696</v>
      </c>
      <c r="Q103" t="s">
        <v>54</v>
      </c>
      <c r="R103">
        <v>12102.11657272208</v>
      </c>
    </row>
    <row r="104" spans="1:18" ht="16">
      <c r="A104" t="s">
        <v>43</v>
      </c>
      <c r="B104" s="1" t="s">
        <v>53</v>
      </c>
      <c r="C104">
        <v>1</v>
      </c>
      <c r="D104">
        <v>298</v>
      </c>
      <c r="E104">
        <f t="shared" si="9"/>
        <v>0.29799999999999999</v>
      </c>
      <c r="F104" s="15">
        <v>6651.1568821468491</v>
      </c>
      <c r="G104" s="19">
        <f t="shared" si="10"/>
        <v>106.68455638963546</v>
      </c>
      <c r="H104" s="10">
        <v>43689.502083333333</v>
      </c>
      <c r="I104" s="11">
        <v>43696.475694444445</v>
      </c>
      <c r="J104" s="14">
        <f t="shared" si="11"/>
        <v>58.821682166186712</v>
      </c>
      <c r="M104" s="16"/>
      <c r="N104">
        <v>357.89221290400985</v>
      </c>
      <c r="O104">
        <v>1685.3751065361287</v>
      </c>
      <c r="P104" s="17">
        <v>43696</v>
      </c>
      <c r="Q104" t="s">
        <v>43</v>
      </c>
      <c r="R104">
        <v>18257.078013535243</v>
      </c>
    </row>
    <row r="105" spans="1:18" ht="16">
      <c r="A105" t="s">
        <v>43</v>
      </c>
      <c r="B105" s="1" t="s">
        <v>53</v>
      </c>
      <c r="C105">
        <v>2</v>
      </c>
      <c r="D105">
        <v>298</v>
      </c>
      <c r="E105">
        <f t="shared" si="9"/>
        <v>0.29799999999999999</v>
      </c>
      <c r="F105" s="15">
        <v>6342.6614264573127</v>
      </c>
      <c r="G105" s="19">
        <f t="shared" si="10"/>
        <v>101.73628928037529</v>
      </c>
      <c r="H105" s="10">
        <v>43689.502083333333</v>
      </c>
      <c r="I105" s="11">
        <v>43696.475694444445</v>
      </c>
      <c r="J105" s="14">
        <f t="shared" si="11"/>
        <v>56.093401663137499</v>
      </c>
      <c r="M105" s="16"/>
      <c r="N105">
        <v>341.29237572321529</v>
      </c>
      <c r="O105">
        <v>1607.2036589652148</v>
      </c>
      <c r="P105" s="17">
        <v>43696</v>
      </c>
      <c r="Q105" t="s">
        <v>43</v>
      </c>
      <c r="R105">
        <v>17410.274111425661</v>
      </c>
    </row>
    <row r="106" spans="1:18" ht="16">
      <c r="A106" t="s">
        <v>41</v>
      </c>
      <c r="B106" s="1" t="s">
        <v>53</v>
      </c>
      <c r="C106">
        <v>1</v>
      </c>
      <c r="D106">
        <v>225</v>
      </c>
      <c r="E106">
        <f t="shared" si="9"/>
        <v>0.22500000000000001</v>
      </c>
      <c r="F106" s="15">
        <v>5253.2579606811714</v>
      </c>
      <c r="G106" s="19">
        <f t="shared" si="10"/>
        <v>84.262257689325978</v>
      </c>
      <c r="H106" s="11">
        <v>43696.458333333336</v>
      </c>
      <c r="I106" s="11">
        <v>43705.427083333336</v>
      </c>
      <c r="J106" s="14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16"/>
      <c r="N106">
        <v>280.897914017299</v>
      </c>
      <c r="O106">
        <v>1330.7728770033232</v>
      </c>
      <c r="P106" s="17">
        <v>43705</v>
      </c>
      <c r="Q106" t="s">
        <v>41</v>
      </c>
      <c r="R106">
        <v>14419.918536401115</v>
      </c>
    </row>
    <row r="107" spans="1:18" ht="16">
      <c r="A107" t="s">
        <v>41</v>
      </c>
      <c r="B107" s="1" t="s">
        <v>53</v>
      </c>
      <c r="C107">
        <v>2</v>
      </c>
      <c r="D107">
        <v>225</v>
      </c>
      <c r="E107">
        <f t="shared" si="9"/>
        <v>0.22500000000000001</v>
      </c>
      <c r="F107" s="15">
        <v>5420.1875744056097</v>
      </c>
      <c r="G107" s="19">
        <f t="shared" si="10"/>
        <v>86.939808693465977</v>
      </c>
      <c r="H107" s="11">
        <v>43696.458333333336</v>
      </c>
      <c r="I107" s="11">
        <v>43705.427083333336</v>
      </c>
      <c r="J107" s="14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16"/>
      <c r="N107">
        <v>289.82383782189135</v>
      </c>
      <c r="O107">
        <v>1373.0600450761278</v>
      </c>
      <c r="P107" s="17">
        <v>43705</v>
      </c>
      <c r="Q107" t="s">
        <v>41</v>
      </c>
      <c r="R107">
        <v>14878.131601366842</v>
      </c>
    </row>
    <row r="108" spans="1:18" ht="16">
      <c r="A108" t="s">
        <v>42</v>
      </c>
      <c r="B108" s="1" t="s">
        <v>53</v>
      </c>
      <c r="C108">
        <v>1</v>
      </c>
      <c r="D108">
        <v>475</v>
      </c>
      <c r="E108">
        <f t="shared" si="9"/>
        <v>0.47499999999999998</v>
      </c>
      <c r="F108" s="15">
        <v>6528.5987090734598</v>
      </c>
      <c r="G108" s="19">
        <f t="shared" si="10"/>
        <v>104.71872329353829</v>
      </c>
      <c r="H108" s="11">
        <v>43696.461805555555</v>
      </c>
      <c r="I108" s="11">
        <v>43705.432638888888</v>
      </c>
      <c r="J108" s="14">
        <f t="shared" si="11"/>
        <v>71.09306450468226</v>
      </c>
      <c r="M108" s="16"/>
      <c r="N108">
        <v>349.0918916528849</v>
      </c>
      <c r="O108">
        <v>1653.8464609773928</v>
      </c>
      <c r="P108" s="17">
        <v>43705</v>
      </c>
      <c r="Q108" t="s">
        <v>42</v>
      </c>
      <c r="R108">
        <v>17920.662234048326</v>
      </c>
    </row>
    <row r="109" spans="1:18" ht="16">
      <c r="A109" t="s">
        <v>42</v>
      </c>
      <c r="B109" s="1" t="s">
        <v>53</v>
      </c>
      <c r="C109">
        <v>2</v>
      </c>
      <c r="D109">
        <v>475</v>
      </c>
      <c r="E109">
        <f t="shared" si="9"/>
        <v>0.47499999999999998</v>
      </c>
      <c r="F109" s="15">
        <v>6919.2464368384262</v>
      </c>
      <c r="G109" s="19">
        <f t="shared" si="10"/>
        <v>110.98471284688834</v>
      </c>
      <c r="H109" s="11">
        <v>43696.461805555555</v>
      </c>
      <c r="I109" s="11">
        <v>43705.432638888888</v>
      </c>
      <c r="J109" s="14">
        <f t="shared" si="11"/>
        <v>75.347016286096562</v>
      </c>
      <c r="M109" s="16"/>
      <c r="N109">
        <v>369.98028751428814</v>
      </c>
      <c r="O109">
        <v>1752.8066499617512</v>
      </c>
      <c r="P109" s="17">
        <v>43705</v>
      </c>
      <c r="Q109" t="s">
        <v>42</v>
      </c>
      <c r="R109">
        <v>18992.969829251702</v>
      </c>
    </row>
    <row r="110" spans="1:18" ht="16">
      <c r="A110" t="s">
        <v>54</v>
      </c>
      <c r="B110" s="1" t="s">
        <v>53</v>
      </c>
      <c r="C110">
        <v>1</v>
      </c>
      <c r="D110">
        <v>144</v>
      </c>
      <c r="E110">
        <f t="shared" si="9"/>
        <v>0.14399999999999999</v>
      </c>
      <c r="F110" s="15">
        <v>3741.8354992766981</v>
      </c>
      <c r="G110" s="19">
        <f t="shared" si="10"/>
        <v>60.01904140839823</v>
      </c>
      <c r="H110" s="11">
        <v>43696.47152777778</v>
      </c>
      <c r="I110" s="11">
        <v>43705.442361111112</v>
      </c>
      <c r="J110" s="14">
        <f t="shared" si="11"/>
        <v>12.35266983550507</v>
      </c>
      <c r="M110" s="16"/>
      <c r="N110">
        <v>200.08036807056291</v>
      </c>
      <c r="O110">
        <v>947.8942838740669</v>
      </c>
      <c r="P110" s="17">
        <v>43705</v>
      </c>
      <c r="Q110" t="s">
        <v>54</v>
      </c>
      <c r="R110">
        <v>10271.142875532309</v>
      </c>
    </row>
    <row r="111" spans="1:18" ht="16">
      <c r="A111" t="s">
        <v>54</v>
      </c>
      <c r="B111" s="1" t="s">
        <v>53</v>
      </c>
      <c r="C111">
        <v>2</v>
      </c>
      <c r="D111">
        <v>144</v>
      </c>
      <c r="E111">
        <f t="shared" si="9"/>
        <v>0.14399999999999999</v>
      </c>
      <c r="F111" s="15">
        <v>2870.1346340068831</v>
      </c>
      <c r="G111" s="19">
        <f t="shared" si="10"/>
        <v>46.036959529470408</v>
      </c>
      <c r="H111" s="11">
        <v>43696.47152777778</v>
      </c>
      <c r="I111" s="11">
        <v>43705.442361111112</v>
      </c>
      <c r="J111" s="14">
        <f t="shared" si="11"/>
        <v>9.4749824048086762</v>
      </c>
      <c r="M111" s="16"/>
      <c r="N111">
        <v>153.46949220380537</v>
      </c>
      <c r="O111">
        <v>727.07210513396524</v>
      </c>
      <c r="P111" s="17">
        <v>43705</v>
      </c>
      <c r="Q111" t="s">
        <v>54</v>
      </c>
      <c r="R111">
        <v>7878.3695604995901</v>
      </c>
    </row>
    <row r="112" spans="1:18" ht="16">
      <c r="A112" t="s">
        <v>43</v>
      </c>
      <c r="B112" s="1" t="s">
        <v>53</v>
      </c>
      <c r="C112">
        <v>1</v>
      </c>
      <c r="D112">
        <v>359</v>
      </c>
      <c r="E112">
        <f t="shared" si="9"/>
        <v>0.35899999999999999</v>
      </c>
      <c r="F112" s="15">
        <v>6443.5749138364745</v>
      </c>
      <c r="G112" s="19">
        <f t="shared" si="10"/>
        <v>103.35494161793704</v>
      </c>
      <c r="H112" s="11">
        <v>43696.475694444445</v>
      </c>
      <c r="I112" s="11">
        <v>43705.447222222225</v>
      </c>
      <c r="J112" s="14">
        <f t="shared" si="11"/>
        <v>53.027525721300471</v>
      </c>
      <c r="M112" s="16"/>
      <c r="N112">
        <v>344.54556879901793</v>
      </c>
      <c r="O112">
        <v>1632.3079487915963</v>
      </c>
      <c r="P112" s="17">
        <v>43705</v>
      </c>
      <c r="Q112" t="s">
        <v>43</v>
      </c>
      <c r="R112">
        <v>17687.276359958487</v>
      </c>
    </row>
    <row r="113" spans="1:18" ht="16">
      <c r="A113" t="s">
        <v>43</v>
      </c>
      <c r="B113" s="1" t="s">
        <v>53</v>
      </c>
      <c r="C113">
        <v>2</v>
      </c>
      <c r="D113">
        <v>359</v>
      </c>
      <c r="E113">
        <f t="shared" si="9"/>
        <v>0.35899999999999999</v>
      </c>
      <c r="F113" s="15">
        <v>5902.3686079232557</v>
      </c>
      <c r="G113" s="19">
        <f t="shared" si="10"/>
        <v>94.673992471089022</v>
      </c>
      <c r="H113" s="11">
        <v>43696.475694444445</v>
      </c>
      <c r="I113" s="11">
        <v>43705.447222222225</v>
      </c>
      <c r="J113" s="14">
        <f t="shared" si="11"/>
        <v>48.573657846540854</v>
      </c>
      <c r="M113" s="16"/>
      <c r="N113">
        <v>315.60662776054681</v>
      </c>
      <c r="O113">
        <v>1495.2077572222704</v>
      </c>
      <c r="P113" s="17">
        <v>43705</v>
      </c>
      <c r="Q113" t="s">
        <v>43</v>
      </c>
      <c r="R113">
        <v>16201.693336800941</v>
      </c>
    </row>
    <row r="114" spans="1:18" ht="16">
      <c r="A114" t="s">
        <v>41</v>
      </c>
      <c r="B114" s="1" t="s">
        <v>53</v>
      </c>
      <c r="C114">
        <v>1</v>
      </c>
      <c r="D114">
        <v>61</v>
      </c>
      <c r="E114">
        <f t="shared" si="9"/>
        <v>6.0999999999999999E-2</v>
      </c>
      <c r="F114" s="15">
        <v>7119.2182296334367</v>
      </c>
      <c r="G114" s="19">
        <f t="shared" si="10"/>
        <v>114.19226040332032</v>
      </c>
      <c r="H114" s="11">
        <v>43705.427083333336</v>
      </c>
      <c r="I114" s="11">
        <v>43710.45208333333</v>
      </c>
      <c r="J114" s="14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16"/>
      <c r="N114">
        <v>382.41018998127788</v>
      </c>
      <c r="O114">
        <v>1803.8505390559849</v>
      </c>
      <c r="P114" s="17">
        <v>43710</v>
      </c>
      <c r="Q114" t="s">
        <v>41</v>
      </c>
      <c r="R114">
        <v>19541.881948790608</v>
      </c>
    </row>
    <row r="115" spans="1:18" ht="16">
      <c r="A115" t="s">
        <v>41</v>
      </c>
      <c r="B115" s="1" t="s">
        <v>53</v>
      </c>
      <c r="C115">
        <v>2</v>
      </c>
      <c r="D115">
        <v>61</v>
      </c>
      <c r="E115">
        <f t="shared" si="9"/>
        <v>6.0999999999999999E-2</v>
      </c>
      <c r="F115" s="15">
        <v>7391.7784322615098</v>
      </c>
      <c r="G115" s="19">
        <f t="shared" si="10"/>
        <v>118.56412605347461</v>
      </c>
      <c r="H115" s="11">
        <v>43705.427083333336</v>
      </c>
      <c r="I115" s="11">
        <v>43710.45208333333</v>
      </c>
      <c r="J115" s="14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16"/>
      <c r="N115">
        <v>397.05081420522492</v>
      </c>
      <c r="O115">
        <v>1872.9111932707067</v>
      </c>
      <c r="P115" s="17">
        <v>43710</v>
      </c>
      <c r="Q115" t="s">
        <v>41</v>
      </c>
      <c r="R115">
        <v>20290.045459430807</v>
      </c>
    </row>
    <row r="116" spans="1:18" ht="16">
      <c r="A116" t="s">
        <v>42</v>
      </c>
      <c r="B116" s="1" t="s">
        <v>53</v>
      </c>
      <c r="C116">
        <v>1</v>
      </c>
      <c r="D116">
        <v>252</v>
      </c>
      <c r="E116">
        <f t="shared" si="9"/>
        <v>0.252</v>
      </c>
      <c r="F116" s="15">
        <v>1467.598035811438</v>
      </c>
      <c r="G116" s="19">
        <f t="shared" si="10"/>
        <v>23.540272494415465</v>
      </c>
      <c r="H116" s="11">
        <v>43705.432638888888</v>
      </c>
      <c r="I116" s="11">
        <v>43710.456944444442</v>
      </c>
      <c r="J116" s="14">
        <f t="shared" si="11"/>
        <v>15.207415841839216</v>
      </c>
      <c r="M116" s="16"/>
      <c r="N116">
        <v>78.83231354739624</v>
      </c>
      <c r="O116">
        <v>371.8564907866683</v>
      </c>
      <c r="P116" s="17">
        <v>43710</v>
      </c>
      <c r="Q116" t="s">
        <v>42</v>
      </c>
      <c r="R116">
        <v>4028.4799031340822</v>
      </c>
    </row>
    <row r="117" spans="1:18" ht="16">
      <c r="A117" t="s">
        <v>42</v>
      </c>
      <c r="B117" s="1" t="s">
        <v>53</v>
      </c>
      <c r="C117">
        <v>2</v>
      </c>
      <c r="D117">
        <v>252</v>
      </c>
      <c r="E117">
        <f t="shared" si="9"/>
        <v>0.252</v>
      </c>
      <c r="F117" s="15">
        <v>1336.1256741603961</v>
      </c>
      <c r="G117" s="19">
        <f t="shared" si="10"/>
        <v>21.431455813532754</v>
      </c>
      <c r="H117" s="11">
        <v>43705.432638888888</v>
      </c>
      <c r="I117" s="11">
        <v>43710.456944444442</v>
      </c>
      <c r="J117" s="14">
        <f t="shared" si="11"/>
        <v>13.845084449626208</v>
      </c>
      <c r="M117" s="16"/>
      <c r="N117">
        <v>71.770250105234979</v>
      </c>
      <c r="O117">
        <v>338.54433729093165</v>
      </c>
      <c r="P117" s="17">
        <v>43710</v>
      </c>
      <c r="Q117" t="s">
        <v>42</v>
      </c>
      <c r="R117">
        <v>3667.5951419085986</v>
      </c>
    </row>
    <row r="118" spans="1:18" ht="16">
      <c r="A118" t="s">
        <v>54</v>
      </c>
      <c r="B118" s="1" t="s">
        <v>53</v>
      </c>
      <c r="C118">
        <v>1</v>
      </c>
      <c r="D118">
        <v>47</v>
      </c>
      <c r="E118">
        <f t="shared" si="9"/>
        <v>4.7E-2</v>
      </c>
      <c r="F118" s="15">
        <v>6247.6462070254465</v>
      </c>
      <c r="G118" s="19">
        <f t="shared" si="10"/>
        <v>100.21224516068816</v>
      </c>
      <c r="H118" s="11">
        <v>43705.442361111112</v>
      </c>
      <c r="I118" s="11">
        <v>43710.461805555555</v>
      </c>
      <c r="J118" s="14">
        <f t="shared" si="11"/>
        <v>12.08599574123008</v>
      </c>
      <c r="M118" s="16"/>
      <c r="N118">
        <v>335.59352950013823</v>
      </c>
      <c r="O118">
        <v>1583.0136982546474</v>
      </c>
      <c r="P118" s="17">
        <v>43710</v>
      </c>
      <c r="Q118" t="s">
        <v>54</v>
      </c>
      <c r="R118">
        <v>17149.462300130534</v>
      </c>
    </row>
    <row r="119" spans="1:18" ht="16">
      <c r="A119" t="s">
        <v>54</v>
      </c>
      <c r="B119" s="1" t="s">
        <v>53</v>
      </c>
      <c r="C119">
        <v>2</v>
      </c>
      <c r="D119">
        <v>47</v>
      </c>
      <c r="E119">
        <f t="shared" si="9"/>
        <v>4.7E-2</v>
      </c>
      <c r="F119" s="15">
        <v>6350.4083996237878</v>
      </c>
      <c r="G119" s="19">
        <f t="shared" si="10"/>
        <v>101.86055072996554</v>
      </c>
      <c r="H119" s="11">
        <v>43705.442361111112</v>
      </c>
      <c r="I119" s="11">
        <v>43710.461805555555</v>
      </c>
      <c r="J119" s="14">
        <f t="shared" si="11"/>
        <v>12.284787955281258</v>
      </c>
      <c r="M119" s="16"/>
      <c r="N119">
        <v>341.1134206352142</v>
      </c>
      <c r="O119">
        <v>1583.0136982546474</v>
      </c>
      <c r="P119" s="17">
        <v>43710</v>
      </c>
      <c r="Q119" t="s">
        <v>54</v>
      </c>
      <c r="R119">
        <v>17431.539147865973</v>
      </c>
    </row>
    <row r="120" spans="1:18" ht="16">
      <c r="A120" t="s">
        <v>43</v>
      </c>
      <c r="B120" s="1" t="s">
        <v>53</v>
      </c>
      <c r="C120">
        <v>1</v>
      </c>
      <c r="D120">
        <v>136</v>
      </c>
      <c r="E120">
        <f t="shared" si="9"/>
        <v>0.13600000000000001</v>
      </c>
      <c r="F120" s="15">
        <v>8007.1507672537791</v>
      </c>
      <c r="G120" s="19">
        <f t="shared" si="10"/>
        <v>128.43469830675062</v>
      </c>
      <c r="H120" s="11">
        <v>43705.447222222225</v>
      </c>
      <c r="I120" s="11">
        <v>43710.46597222222</v>
      </c>
      <c r="J120" s="14">
        <f t="shared" si="11"/>
        <v>36.025385113547962</v>
      </c>
      <c r="M120" s="16"/>
      <c r="N120">
        <v>345.65165000000002</v>
      </c>
      <c r="O120">
        <v>1609.0513375759858</v>
      </c>
      <c r="P120" s="17">
        <v>43710</v>
      </c>
      <c r="Q120" t="s">
        <v>43</v>
      </c>
      <c r="R120">
        <v>21979.21035606437</v>
      </c>
    </row>
    <row r="121" spans="1:18" ht="16">
      <c r="A121" t="s">
        <v>43</v>
      </c>
      <c r="B121" s="1" t="s">
        <v>53</v>
      </c>
      <c r="C121">
        <v>2</v>
      </c>
      <c r="D121">
        <v>136</v>
      </c>
      <c r="E121">
        <f t="shared" si="9"/>
        <v>0.13600000000000001</v>
      </c>
      <c r="F121" s="15">
        <v>7000</v>
      </c>
      <c r="G121" s="19">
        <f t="shared" si="10"/>
        <v>112.28</v>
      </c>
      <c r="H121" s="11">
        <v>43705.447222222225</v>
      </c>
      <c r="I121" s="11">
        <v>43710.46597222222</v>
      </c>
      <c r="J121" s="14">
        <f t="shared" si="11"/>
        <v>44.827565539840549</v>
      </c>
      <c r="M121" s="16"/>
      <c r="N121">
        <v>430.10565870403349</v>
      </c>
      <c r="O121">
        <v>2028.832768139061</v>
      </c>
      <c r="R121">
        <v>21979.21035606437</v>
      </c>
    </row>
    <row r="122" spans="1:18">
      <c r="A122" t="s">
        <v>41</v>
      </c>
      <c r="B122" t="s">
        <v>53</v>
      </c>
      <c r="C122">
        <v>1</v>
      </c>
      <c r="D122">
        <v>160</v>
      </c>
      <c r="E122">
        <f t="shared" si="9"/>
        <v>0.16</v>
      </c>
      <c r="F122" s="15">
        <v>5030.6324885408349</v>
      </c>
      <c r="G122" s="19">
        <f t="shared" si="10"/>
        <v>80.691345116194995</v>
      </c>
      <c r="H122" s="11">
        <v>43710.45208333333</v>
      </c>
      <c r="I122" s="11">
        <v>43719.434027777781</v>
      </c>
      <c r="J122" s="14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16"/>
      <c r="N122">
        <v>269.35889336130208</v>
      </c>
      <c r="O122">
        <v>1275.0164184150622</v>
      </c>
      <c r="P122" s="17">
        <v>43719</v>
      </c>
      <c r="Q122" t="s">
        <v>41</v>
      </c>
      <c r="R122">
        <v>13808.823251071703</v>
      </c>
    </row>
    <row r="123" spans="1:18">
      <c r="A123" t="s">
        <v>41</v>
      </c>
      <c r="B123" t="s">
        <v>53</v>
      </c>
      <c r="C123">
        <v>2</v>
      </c>
      <c r="D123">
        <v>160</v>
      </c>
      <c r="E123">
        <f t="shared" si="9"/>
        <v>0.16</v>
      </c>
      <c r="F123" s="15">
        <v>4555.4455017030659</v>
      </c>
      <c r="G123" s="19">
        <f t="shared" si="10"/>
        <v>73.06934584731718</v>
      </c>
      <c r="H123" s="11">
        <v>43710.45208333333</v>
      </c>
      <c r="I123" s="11">
        <v>43719.434027777781</v>
      </c>
      <c r="J123" s="14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16"/>
      <c r="N123">
        <v>243.91560343585596</v>
      </c>
      <c r="O123">
        <v>1154.5800296676359</v>
      </c>
      <c r="P123" s="17">
        <v>43719</v>
      </c>
      <c r="Q123" t="s">
        <v>41</v>
      </c>
      <c r="R123">
        <v>12504.459808224505</v>
      </c>
    </row>
    <row r="124" spans="1:18">
      <c r="A124" t="s">
        <v>42</v>
      </c>
      <c r="B124" t="s">
        <v>53</v>
      </c>
      <c r="C124">
        <v>1</v>
      </c>
      <c r="D124">
        <v>384</v>
      </c>
      <c r="E124">
        <f t="shared" si="9"/>
        <v>0.38400000000000001</v>
      </c>
      <c r="F124" s="15">
        <v>7067.3928395772218</v>
      </c>
      <c r="G124" s="19">
        <f t="shared" si="10"/>
        <v>113.36098114681865</v>
      </c>
      <c r="H124" s="11">
        <v>43710.456944444442</v>
      </c>
      <c r="I124" s="11">
        <v>43719.443749999999</v>
      </c>
      <c r="J124" s="14">
        <f t="shared" si="11"/>
        <v>62.189990624324395</v>
      </c>
      <c r="M124" s="16"/>
      <c r="N124">
        <v>378.41466625805549</v>
      </c>
      <c r="O124">
        <v>1791.2343877983651</v>
      </c>
      <c r="P124" s="17">
        <v>43719</v>
      </c>
      <c r="Q124" t="s">
        <v>42</v>
      </c>
      <c r="R124">
        <v>19399.623961781166</v>
      </c>
    </row>
    <row r="125" spans="1:18">
      <c r="A125" t="s">
        <v>42</v>
      </c>
      <c r="B125" t="s">
        <v>53</v>
      </c>
      <c r="C125">
        <v>2</v>
      </c>
      <c r="D125">
        <v>384</v>
      </c>
      <c r="E125">
        <f t="shared" si="9"/>
        <v>0.38400000000000001</v>
      </c>
      <c r="F125" s="15">
        <v>4671.3608986403096</v>
      </c>
      <c r="G125" s="19">
        <f t="shared" si="10"/>
        <v>74.928628814190574</v>
      </c>
      <c r="H125" s="11">
        <v>43710.456944444442</v>
      </c>
      <c r="I125" s="11">
        <v>43719.443749999999</v>
      </c>
      <c r="J125" s="14">
        <f t="shared" si="11"/>
        <v>41.105949122060558</v>
      </c>
      <c r="M125" s="16"/>
      <c r="N125">
        <v>250.12214766536863</v>
      </c>
      <c r="O125">
        <v>1183.9588472574205</v>
      </c>
      <c r="P125" s="17">
        <v>43719</v>
      </c>
      <c r="Q125" t="s">
        <v>42</v>
      </c>
      <c r="R125">
        <v>12822.641514407636</v>
      </c>
    </row>
    <row r="126" spans="1:18">
      <c r="A126" t="s">
        <v>54</v>
      </c>
      <c r="B126" t="s">
        <v>53</v>
      </c>
      <c r="C126">
        <v>1</v>
      </c>
      <c r="D126">
        <v>70</v>
      </c>
      <c r="E126">
        <f t="shared" si="9"/>
        <v>7.0000000000000007E-2</v>
      </c>
      <c r="F126" s="15">
        <v>4847.4187391961405</v>
      </c>
      <c r="G126" s="19">
        <f t="shared" si="10"/>
        <v>77.752596576706082</v>
      </c>
      <c r="H126" s="11">
        <v>43710.461805555555</v>
      </c>
      <c r="I126" s="11">
        <v>43719.445833333331</v>
      </c>
      <c r="J126" s="14">
        <f t="shared" si="11"/>
        <v>7.7780883390560644</v>
      </c>
      <c r="M126" s="16"/>
      <c r="N126">
        <v>259.54894344258395</v>
      </c>
      <c r="O126">
        <v>1228.58079843567</v>
      </c>
      <c r="P126" s="17">
        <v>43719</v>
      </c>
      <c r="Q126" t="s">
        <v>54</v>
      </c>
      <c r="R126">
        <v>13305.911084931562</v>
      </c>
    </row>
    <row r="127" spans="1:18">
      <c r="A127" t="s">
        <v>54</v>
      </c>
      <c r="B127" t="s">
        <v>53</v>
      </c>
      <c r="C127">
        <v>2</v>
      </c>
      <c r="D127">
        <v>70</v>
      </c>
      <c r="E127">
        <f t="shared" si="9"/>
        <v>7.0000000000000007E-2</v>
      </c>
      <c r="F127" s="15">
        <v>5361.6037135221559</v>
      </c>
      <c r="G127" s="19">
        <f t="shared" si="10"/>
        <v>86.000123564895375</v>
      </c>
      <c r="H127" s="11">
        <v>43710.461805555555</v>
      </c>
      <c r="I127" s="11">
        <v>43719.445833333331</v>
      </c>
      <c r="J127" s="14">
        <f t="shared" si="11"/>
        <v>8.6031410873536558</v>
      </c>
      <c r="M127" s="16"/>
      <c r="N127">
        <v>287.08033158969107</v>
      </c>
      <c r="O127">
        <v>1358.9012473774999</v>
      </c>
      <c r="P127" s="17">
        <v>43719</v>
      </c>
      <c r="Q127" t="s">
        <v>54</v>
      </c>
      <c r="R127">
        <v>14717.321965173434</v>
      </c>
    </row>
    <row r="128" spans="1:18">
      <c r="A128" t="s">
        <v>43</v>
      </c>
      <c r="B128" t="s">
        <v>53</v>
      </c>
      <c r="C128">
        <v>1</v>
      </c>
      <c r="D128">
        <v>292</v>
      </c>
      <c r="E128">
        <f t="shared" si="9"/>
        <v>0.29199999999999998</v>
      </c>
      <c r="F128" s="15">
        <v>6289.5490140687671</v>
      </c>
      <c r="G128" s="19">
        <f t="shared" si="10"/>
        <v>100.88436618566303</v>
      </c>
      <c r="H128" s="11">
        <v>43710.46597222222</v>
      </c>
      <c r="I128" s="11">
        <v>43719.450694444444</v>
      </c>
      <c r="J128" s="14">
        <f t="shared" si="11"/>
        <v>42.09524897934206</v>
      </c>
      <c r="M128" s="16"/>
      <c r="N128">
        <v>336.76599632954486</v>
      </c>
      <c r="O128">
        <v>1594.0894660126498</v>
      </c>
      <c r="P128" s="17">
        <v>43719</v>
      </c>
      <c r="Q128" t="s">
        <v>43</v>
      </c>
      <c r="R128">
        <v>17264.483315381207</v>
      </c>
    </row>
    <row r="129" spans="1:18">
      <c r="A129" t="s">
        <v>43</v>
      </c>
      <c r="B129" t="s">
        <v>53</v>
      </c>
      <c r="C129">
        <v>2</v>
      </c>
      <c r="D129">
        <v>292</v>
      </c>
      <c r="E129">
        <f t="shared" si="9"/>
        <v>0.29199999999999998</v>
      </c>
      <c r="F129" s="15">
        <v>5859.9299005745324</v>
      </c>
      <c r="G129" s="19">
        <f t="shared" si="10"/>
        <v>93.993275605215501</v>
      </c>
      <c r="H129" s="11">
        <v>43710.46597222222</v>
      </c>
      <c r="I129" s="11">
        <v>43719.450694444444</v>
      </c>
      <c r="J129" s="14">
        <f t="shared" si="11"/>
        <v>39.21985624317437</v>
      </c>
      <c r="M129" s="16"/>
      <c r="N129">
        <v>313.76258090588385</v>
      </c>
      <c r="O129">
        <v>1485.2022784437252</v>
      </c>
      <c r="P129" s="17">
        <v>43719</v>
      </c>
      <c r="Q129" t="s">
        <v>43</v>
      </c>
      <c r="R129">
        <v>16085.201303221189</v>
      </c>
    </row>
    <row r="130" spans="1:18">
      <c r="A130" t="s">
        <v>41</v>
      </c>
      <c r="B130" t="s">
        <v>53</v>
      </c>
      <c r="C130">
        <v>1</v>
      </c>
      <c r="D130">
        <v>167</v>
      </c>
      <c r="E130">
        <f t="shared" ref="E130:E201" si="12">D130/1000</f>
        <v>0.16700000000000001</v>
      </c>
      <c r="F130" s="15">
        <v>5857.3875703719486</v>
      </c>
      <c r="G130" s="19">
        <f t="shared" ref="G130:G145" si="13">(F130*16.04)/1000</f>
        <v>93.952496628766056</v>
      </c>
      <c r="H130" s="11">
        <v>43719.434027777781</v>
      </c>
      <c r="I130" s="11">
        <v>43728.626388888886</v>
      </c>
      <c r="J130" s="14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16"/>
      <c r="N130">
        <v>313.62645503076033</v>
      </c>
      <c r="O130">
        <v>1484.5579235327448</v>
      </c>
      <c r="P130" s="17">
        <v>43728</v>
      </c>
      <c r="Q130" t="s">
        <v>41</v>
      </c>
      <c r="R130">
        <v>16078.222739691986</v>
      </c>
    </row>
    <row r="131" spans="1:18">
      <c r="A131" t="s">
        <v>41</v>
      </c>
      <c r="B131" t="s">
        <v>53</v>
      </c>
      <c r="C131">
        <v>2</v>
      </c>
      <c r="D131">
        <v>167</v>
      </c>
      <c r="E131">
        <f t="shared" si="12"/>
        <v>0.16700000000000001</v>
      </c>
      <c r="F131" s="15">
        <v>6771.0368422453876</v>
      </c>
      <c r="G131" s="19">
        <f t="shared" si="13"/>
        <v>108.60743094961602</v>
      </c>
      <c r="H131" s="11">
        <v>43719.434027777781</v>
      </c>
      <c r="I131" s="11">
        <v>43728.626388888886</v>
      </c>
      <c r="J131" s="14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16"/>
      <c r="N131">
        <v>362.54665688465718</v>
      </c>
      <c r="O131">
        <v>1716.1228062716732</v>
      </c>
      <c r="P131" s="17">
        <v>43728</v>
      </c>
      <c r="Q131" t="s">
        <v>41</v>
      </c>
      <c r="R131">
        <v>18586.142238385113</v>
      </c>
    </row>
    <row r="132" spans="1:18">
      <c r="A132" t="s">
        <v>42</v>
      </c>
      <c r="B132" t="s">
        <v>53</v>
      </c>
      <c r="C132">
        <v>1</v>
      </c>
      <c r="D132">
        <v>360</v>
      </c>
      <c r="E132">
        <f t="shared" si="12"/>
        <v>0.36</v>
      </c>
      <c r="F132" s="15">
        <v>7876.9527095469621</v>
      </c>
      <c r="G132" s="19">
        <f t="shared" si="13"/>
        <v>126.34632146113327</v>
      </c>
      <c r="H132" s="11">
        <v>43719.443749999999</v>
      </c>
      <c r="I132" s="11">
        <v>43728.631249999999</v>
      </c>
      <c r="J132" s="14">
        <f t="shared" si="14"/>
        <v>63.562177495288722</v>
      </c>
      <c r="M132" s="16"/>
      <c r="N132">
        <v>421.76153192186371</v>
      </c>
      <c r="O132">
        <v>1996.417757534201</v>
      </c>
      <c r="P132" s="17">
        <v>43728</v>
      </c>
      <c r="Q132" t="s">
        <v>42</v>
      </c>
      <c r="R132">
        <v>21621.82349256329</v>
      </c>
    </row>
    <row r="133" spans="1:18">
      <c r="A133" t="s">
        <v>42</v>
      </c>
      <c r="B133" t="s">
        <v>53</v>
      </c>
      <c r="C133">
        <v>2</v>
      </c>
      <c r="D133">
        <v>360</v>
      </c>
      <c r="E133">
        <f t="shared" si="12"/>
        <v>0.36</v>
      </c>
      <c r="F133" s="15">
        <v>7454.8347898495185</v>
      </c>
      <c r="G133" s="19">
        <f t="shared" si="13"/>
        <v>119.57555002918627</v>
      </c>
      <c r="H133" s="11">
        <v>43719.443749999999</v>
      </c>
      <c r="I133" s="11">
        <v>43728.631249999999</v>
      </c>
      <c r="J133" s="14">
        <f t="shared" si="14"/>
        <v>60.155944764802513</v>
      </c>
      <c r="M133" s="16"/>
      <c r="N133">
        <v>399.15975849144996</v>
      </c>
      <c r="O133">
        <v>1889.4317514311072</v>
      </c>
      <c r="P133" s="17">
        <v>43728</v>
      </c>
      <c r="Q133" t="s">
        <v>42</v>
      </c>
      <c r="R133">
        <v>20463.13186531965</v>
      </c>
    </row>
    <row r="134" spans="1:18">
      <c r="A134" t="s">
        <v>54</v>
      </c>
      <c r="B134" t="s">
        <v>53</v>
      </c>
      <c r="C134">
        <v>1</v>
      </c>
      <c r="D134">
        <v>76</v>
      </c>
      <c r="E134">
        <f t="shared" si="12"/>
        <v>7.5999999999999998E-2</v>
      </c>
      <c r="F134" s="15">
        <v>5496.9976722794163</v>
      </c>
      <c r="G134" s="19">
        <f t="shared" si="13"/>
        <v>88.171842663361844</v>
      </c>
      <c r="H134" s="11">
        <v>43719.445833333331</v>
      </c>
      <c r="I134" s="11">
        <v>43728.635416666664</v>
      </c>
      <c r="J134" s="14">
        <f t="shared" si="14"/>
        <v>9.362217038057306</v>
      </c>
      <c r="M134" s="16"/>
      <c r="N134">
        <v>294.32983092833979</v>
      </c>
      <c r="O134">
        <v>1393.2169165827038</v>
      </c>
      <c r="P134" s="17">
        <v>43728</v>
      </c>
      <c r="Q134" t="s">
        <v>54</v>
      </c>
      <c r="R134">
        <v>15088.971305490124</v>
      </c>
    </row>
    <row r="135" spans="1:18">
      <c r="A135" t="s">
        <v>54</v>
      </c>
      <c r="B135" t="s">
        <v>53</v>
      </c>
      <c r="C135">
        <v>2</v>
      </c>
      <c r="D135">
        <v>76</v>
      </c>
      <c r="E135">
        <f t="shared" si="12"/>
        <v>7.5999999999999998E-2</v>
      </c>
      <c r="F135" s="15">
        <v>5441.1292073000504</v>
      </c>
      <c r="G135" s="19">
        <f t="shared" si="13"/>
        <v>87.275712485092811</v>
      </c>
      <c r="H135" s="11">
        <v>43719.445833333331</v>
      </c>
      <c r="I135" s="11">
        <v>43728.635416666664</v>
      </c>
      <c r="J135" s="14">
        <f t="shared" si="14"/>
        <v>9.2670646065113367</v>
      </c>
      <c r="M135" s="16"/>
      <c r="N135">
        <v>291.33842419471029</v>
      </c>
      <c r="O135">
        <v>1379.0570251013448</v>
      </c>
      <c r="P135" s="17">
        <v>43728</v>
      </c>
      <c r="Q135" t="s">
        <v>54</v>
      </c>
      <c r="R135">
        <v>14935.615289131132</v>
      </c>
    </row>
    <row r="136" spans="1:18">
      <c r="A136" t="s">
        <v>43</v>
      </c>
      <c r="B136" t="s">
        <v>53</v>
      </c>
      <c r="C136">
        <v>1</v>
      </c>
      <c r="D136">
        <v>172</v>
      </c>
      <c r="E136">
        <f t="shared" si="12"/>
        <v>0.17199999999999999</v>
      </c>
      <c r="F136" s="15">
        <v>6889.5635287778678</v>
      </c>
      <c r="G136" s="19">
        <f t="shared" si="13"/>
        <v>110.50859900159699</v>
      </c>
      <c r="H136" s="11">
        <v>43719.450694444444</v>
      </c>
      <c r="I136" s="11">
        <v>43728.638194444444</v>
      </c>
      <c r="J136" s="14">
        <f t="shared" si="14"/>
        <v>26.561841685118434</v>
      </c>
      <c r="M136" s="16"/>
      <c r="N136">
        <v>368.89301933329455</v>
      </c>
      <c r="O136">
        <v>1746.1634565663408</v>
      </c>
      <c r="P136" s="17">
        <v>43728</v>
      </c>
      <c r="Q136" t="s">
        <v>43</v>
      </c>
      <c r="R136">
        <v>18911.491798026058</v>
      </c>
    </row>
    <row r="137" spans="1:18">
      <c r="A137" t="s">
        <v>43</v>
      </c>
      <c r="B137" t="s">
        <v>53</v>
      </c>
      <c r="C137">
        <v>2</v>
      </c>
      <c r="D137">
        <v>172</v>
      </c>
      <c r="E137">
        <f t="shared" si="12"/>
        <v>0.17199999999999999</v>
      </c>
      <c r="F137" s="15">
        <v>6656.6579022580827</v>
      </c>
      <c r="G137" s="19">
        <f t="shared" si="13"/>
        <v>106.77279275221964</v>
      </c>
      <c r="H137" s="11">
        <v>43719.450694444444</v>
      </c>
      <c r="I137" s="11">
        <v>43728.638194444444</v>
      </c>
      <c r="J137" s="14">
        <f t="shared" si="14"/>
        <v>25.663903469823492</v>
      </c>
      <c r="M137" s="16"/>
      <c r="N137">
        <v>356.42238031128414</v>
      </c>
      <c r="O137">
        <v>1687.133404494278</v>
      </c>
      <c r="P137" s="17">
        <v>43728</v>
      </c>
      <c r="Q137" t="s">
        <v>43</v>
      </c>
      <c r="R137">
        <v>18272.178026225429</v>
      </c>
    </row>
    <row r="138" spans="1:18">
      <c r="A138" t="s">
        <v>41</v>
      </c>
      <c r="B138" t="s">
        <v>53</v>
      </c>
      <c r="C138">
        <v>1</v>
      </c>
      <c r="D138">
        <v>82</v>
      </c>
      <c r="E138">
        <f t="shared" si="12"/>
        <v>8.2000000000000003E-2</v>
      </c>
      <c r="F138" s="15">
        <v>5845.3531729527367</v>
      </c>
      <c r="G138" s="19">
        <f t="shared" si="13"/>
        <v>93.759464894161894</v>
      </c>
      <c r="H138" s="11">
        <v>43728.626388888886</v>
      </c>
      <c r="I138" s="11">
        <v>43735.515277777777</v>
      </c>
      <c r="J138" s="14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16"/>
      <c r="N138">
        <v>313.77702045697515</v>
      </c>
      <c r="O138">
        <v>1481.117022047762</v>
      </c>
      <c r="P138" s="17">
        <v>43735</v>
      </c>
      <c r="Q138" t="s">
        <v>41</v>
      </c>
      <c r="R138">
        <v>16045.18894776352</v>
      </c>
    </row>
    <row r="139" spans="1:18">
      <c r="A139" t="s">
        <v>41</v>
      </c>
      <c r="B139" t="s">
        <v>53</v>
      </c>
      <c r="C139">
        <v>2</v>
      </c>
      <c r="D139">
        <v>82</v>
      </c>
      <c r="E139">
        <f t="shared" si="12"/>
        <v>8.2000000000000003E-2</v>
      </c>
      <c r="F139" s="15">
        <v>6703.3846704733278</v>
      </c>
      <c r="G139" s="19">
        <f t="shared" si="13"/>
        <v>107.52229011439218</v>
      </c>
      <c r="H139" s="11">
        <v>43728.626388888886</v>
      </c>
      <c r="I139" s="11">
        <v>43735.515277777777</v>
      </c>
      <c r="J139" s="14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16"/>
      <c r="N139">
        <v>359.83592550244197</v>
      </c>
      <c r="O139">
        <v>1698.5281893167064</v>
      </c>
      <c r="P139" s="17">
        <v>43735</v>
      </c>
      <c r="Q139" t="s">
        <v>41</v>
      </c>
      <c r="R139">
        <v>18400.440562764899</v>
      </c>
    </row>
    <row r="140" spans="1:18">
      <c r="A140" t="s">
        <v>42</v>
      </c>
      <c r="B140" t="s">
        <v>53</v>
      </c>
      <c r="C140">
        <v>1</v>
      </c>
      <c r="D140">
        <v>195</v>
      </c>
      <c r="E140">
        <f t="shared" si="12"/>
        <v>0.19500000000000001</v>
      </c>
      <c r="F140" s="15">
        <v>5125.1815461014676</v>
      </c>
      <c r="G140" s="19">
        <f t="shared" si="13"/>
        <v>82.207911999467541</v>
      </c>
      <c r="H140" s="11">
        <v>43728.631249999999</v>
      </c>
      <c r="I140" s="11">
        <v>43735.522222222222</v>
      </c>
      <c r="J140" s="14">
        <f t="shared" si="14"/>
        <v>29.943350676111969</v>
      </c>
      <c r="M140" s="16"/>
      <c r="N140">
        <v>275.11839699917397</v>
      </c>
      <c r="O140">
        <v>1298.6372943452818</v>
      </c>
      <c r="P140" s="17">
        <v>43735</v>
      </c>
      <c r="Q140" t="s">
        <v>42</v>
      </c>
      <c r="R140">
        <v>14068.355472394605</v>
      </c>
    </row>
    <row r="141" spans="1:18">
      <c r="A141" t="s">
        <v>42</v>
      </c>
      <c r="B141" t="s">
        <v>53</v>
      </c>
      <c r="C141">
        <v>2</v>
      </c>
      <c r="D141">
        <v>195</v>
      </c>
      <c r="E141">
        <f t="shared" si="12"/>
        <v>0.19500000000000001</v>
      </c>
      <c r="F141" s="15">
        <v>6389.8577169880527</v>
      </c>
      <c r="G141" s="19">
        <f t="shared" si="13"/>
        <v>102.49331778048835</v>
      </c>
      <c r="H141" s="11">
        <v>43728.631249999999</v>
      </c>
      <c r="I141" s="11">
        <v>43735.522222222222</v>
      </c>
      <c r="J141" s="14">
        <f t="shared" si="14"/>
        <v>37.332092272082321</v>
      </c>
      <c r="M141" s="16"/>
      <c r="N141">
        <v>343.00588112586456</v>
      </c>
      <c r="O141">
        <v>1619.0855801298871</v>
      </c>
      <c r="P141" s="17">
        <v>43735</v>
      </c>
      <c r="Q141" t="s">
        <v>42</v>
      </c>
      <c r="R141">
        <v>17539.825462181212</v>
      </c>
    </row>
    <row r="142" spans="1:18">
      <c r="A142" t="s">
        <v>54</v>
      </c>
      <c r="B142" t="s">
        <v>53</v>
      </c>
      <c r="C142">
        <v>1</v>
      </c>
      <c r="D142">
        <v>35</v>
      </c>
      <c r="E142">
        <f t="shared" si="12"/>
        <v>3.5000000000000003E-2</v>
      </c>
      <c r="F142" s="15">
        <v>5809.0191478014403</v>
      </c>
      <c r="G142" s="19">
        <f t="shared" si="13"/>
        <v>93.176667130735098</v>
      </c>
      <c r="H142" s="11">
        <v>43728.635416666664</v>
      </c>
      <c r="I142" s="11">
        <v>43735.532638888886</v>
      </c>
      <c r="J142" s="14">
        <f t="shared" si="14"/>
        <v>6.0860240501261931</v>
      </c>
      <c r="M142" s="16"/>
      <c r="N142">
        <v>311.82661954605425</v>
      </c>
      <c r="O142">
        <v>1471.9105735169696</v>
      </c>
      <c r="P142" s="17">
        <v>43735</v>
      </c>
      <c r="Q142" t="s">
        <v>54</v>
      </c>
      <c r="R142">
        <v>15945.45394774968</v>
      </c>
    </row>
    <row r="143" spans="1:18">
      <c r="A143" t="s">
        <v>54</v>
      </c>
      <c r="B143" t="s">
        <v>53</v>
      </c>
      <c r="C143">
        <v>2</v>
      </c>
      <c r="D143">
        <v>35</v>
      </c>
      <c r="E143">
        <f t="shared" si="12"/>
        <v>3.5000000000000003E-2</v>
      </c>
      <c r="F143" s="15">
        <v>5063.6137104839308</v>
      </c>
      <c r="G143" s="19">
        <f t="shared" si="13"/>
        <v>81.220363916162242</v>
      </c>
      <c r="H143" s="11">
        <v>43728.635416666664</v>
      </c>
      <c r="I143" s="11">
        <v>43735.532638888886</v>
      </c>
      <c r="J143" s="14">
        <f t="shared" si="14"/>
        <v>5.3050737204433975</v>
      </c>
      <c r="M143" s="16"/>
      <c r="N143">
        <v>271.81345178124508</v>
      </c>
      <c r="O143">
        <v>1283.037010385415</v>
      </c>
      <c r="P143" s="17">
        <v>43735</v>
      </c>
      <c r="Q143" t="s">
        <v>54</v>
      </c>
      <c r="R143">
        <v>13899.354981515933</v>
      </c>
    </row>
    <row r="144" spans="1:18">
      <c r="A144" t="s">
        <v>43</v>
      </c>
      <c r="B144" t="s">
        <v>53</v>
      </c>
      <c r="C144">
        <v>1</v>
      </c>
      <c r="D144">
        <v>142</v>
      </c>
      <c r="E144">
        <f t="shared" si="12"/>
        <v>0.14199999999999999</v>
      </c>
      <c r="F144" s="15">
        <v>5796.2979800842195</v>
      </c>
      <c r="G144" s="19">
        <f t="shared" si="13"/>
        <v>92.972619600550885</v>
      </c>
      <c r="H144" s="11">
        <v>43728.638194444444</v>
      </c>
      <c r="I144" s="11">
        <v>43735.537499999999</v>
      </c>
      <c r="J144" s="14">
        <f t="shared" si="14"/>
        <v>24.630356596611207</v>
      </c>
      <c r="M144" s="16"/>
      <c r="N144">
        <v>311.14375060983451</v>
      </c>
      <c r="O144">
        <v>1468.6872373918777</v>
      </c>
      <c r="P144" s="17">
        <v>43735</v>
      </c>
      <c r="Q144" t="s">
        <v>43</v>
      </c>
      <c r="R144">
        <v>15910.535007247772</v>
      </c>
    </row>
    <row r="145" spans="1:18">
      <c r="A145" t="s">
        <v>43</v>
      </c>
      <c r="B145" t="s">
        <v>53</v>
      </c>
      <c r="C145">
        <v>2</v>
      </c>
      <c r="D145">
        <v>142</v>
      </c>
      <c r="E145">
        <f t="shared" si="12"/>
        <v>0.14199999999999999</v>
      </c>
      <c r="F145" s="15">
        <v>6691.0088076832535</v>
      </c>
      <c r="G145" s="19">
        <f t="shared" si="13"/>
        <v>107.32378127523938</v>
      </c>
      <c r="H145" s="11">
        <v>43728.638194444444</v>
      </c>
      <c r="I145" s="11">
        <v>43735.537499999999</v>
      </c>
      <c r="J145" s="14">
        <f t="shared" si="14"/>
        <v>28.432274098149502</v>
      </c>
      <c r="M145" s="16"/>
      <c r="N145">
        <v>359.17159244386437</v>
      </c>
      <c r="O145">
        <v>1695.392347820298</v>
      </c>
      <c r="P145" s="17">
        <v>43735</v>
      </c>
      <c r="Q145" t="s">
        <v>43</v>
      </c>
      <c r="R145">
        <v>18366.469466240374</v>
      </c>
    </row>
    <row r="146" spans="1:18">
      <c r="A146" t="s">
        <v>41</v>
      </c>
      <c r="B146" t="s">
        <v>53</v>
      </c>
      <c r="C146">
        <v>1</v>
      </c>
      <c r="D146">
        <v>71</v>
      </c>
      <c r="E146">
        <f t="shared" si="12"/>
        <v>7.0999999999999994E-2</v>
      </c>
      <c r="G146">
        <v>550930.78899999999</v>
      </c>
      <c r="H146" s="11">
        <v>43735.515277777777</v>
      </c>
      <c r="I146" s="2">
        <v>43740.472916666666</v>
      </c>
      <c r="J146" s="14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>
        <v>389.1</v>
      </c>
    </row>
    <row r="147" spans="1:18">
      <c r="A147" t="s">
        <v>41</v>
      </c>
      <c r="B147" t="s">
        <v>53</v>
      </c>
      <c r="C147">
        <v>2</v>
      </c>
      <c r="D147">
        <v>71</v>
      </c>
      <c r="E147">
        <f t="shared" si="12"/>
        <v>7.0999999999999994E-2</v>
      </c>
      <c r="G147">
        <v>506243.08399999997</v>
      </c>
      <c r="H147" s="11">
        <v>43735.515277777777</v>
      </c>
      <c r="I147" s="2">
        <v>43740.472916666666</v>
      </c>
      <c r="J147" s="14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>
        <v>357.5</v>
      </c>
    </row>
    <row r="148" spans="1:18">
      <c r="A148" t="s">
        <v>42</v>
      </c>
      <c r="B148" t="s">
        <v>53</v>
      </c>
      <c r="C148">
        <v>1</v>
      </c>
      <c r="D148">
        <v>10</v>
      </c>
      <c r="E148">
        <f t="shared" si="12"/>
        <v>0.01</v>
      </c>
      <c r="G148">
        <v>550930.78899999999</v>
      </c>
      <c r="H148" s="11">
        <v>43735.522222222222</v>
      </c>
      <c r="I148" s="2">
        <v>43740.479861111111</v>
      </c>
      <c r="J148" s="14">
        <f t="shared" si="15"/>
        <v>3.0186516103310193</v>
      </c>
      <c r="N148">
        <v>389.1</v>
      </c>
    </row>
    <row r="149" spans="1:18">
      <c r="A149" t="s">
        <v>42</v>
      </c>
      <c r="B149" t="s">
        <v>53</v>
      </c>
      <c r="C149">
        <v>2</v>
      </c>
      <c r="D149">
        <v>10</v>
      </c>
      <c r="E149">
        <f t="shared" si="12"/>
        <v>0.01</v>
      </c>
      <c r="G149">
        <v>582509.13100000005</v>
      </c>
      <c r="H149" s="11">
        <v>43735.522222222222</v>
      </c>
      <c r="I149" s="2">
        <v>43740.479861111111</v>
      </c>
      <c r="J149" s="14">
        <f t="shared" si="15"/>
        <v>3.1916558018251893</v>
      </c>
      <c r="N149">
        <v>411.4</v>
      </c>
    </row>
    <row r="150" spans="1:18">
      <c r="A150" t="s">
        <v>54</v>
      </c>
      <c r="B150" t="s">
        <v>53</v>
      </c>
      <c r="C150">
        <v>1</v>
      </c>
      <c r="D150">
        <v>15</v>
      </c>
      <c r="E150">
        <f t="shared" si="12"/>
        <v>1.4999999999999999E-2</v>
      </c>
      <c r="G150">
        <v>323023.80800000002</v>
      </c>
      <c r="H150" s="11">
        <v>43735.532638888886</v>
      </c>
      <c r="I150" s="2">
        <v>43740.493055555555</v>
      </c>
      <c r="J150" s="14">
        <f t="shared" si="15"/>
        <v>2.652925403029363</v>
      </c>
      <c r="N150">
        <v>228.1</v>
      </c>
    </row>
    <row r="151" spans="1:18">
      <c r="A151" t="s">
        <v>54</v>
      </c>
      <c r="B151" t="s">
        <v>53</v>
      </c>
      <c r="C151">
        <v>2</v>
      </c>
      <c r="D151">
        <v>15</v>
      </c>
      <c r="E151">
        <f t="shared" si="12"/>
        <v>1.4999999999999999E-2</v>
      </c>
      <c r="G151">
        <v>339455.72700000001</v>
      </c>
      <c r="H151" s="11">
        <v>43735.532638888886</v>
      </c>
      <c r="I151" s="2">
        <v>43740.493055555555</v>
      </c>
      <c r="J151" s="14">
        <f t="shared" si="15"/>
        <v>2.7878396278217372</v>
      </c>
      <c r="N151">
        <v>239.7</v>
      </c>
    </row>
    <row r="152" spans="1:18">
      <c r="A152" t="s">
        <v>43</v>
      </c>
      <c r="B152" t="s">
        <v>53</v>
      </c>
      <c r="C152">
        <v>1</v>
      </c>
      <c r="D152">
        <v>124</v>
      </c>
      <c r="E152">
        <f t="shared" si="12"/>
        <v>0.124</v>
      </c>
      <c r="G152">
        <v>485915.717</v>
      </c>
      <c r="H152" s="11">
        <v>43735.537499999999</v>
      </c>
      <c r="I152" s="2">
        <v>43740.500694444447</v>
      </c>
      <c r="J152" s="14">
        <f t="shared" si="15"/>
        <v>32.978760318990254</v>
      </c>
      <c r="N152">
        <v>343.2</v>
      </c>
    </row>
    <row r="153" spans="1:18">
      <c r="A153" t="s">
        <v>43</v>
      </c>
      <c r="B153" t="s">
        <v>53</v>
      </c>
      <c r="C153">
        <v>2</v>
      </c>
      <c r="D153">
        <v>124</v>
      </c>
      <c r="E153">
        <f t="shared" si="12"/>
        <v>0.124</v>
      </c>
      <c r="G153">
        <v>551756.027</v>
      </c>
      <c r="H153" s="11">
        <v>43735.537499999999</v>
      </c>
      <c r="I153" s="2">
        <v>43740.500694444447</v>
      </c>
      <c r="J153" s="14">
        <f t="shared" si="15"/>
        <v>37.447036411161143</v>
      </c>
      <c r="N153">
        <v>389.7</v>
      </c>
    </row>
    <row r="154" spans="1:18">
      <c r="A154" t="s">
        <v>41</v>
      </c>
      <c r="B154" t="s">
        <v>53</v>
      </c>
      <c r="C154">
        <v>1</v>
      </c>
      <c r="D154">
        <v>96</v>
      </c>
      <c r="E154">
        <f t="shared" si="12"/>
        <v>9.6000000000000002E-2</v>
      </c>
      <c r="G154" s="3">
        <v>514573.516</v>
      </c>
      <c r="H154" s="2">
        <v>43740.472916666666</v>
      </c>
      <c r="I154" s="11">
        <v>43749.493055555555</v>
      </c>
      <c r="J154" s="14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41</v>
      </c>
      <c r="B155" t="s">
        <v>53</v>
      </c>
      <c r="C155">
        <v>2</v>
      </c>
      <c r="D155">
        <v>96</v>
      </c>
      <c r="E155">
        <f t="shared" si="12"/>
        <v>9.6000000000000002E-2</v>
      </c>
      <c r="G155" s="3">
        <v>514573.516</v>
      </c>
      <c r="H155" s="2">
        <v>43740.472916666666</v>
      </c>
      <c r="I155" s="11">
        <v>43749.493055555555</v>
      </c>
      <c r="J155" s="14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42</v>
      </c>
      <c r="B156" t="s">
        <v>53</v>
      </c>
      <c r="C156">
        <v>1</v>
      </c>
      <c r="D156">
        <v>217</v>
      </c>
      <c r="E156">
        <f t="shared" si="12"/>
        <v>0.217</v>
      </c>
      <c r="G156" s="3">
        <v>597849.25</v>
      </c>
      <c r="H156" s="2">
        <v>43740.479861111111</v>
      </c>
      <c r="I156" s="11">
        <v>43749.5</v>
      </c>
      <c r="J156" s="14">
        <f t="shared" si="15"/>
        <v>39.06892187038099</v>
      </c>
      <c r="N156">
        <f t="shared" si="16"/>
        <v>422.23892346819258</v>
      </c>
    </row>
    <row r="157" spans="1:18">
      <c r="A157" t="s">
        <v>42</v>
      </c>
      <c r="B157" t="s">
        <v>53</v>
      </c>
      <c r="C157">
        <v>2</v>
      </c>
      <c r="D157">
        <v>217</v>
      </c>
      <c r="E157">
        <f t="shared" si="12"/>
        <v>0.217</v>
      </c>
      <c r="G157" s="3">
        <v>546148.46900000004</v>
      </c>
      <c r="H157" s="2">
        <v>43740.479861111111</v>
      </c>
      <c r="I157" s="11">
        <v>43749.5</v>
      </c>
      <c r="J157" s="14">
        <f t="shared" si="15"/>
        <v>35.69032137280292</v>
      </c>
      <c r="N157">
        <f t="shared" si="16"/>
        <v>385.72456451916861</v>
      </c>
    </row>
    <row r="158" spans="1:18">
      <c r="A158" t="s">
        <v>54</v>
      </c>
      <c r="B158" t="s">
        <v>53</v>
      </c>
      <c r="C158">
        <v>1</v>
      </c>
      <c r="D158">
        <v>26</v>
      </c>
      <c r="E158">
        <f t="shared" si="12"/>
        <v>2.5999999999999999E-2</v>
      </c>
      <c r="G158" s="3">
        <v>296183.15999999997</v>
      </c>
      <c r="H158" s="2">
        <v>43740.493055555555</v>
      </c>
      <c r="I158" s="11">
        <v>43749.506944444445</v>
      </c>
      <c r="J158" s="14">
        <f t="shared" si="15"/>
        <v>2.3206772179397532</v>
      </c>
      <c r="N158">
        <f t="shared" si="16"/>
        <v>209.18326589488476</v>
      </c>
    </row>
    <row r="159" spans="1:18">
      <c r="A159" t="s">
        <v>54</v>
      </c>
      <c r="B159" t="s">
        <v>53</v>
      </c>
      <c r="C159">
        <v>2</v>
      </c>
      <c r="D159">
        <v>26</v>
      </c>
      <c r="E159">
        <f t="shared" si="12"/>
        <v>2.5999999999999999E-2</v>
      </c>
      <c r="G159" s="3">
        <v>294297.79300000001</v>
      </c>
      <c r="H159" s="2">
        <v>43740.493055555555</v>
      </c>
      <c r="I159" s="11">
        <v>43749.506944444445</v>
      </c>
      <c r="J159" s="14">
        <f t="shared" si="15"/>
        <v>2.3059048445058439</v>
      </c>
      <c r="N159">
        <f t="shared" si="16"/>
        <v>207.85170056730018</v>
      </c>
    </row>
    <row r="160" spans="1:18">
      <c r="A160" t="s">
        <v>43</v>
      </c>
      <c r="B160" t="s">
        <v>53</v>
      </c>
      <c r="C160">
        <v>1</v>
      </c>
      <c r="D160">
        <v>151</v>
      </c>
      <c r="E160">
        <f t="shared" si="12"/>
        <v>0.151</v>
      </c>
      <c r="G160" s="3">
        <v>547895.96400000004</v>
      </c>
      <c r="H160" s="2">
        <v>43740.500694444447</v>
      </c>
      <c r="I160" s="11">
        <v>43749.513888888891</v>
      </c>
      <c r="J160" s="14">
        <f t="shared" si="15"/>
        <v>24.933861174793186</v>
      </c>
      <c r="N160">
        <f t="shared" si="16"/>
        <v>386.95875592706295</v>
      </c>
    </row>
    <row r="161" spans="1:14">
      <c r="A161" t="s">
        <v>43</v>
      </c>
      <c r="B161" t="s">
        <v>53</v>
      </c>
      <c r="C161">
        <v>2</v>
      </c>
      <c r="D161">
        <v>151</v>
      </c>
      <c r="E161">
        <f t="shared" si="12"/>
        <v>0.151</v>
      </c>
      <c r="G161" s="3">
        <v>553884.28300000005</v>
      </c>
      <c r="H161" s="2">
        <v>43740.500694444447</v>
      </c>
      <c r="I161" s="11">
        <v>43749.513888888891</v>
      </c>
      <c r="J161" s="14">
        <f t="shared" si="15"/>
        <v>25.206379909054892</v>
      </c>
      <c r="N161">
        <f t="shared" si="16"/>
        <v>391.18808525706402</v>
      </c>
    </row>
    <row r="162" spans="1:14">
      <c r="A162" t="s">
        <v>41</v>
      </c>
      <c r="B162" t="s">
        <v>53</v>
      </c>
      <c r="C162">
        <v>1</v>
      </c>
      <c r="D162">
        <v>10</v>
      </c>
      <c r="E162">
        <f t="shared" si="12"/>
        <v>0.01</v>
      </c>
      <c r="G162" s="3">
        <v>334654.19699999999</v>
      </c>
      <c r="H162" s="11">
        <v>43749.493055555555</v>
      </c>
      <c r="I162" s="11">
        <v>43754.5</v>
      </c>
      <c r="J162" s="14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41</v>
      </c>
      <c r="B163" t="s">
        <v>53</v>
      </c>
      <c r="C163">
        <v>2</v>
      </c>
      <c r="D163">
        <v>10</v>
      </c>
      <c r="E163">
        <f t="shared" si="12"/>
        <v>0.01</v>
      </c>
      <c r="G163" s="3">
        <v>352170.185</v>
      </c>
      <c r="H163" s="11">
        <v>43749.493055555555</v>
      </c>
      <c r="I163" s="11">
        <v>43754.5</v>
      </c>
      <c r="J163" s="14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42</v>
      </c>
      <c r="B164" t="s">
        <v>53</v>
      </c>
      <c r="C164">
        <v>1</v>
      </c>
      <c r="D164">
        <v>62</v>
      </c>
      <c r="E164">
        <f t="shared" si="12"/>
        <v>6.2E-2</v>
      </c>
      <c r="G164" s="3">
        <v>650364.35600000003</v>
      </c>
      <c r="H164" s="11">
        <v>43749.5</v>
      </c>
      <c r="I164" s="11">
        <v>43754.506944444445</v>
      </c>
      <c r="J164" s="14">
        <f t="shared" si="15"/>
        <v>21.876048470241745</v>
      </c>
      <c r="N164">
        <f t="shared" si="16"/>
        <v>459.32841019625664</v>
      </c>
    </row>
    <row r="165" spans="1:14">
      <c r="A165" t="s">
        <v>42</v>
      </c>
      <c r="B165" t="s">
        <v>53</v>
      </c>
      <c r="C165">
        <v>2</v>
      </c>
      <c r="D165">
        <v>62</v>
      </c>
      <c r="E165">
        <f t="shared" si="12"/>
        <v>6.2E-2</v>
      </c>
      <c r="G165" s="3">
        <v>660187.86100000003</v>
      </c>
      <c r="H165" s="11">
        <v>43749.5</v>
      </c>
      <c r="I165" s="11">
        <v>43754.506944444445</v>
      </c>
      <c r="J165" s="14">
        <f t="shared" si="15"/>
        <v>22.206477820413056</v>
      </c>
      <c r="N165">
        <f t="shared" si="16"/>
        <v>466.26639025709045</v>
      </c>
    </row>
    <row r="166" spans="1:14">
      <c r="A166" t="s">
        <v>54</v>
      </c>
      <c r="B166" t="s">
        <v>53</v>
      </c>
      <c r="C166">
        <v>1</v>
      </c>
      <c r="D166">
        <v>10</v>
      </c>
      <c r="E166">
        <f t="shared" si="12"/>
        <v>0.01</v>
      </c>
      <c r="G166" s="3">
        <v>362208.08199999999</v>
      </c>
      <c r="H166" s="11">
        <v>43749.506944444445</v>
      </c>
      <c r="I166" s="11">
        <v>43754.513888888891</v>
      </c>
      <c r="J166" s="14">
        <f t="shared" si="15"/>
        <v>1.9650725670143643</v>
      </c>
      <c r="N166">
        <f t="shared" si="16"/>
        <v>255.81423848095292</v>
      </c>
    </row>
    <row r="167" spans="1:14">
      <c r="A167" t="s">
        <v>54</v>
      </c>
      <c r="B167" t="s">
        <v>53</v>
      </c>
      <c r="C167">
        <v>2</v>
      </c>
      <c r="D167">
        <v>10</v>
      </c>
      <c r="E167">
        <f t="shared" si="12"/>
        <v>0.01</v>
      </c>
      <c r="G167" s="3">
        <v>396607.23700000002</v>
      </c>
      <c r="H167" s="11">
        <v>43749.506944444445</v>
      </c>
      <c r="I167" s="11">
        <v>43754.513888888891</v>
      </c>
      <c r="J167" s="14">
        <f t="shared" si="15"/>
        <v>2.1516968837488952</v>
      </c>
      <c r="N167">
        <f t="shared" si="16"/>
        <v>280.10909571363402</v>
      </c>
    </row>
    <row r="168" spans="1:14">
      <c r="A168" t="s">
        <v>43</v>
      </c>
      <c r="B168" t="s">
        <v>53</v>
      </c>
      <c r="C168">
        <v>1</v>
      </c>
      <c r="D168">
        <v>49</v>
      </c>
      <c r="E168">
        <f t="shared" si="12"/>
        <v>4.9000000000000002E-2</v>
      </c>
      <c r="G168" s="3">
        <v>213779.44399999999</v>
      </c>
      <c r="H168" s="11">
        <v>43749.513888888891</v>
      </c>
      <c r="I168" s="11">
        <v>43754.520833333336</v>
      </c>
      <c r="J168" s="14">
        <f t="shared" si="15"/>
        <v>5.6830631181231333</v>
      </c>
      <c r="N168">
        <f t="shared" si="16"/>
        <v>150.984553872383</v>
      </c>
    </row>
    <row r="169" spans="1:14">
      <c r="A169" t="s">
        <v>43</v>
      </c>
      <c r="B169" t="s">
        <v>53</v>
      </c>
      <c r="C169">
        <v>2</v>
      </c>
      <c r="D169">
        <v>49</v>
      </c>
      <c r="E169">
        <f t="shared" si="12"/>
        <v>4.9000000000000002E-2</v>
      </c>
      <c r="G169" s="3">
        <v>205354.24100000001</v>
      </c>
      <c r="H169" s="11">
        <v>43749.513888888891</v>
      </c>
      <c r="I169" s="11">
        <v>43754.520833333336</v>
      </c>
      <c r="J169" s="14">
        <f t="shared" si="15"/>
        <v>5.4590894771775593</v>
      </c>
      <c r="N169">
        <f t="shared" si="16"/>
        <v>145.03414305440342</v>
      </c>
    </row>
    <row r="170" spans="1:14">
      <c r="A170" t="s">
        <v>41</v>
      </c>
      <c r="B170" t="s">
        <v>53</v>
      </c>
      <c r="C170">
        <v>1</v>
      </c>
      <c r="D170">
        <v>83</v>
      </c>
      <c r="E170">
        <f t="shared" si="12"/>
        <v>8.3000000000000004E-2</v>
      </c>
      <c r="G170" s="3">
        <v>33529.514000000003</v>
      </c>
      <c r="H170" s="11">
        <v>43754.5</v>
      </c>
      <c r="I170" s="11">
        <v>43761.436111111114</v>
      </c>
      <c r="J170" s="14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41</v>
      </c>
      <c r="B171" t="s">
        <v>53</v>
      </c>
      <c r="C171">
        <v>2</v>
      </c>
      <c r="D171">
        <v>83</v>
      </c>
      <c r="E171">
        <f t="shared" si="12"/>
        <v>8.3000000000000004E-2</v>
      </c>
      <c r="G171" s="3">
        <v>33724.222000000002</v>
      </c>
      <c r="H171" s="11">
        <v>43754.5</v>
      </c>
      <c r="I171" s="11">
        <v>43761.436111111114</v>
      </c>
      <c r="J171" s="14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42</v>
      </c>
      <c r="B172" t="s">
        <v>53</v>
      </c>
      <c r="C172">
        <v>1</v>
      </c>
      <c r="D172">
        <v>87</v>
      </c>
      <c r="E172">
        <f t="shared" si="12"/>
        <v>8.6999999999999994E-2</v>
      </c>
      <c r="G172" s="3">
        <v>88666.676000000007</v>
      </c>
      <c r="H172" s="11">
        <v>43754.506944444445</v>
      </c>
      <c r="I172" s="11">
        <v>43761.442361111112</v>
      </c>
      <c r="J172" s="14">
        <f t="shared" si="15"/>
        <v>3.0213452240981744</v>
      </c>
      <c r="N172">
        <f t="shared" si="16"/>
        <v>62.622010183575597</v>
      </c>
    </row>
    <row r="173" spans="1:14">
      <c r="A173" t="s">
        <v>42</v>
      </c>
      <c r="B173" t="s">
        <v>53</v>
      </c>
      <c r="C173">
        <v>2</v>
      </c>
      <c r="D173">
        <v>87</v>
      </c>
      <c r="E173">
        <f t="shared" si="12"/>
        <v>8.6999999999999994E-2</v>
      </c>
      <c r="G173" s="3">
        <v>93126.376000000004</v>
      </c>
      <c r="H173" s="11">
        <v>43754.506944444445</v>
      </c>
      <c r="I173" s="11">
        <v>43761.442361111112</v>
      </c>
      <c r="J173" s="14">
        <f t="shared" si="15"/>
        <v>3.1733109219654394</v>
      </c>
      <c r="N173">
        <f t="shared" si="16"/>
        <v>65.771732169496133</v>
      </c>
    </row>
    <row r="174" spans="1:14">
      <c r="A174" t="s">
        <v>54</v>
      </c>
      <c r="B174" t="s">
        <v>53</v>
      </c>
      <c r="C174">
        <v>1</v>
      </c>
      <c r="D174">
        <v>115</v>
      </c>
      <c r="E174">
        <f t="shared" si="12"/>
        <v>0.115</v>
      </c>
      <c r="G174" s="3">
        <v>2540.7890000000002</v>
      </c>
      <c r="H174" s="11">
        <v>43754.513888888891</v>
      </c>
      <c r="I174" s="11">
        <v>43761.452777777777</v>
      </c>
      <c r="J174" s="14">
        <f t="shared" si="15"/>
        <v>0.11438517382556633</v>
      </c>
      <c r="N174">
        <f t="shared" si="16"/>
        <v>1.7944657656086809</v>
      </c>
    </row>
    <row r="175" spans="1:14">
      <c r="A175" t="s">
        <v>54</v>
      </c>
      <c r="B175" t="s">
        <v>53</v>
      </c>
      <c r="C175">
        <v>2</v>
      </c>
      <c r="D175">
        <v>115</v>
      </c>
      <c r="E175">
        <f t="shared" si="12"/>
        <v>0.115</v>
      </c>
      <c r="G175" s="3">
        <v>9008.5190000000002</v>
      </c>
      <c r="H175" s="11">
        <v>43754.513888888891</v>
      </c>
      <c r="I175" s="11">
        <v>43761.452777777777</v>
      </c>
      <c r="J175" s="14">
        <f t="shared" si="15"/>
        <v>0.40555945878462046</v>
      </c>
      <c r="N175">
        <f t="shared" si="16"/>
        <v>6.3623854418195878</v>
      </c>
    </row>
    <row r="176" spans="1:14">
      <c r="A176" t="s">
        <v>43</v>
      </c>
      <c r="B176" t="s">
        <v>53</v>
      </c>
      <c r="C176">
        <v>1</v>
      </c>
      <c r="D176">
        <v>210</v>
      </c>
      <c r="E176">
        <f t="shared" si="12"/>
        <v>0.21</v>
      </c>
      <c r="G176" s="3">
        <v>11643.16</v>
      </c>
      <c r="H176" s="11">
        <v>43754.520833333336</v>
      </c>
      <c r="I176" s="11">
        <v>43761.458333333336</v>
      </c>
      <c r="J176" s="14">
        <f t="shared" si="15"/>
        <v>0.9573712756403141</v>
      </c>
      <c r="N176">
        <f t="shared" si="16"/>
        <v>8.2231354211248409</v>
      </c>
    </row>
    <row r="177" spans="1:14">
      <c r="A177" t="s">
        <v>43</v>
      </c>
      <c r="B177" t="s">
        <v>53</v>
      </c>
      <c r="C177">
        <v>2</v>
      </c>
      <c r="D177">
        <v>210</v>
      </c>
      <c r="E177">
        <f t="shared" si="12"/>
        <v>0.21</v>
      </c>
      <c r="G177" s="3">
        <v>5303.3270000000002</v>
      </c>
      <c r="H177" s="11">
        <v>43754.520833333336</v>
      </c>
      <c r="I177" s="11">
        <v>43761.458333333336</v>
      </c>
      <c r="J177" s="14">
        <f t="shared" si="15"/>
        <v>0.43607173096717061</v>
      </c>
      <c r="N177">
        <f t="shared" si="16"/>
        <v>3.7455446892001616</v>
      </c>
    </row>
    <row r="178" spans="1:14">
      <c r="A178" t="s">
        <v>41</v>
      </c>
      <c r="B178" t="s">
        <v>53</v>
      </c>
      <c r="C178">
        <v>1</v>
      </c>
      <c r="D178">
        <v>70</v>
      </c>
      <c r="E178">
        <f t="shared" si="12"/>
        <v>7.0000000000000007E-2</v>
      </c>
      <c r="G178">
        <v>1436.2719999999999</v>
      </c>
      <c r="H178" s="11">
        <v>43761.436111111114</v>
      </c>
      <c r="I178" s="11">
        <v>43768.426388888889</v>
      </c>
      <c r="J178" s="14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41</v>
      </c>
      <c r="B179" t="s">
        <v>53</v>
      </c>
      <c r="C179">
        <v>2</v>
      </c>
      <c r="D179">
        <v>70</v>
      </c>
      <c r="E179">
        <f t="shared" si="12"/>
        <v>7.0000000000000007E-2</v>
      </c>
      <c r="G179">
        <v>646.476</v>
      </c>
      <c r="H179" s="11">
        <v>43761.436111111114</v>
      </c>
      <c r="I179" s="11">
        <v>43768.426388888889</v>
      </c>
      <c r="J179" s="14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42</v>
      </c>
      <c r="B180" t="s">
        <v>53</v>
      </c>
      <c r="C180">
        <v>1</v>
      </c>
      <c r="D180">
        <v>79</v>
      </c>
      <c r="E180">
        <f t="shared" si="12"/>
        <v>7.9000000000000001E-2</v>
      </c>
      <c r="G180">
        <v>1741.87</v>
      </c>
      <c r="H180" s="11">
        <v>43761.442361111112</v>
      </c>
      <c r="I180" s="11">
        <v>43768.427777777775</v>
      </c>
      <c r="J180" s="14">
        <f t="shared" si="15"/>
        <v>5.3511083354926867E-2</v>
      </c>
      <c r="N180">
        <f t="shared" si="16"/>
        <v>1.2302186774032762</v>
      </c>
    </row>
    <row r="181" spans="1:14">
      <c r="A181" t="s">
        <v>42</v>
      </c>
      <c r="B181" t="s">
        <v>53</v>
      </c>
      <c r="C181">
        <v>2</v>
      </c>
      <c r="D181">
        <v>79</v>
      </c>
      <c r="E181">
        <f t="shared" si="12"/>
        <v>7.9000000000000001E-2</v>
      </c>
      <c r="G181">
        <v>6220.893</v>
      </c>
      <c r="H181" s="11">
        <v>43761.442361111112</v>
      </c>
      <c r="I181" s="11">
        <v>43768.427777777775</v>
      </c>
      <c r="J181" s="14">
        <f t="shared" si="15"/>
        <v>0.1911088220504866</v>
      </c>
      <c r="N181">
        <f t="shared" si="16"/>
        <v>4.3935877871065578</v>
      </c>
    </row>
    <row r="182" spans="1:14">
      <c r="A182" t="s">
        <v>54</v>
      </c>
      <c r="B182" t="s">
        <v>53</v>
      </c>
      <c r="C182">
        <v>1</v>
      </c>
      <c r="D182">
        <v>61</v>
      </c>
      <c r="E182">
        <f t="shared" si="12"/>
        <v>6.0999999999999999E-2</v>
      </c>
      <c r="G182">
        <v>1407.0740000000001</v>
      </c>
      <c r="H182" s="11">
        <v>43761.452777777777</v>
      </c>
      <c r="I182" s="11">
        <v>43768.43472222222</v>
      </c>
      <c r="J182" s="14">
        <f t="shared" si="15"/>
        <v>3.3393628646124454E-2</v>
      </c>
      <c r="N182">
        <f t="shared" si="16"/>
        <v>0.99376458363054521</v>
      </c>
    </row>
    <row r="183" spans="1:14">
      <c r="A183" t="s">
        <v>54</v>
      </c>
      <c r="B183" t="s">
        <v>53</v>
      </c>
      <c r="C183">
        <v>2</v>
      </c>
      <c r="D183">
        <v>61</v>
      </c>
      <c r="E183">
        <f t="shared" si="12"/>
        <v>6.0999999999999999E-2</v>
      </c>
      <c r="G183">
        <v>542.16300000000001</v>
      </c>
      <c r="H183" s="11">
        <v>43761.452777777777</v>
      </c>
      <c r="I183" s="11">
        <v>43768.43472222222</v>
      </c>
      <c r="J183" s="14">
        <f t="shared" si="15"/>
        <v>1.2866977776342093E-2</v>
      </c>
      <c r="N183">
        <f t="shared" si="16"/>
        <v>0.38290977443609026</v>
      </c>
    </row>
    <row r="184" spans="1:14">
      <c r="A184" t="s">
        <v>43</v>
      </c>
      <c r="B184" t="s">
        <v>53</v>
      </c>
      <c r="C184">
        <v>1</v>
      </c>
      <c r="D184">
        <v>41</v>
      </c>
      <c r="E184">
        <f t="shared" si="12"/>
        <v>4.1000000000000002E-2</v>
      </c>
      <c r="G184">
        <v>28457.464</v>
      </c>
      <c r="H184" s="11">
        <v>43761.458333333336</v>
      </c>
      <c r="I184" s="11">
        <v>43768.438888888886</v>
      </c>
      <c r="J184" s="14">
        <f t="shared" si="15"/>
        <v>0.45402868599636664</v>
      </c>
      <c r="N184">
        <f t="shared" si="16"/>
        <v>20.098459543095267</v>
      </c>
    </row>
    <row r="185" spans="1:14">
      <c r="A185" t="s">
        <v>43</v>
      </c>
      <c r="B185" t="s">
        <v>53</v>
      </c>
      <c r="C185">
        <v>2</v>
      </c>
      <c r="D185">
        <v>41</v>
      </c>
      <c r="E185">
        <f t="shared" si="12"/>
        <v>4.1000000000000002E-2</v>
      </c>
      <c r="G185">
        <v>29518.313999999998</v>
      </c>
      <c r="H185" s="11">
        <v>43761.458333333336</v>
      </c>
      <c r="I185" s="11">
        <v>43768.438888888886</v>
      </c>
      <c r="J185" s="14">
        <f t="shared" si="15"/>
        <v>0.47095416929098644</v>
      </c>
      <c r="N185">
        <f t="shared" si="16"/>
        <v>20.847698857121724</v>
      </c>
    </row>
    <row r="186" spans="1:14">
      <c r="A186" t="s">
        <v>41</v>
      </c>
      <c r="B186" t="s">
        <v>53</v>
      </c>
      <c r="C186">
        <v>1</v>
      </c>
      <c r="D186">
        <v>112</v>
      </c>
      <c r="E186">
        <f t="shared" si="12"/>
        <v>0.112</v>
      </c>
      <c r="G186">
        <v>174.08</v>
      </c>
      <c r="H186" s="11">
        <v>43768.426388888889</v>
      </c>
      <c r="I186" s="11">
        <v>43776.513888888891</v>
      </c>
      <c r="J186" s="24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41</v>
      </c>
      <c r="B187" t="s">
        <v>53</v>
      </c>
      <c r="C187">
        <v>2</v>
      </c>
      <c r="D187">
        <v>112</v>
      </c>
      <c r="E187">
        <f t="shared" si="12"/>
        <v>0.112</v>
      </c>
      <c r="G187">
        <v>316.31</v>
      </c>
      <c r="H187" s="11">
        <v>43768.426388888889</v>
      </c>
      <c r="I187" s="11">
        <v>43776.513888888891</v>
      </c>
      <c r="J187" s="24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42</v>
      </c>
      <c r="B188" t="s">
        <v>53</v>
      </c>
      <c r="C188">
        <v>1</v>
      </c>
      <c r="D188">
        <v>103</v>
      </c>
      <c r="E188">
        <f t="shared" si="12"/>
        <v>0.10299999999999999</v>
      </c>
      <c r="G188">
        <v>339.92599999999999</v>
      </c>
      <c r="H188" s="11">
        <v>43768.427777777775</v>
      </c>
      <c r="I188" s="11">
        <v>43776.518055555556</v>
      </c>
      <c r="J188" s="24">
        <f t="shared" si="15"/>
        <v>1.1755778758923639E-2</v>
      </c>
      <c r="N188">
        <f t="shared" si="16"/>
        <v>0.24007722398054165</v>
      </c>
    </row>
    <row r="189" spans="1:14">
      <c r="A189" t="s">
        <v>42</v>
      </c>
      <c r="B189" t="s">
        <v>53</v>
      </c>
      <c r="C189">
        <v>2</v>
      </c>
      <c r="D189">
        <v>103</v>
      </c>
      <c r="E189">
        <f t="shared" si="12"/>
        <v>0.10299999999999999</v>
      </c>
      <c r="G189">
        <v>1693.873</v>
      </c>
      <c r="H189" s="11">
        <v>43768.427777777775</v>
      </c>
      <c r="I189" s="11">
        <v>43776.518055555556</v>
      </c>
      <c r="J189" s="24">
        <f t="shared" si="15"/>
        <v>5.8579797466843553E-2</v>
      </c>
      <c r="N189">
        <f t="shared" si="16"/>
        <v>1.1963201626694988</v>
      </c>
    </row>
    <row r="190" spans="1:14">
      <c r="A190" t="s">
        <v>54</v>
      </c>
      <c r="B190" t="s">
        <v>53</v>
      </c>
      <c r="C190">
        <v>1</v>
      </c>
      <c r="D190">
        <v>12</v>
      </c>
      <c r="E190">
        <f t="shared" si="12"/>
        <v>1.2E-2</v>
      </c>
      <c r="G190">
        <v>245.75</v>
      </c>
      <c r="H190" s="11">
        <v>43768.43472222222</v>
      </c>
      <c r="I190" s="11">
        <v>43776.52847222222</v>
      </c>
      <c r="J190" s="24">
        <f t="shared" si="15"/>
        <v>9.8973337551159471E-4</v>
      </c>
      <c r="N190">
        <f t="shared" si="16"/>
        <v>0.17356418100768436</v>
      </c>
    </row>
    <row r="191" spans="1:14">
      <c r="A191" t="s">
        <v>54</v>
      </c>
      <c r="B191" t="s">
        <v>53</v>
      </c>
      <c r="C191">
        <v>2</v>
      </c>
      <c r="D191">
        <v>12</v>
      </c>
      <c r="E191">
        <f t="shared" si="12"/>
        <v>1.2E-2</v>
      </c>
      <c r="G191">
        <v>746.34</v>
      </c>
      <c r="H191" s="11">
        <v>43768.43472222222</v>
      </c>
      <c r="I191" s="11">
        <v>43776.52847222222</v>
      </c>
      <c r="J191" s="24">
        <f t="shared" si="15"/>
        <v>3.0058091860806655E-3</v>
      </c>
      <c r="N191">
        <f t="shared" si="16"/>
        <v>0.52711247549654172</v>
      </c>
    </row>
    <row r="192" spans="1:14">
      <c r="A192" t="s">
        <v>43</v>
      </c>
      <c r="B192" t="s">
        <v>53</v>
      </c>
      <c r="C192">
        <v>1</v>
      </c>
      <c r="D192">
        <v>33</v>
      </c>
      <c r="E192">
        <f t="shared" si="12"/>
        <v>3.3000000000000002E-2</v>
      </c>
      <c r="G192">
        <v>14147.607</v>
      </c>
      <c r="H192" s="11">
        <v>43768.438888888886</v>
      </c>
      <c r="I192" s="11">
        <v>43776.531944444447</v>
      </c>
      <c r="J192" s="24">
        <f t="shared" si="15"/>
        <v>0.15670311670407375</v>
      </c>
      <c r="N192">
        <f t="shared" si="16"/>
        <v>9.9919341695771404</v>
      </c>
    </row>
    <row r="193" spans="1:14">
      <c r="A193" t="s">
        <v>43</v>
      </c>
      <c r="B193" t="s">
        <v>53</v>
      </c>
      <c r="C193">
        <v>2</v>
      </c>
      <c r="D193">
        <v>33</v>
      </c>
      <c r="E193">
        <f t="shared" si="12"/>
        <v>3.3000000000000002E-2</v>
      </c>
      <c r="G193">
        <v>14336.603999999999</v>
      </c>
      <c r="H193" s="11">
        <v>43768.438888888886</v>
      </c>
      <c r="I193" s="11">
        <v>43776.531944444447</v>
      </c>
      <c r="J193" s="24">
        <f t="shared" si="15"/>
        <v>0.15879650387179189</v>
      </c>
      <c r="N193">
        <f t="shared" si="16"/>
        <v>10.125415795285823</v>
      </c>
    </row>
    <row r="194" spans="1:14">
      <c r="A194" t="s">
        <v>41</v>
      </c>
      <c r="B194" t="s">
        <v>53</v>
      </c>
      <c r="C194">
        <v>1</v>
      </c>
      <c r="D194">
        <v>5</v>
      </c>
      <c r="E194">
        <f t="shared" si="12"/>
        <v>5.0000000000000001E-3</v>
      </c>
      <c r="H194" s="11">
        <v>43776.513888888891</v>
      </c>
      <c r="I194" s="11"/>
    </row>
    <row r="195" spans="1:14">
      <c r="A195" t="s">
        <v>41</v>
      </c>
      <c r="B195" t="s">
        <v>53</v>
      </c>
      <c r="C195">
        <v>2</v>
      </c>
      <c r="D195">
        <v>5</v>
      </c>
      <c r="E195">
        <f t="shared" si="12"/>
        <v>5.0000000000000001E-3</v>
      </c>
      <c r="H195" s="11">
        <v>43776.513888888891</v>
      </c>
      <c r="I195" s="11"/>
    </row>
    <row r="196" spans="1:14">
      <c r="A196" t="s">
        <v>42</v>
      </c>
      <c r="B196" t="s">
        <v>53</v>
      </c>
      <c r="C196">
        <v>1</v>
      </c>
      <c r="D196">
        <v>6.6</v>
      </c>
      <c r="E196">
        <f t="shared" si="12"/>
        <v>6.6E-3</v>
      </c>
      <c r="H196" s="11">
        <v>43776.518055555556</v>
      </c>
      <c r="I196" s="11"/>
    </row>
    <row r="197" spans="1:14">
      <c r="A197" t="s">
        <v>42</v>
      </c>
      <c r="B197" t="s">
        <v>53</v>
      </c>
      <c r="C197">
        <v>2</v>
      </c>
      <c r="D197">
        <v>6.6</v>
      </c>
      <c r="E197">
        <f t="shared" si="12"/>
        <v>6.6E-3</v>
      </c>
      <c r="H197" s="11">
        <v>43776.518055555556</v>
      </c>
      <c r="I197" s="11"/>
    </row>
    <row r="198" spans="1:14">
      <c r="A198" t="s">
        <v>54</v>
      </c>
      <c r="B198" t="s">
        <v>53</v>
      </c>
      <c r="C198">
        <v>1</v>
      </c>
      <c r="D198">
        <v>29</v>
      </c>
      <c r="E198">
        <f t="shared" si="12"/>
        <v>2.9000000000000001E-2</v>
      </c>
      <c r="H198" s="11">
        <v>43776.52847222222</v>
      </c>
      <c r="I198" s="11"/>
    </row>
    <row r="199" spans="1:14">
      <c r="A199" t="s">
        <v>54</v>
      </c>
      <c r="B199" t="s">
        <v>53</v>
      </c>
      <c r="C199">
        <v>2</v>
      </c>
      <c r="D199">
        <v>29</v>
      </c>
      <c r="E199">
        <f t="shared" si="12"/>
        <v>2.9000000000000001E-2</v>
      </c>
      <c r="H199" s="11">
        <v>43776.52847222222</v>
      </c>
      <c r="I199" s="11"/>
    </row>
    <row r="200" spans="1:14">
      <c r="A200" t="s">
        <v>43</v>
      </c>
      <c r="B200" t="s">
        <v>53</v>
      </c>
      <c r="C200">
        <v>1</v>
      </c>
      <c r="D200">
        <v>24</v>
      </c>
      <c r="E200">
        <f t="shared" si="12"/>
        <v>2.4E-2</v>
      </c>
      <c r="H200" s="11">
        <v>43776.531944444447</v>
      </c>
      <c r="I200" s="11"/>
    </row>
    <row r="201" spans="1:14">
      <c r="A201" t="s">
        <v>43</v>
      </c>
      <c r="B201" t="s">
        <v>53</v>
      </c>
      <c r="C201">
        <v>2</v>
      </c>
      <c r="D201">
        <v>24</v>
      </c>
      <c r="E201">
        <f t="shared" si="12"/>
        <v>2.4E-2</v>
      </c>
      <c r="H201" s="11">
        <v>43776.531944444447</v>
      </c>
      <c r="I201" s="11"/>
    </row>
    <row r="202" spans="1:14">
      <c r="H202" s="11"/>
      <c r="I202" s="11"/>
    </row>
    <row r="203" spans="1:14">
      <c r="H203" s="11"/>
      <c r="I203" s="11"/>
    </row>
    <row r="204" spans="1:14">
      <c r="H204" s="11"/>
      <c r="I204" s="11"/>
    </row>
    <row r="205" spans="1:14">
      <c r="H205" s="11"/>
      <c r="I205" s="11"/>
    </row>
    <row r="206" spans="1:14">
      <c r="H206" s="11"/>
      <c r="I206" s="11"/>
    </row>
    <row r="207" spans="1:14">
      <c r="H207" s="11"/>
      <c r="I207" s="11"/>
    </row>
    <row r="208" spans="1:14">
      <c r="H208" s="11"/>
      <c r="I208" s="11"/>
    </row>
    <row r="209" spans="8:9">
      <c r="H209" s="11"/>
      <c r="I209" s="11"/>
    </row>
    <row r="210" spans="8:9">
      <c r="H210" s="11"/>
      <c r="I210" s="11"/>
    </row>
    <row r="211" spans="8:9">
      <c r="H211" s="11"/>
      <c r="I211" s="11"/>
    </row>
    <row r="212" spans="8:9">
      <c r="H212" s="11"/>
      <c r="I212" s="11"/>
    </row>
    <row r="213" spans="8:9">
      <c r="H213" s="11"/>
      <c r="I213" s="11"/>
    </row>
    <row r="214" spans="8:9">
      <c r="H214" s="11"/>
      <c r="I214" s="11"/>
    </row>
    <row r="215" spans="8:9">
      <c r="H215" s="11"/>
      <c r="I215" s="11"/>
    </row>
    <row r="216" spans="8:9">
      <c r="H216" s="11"/>
      <c r="I216" s="11"/>
    </row>
    <row r="217" spans="8:9">
      <c r="H217" s="11"/>
      <c r="I217" s="11"/>
    </row>
    <row r="218" spans="8:9">
      <c r="H218" s="11"/>
      <c r="I218" s="11"/>
    </row>
    <row r="219" spans="8:9">
      <c r="H219" s="11"/>
      <c r="I219" s="11"/>
    </row>
    <row r="220" spans="8:9">
      <c r="H220" s="11"/>
      <c r="I220" s="11"/>
    </row>
    <row r="221" spans="8:9">
      <c r="H221" s="11"/>
      <c r="I221" s="11"/>
    </row>
    <row r="222" spans="8:9">
      <c r="H222" s="11"/>
      <c r="I222" s="11"/>
    </row>
    <row r="223" spans="8:9">
      <c r="H223" s="11"/>
      <c r="I223" s="11"/>
    </row>
    <row r="224" spans="8:9">
      <c r="H224" s="11"/>
      <c r="I224" s="11"/>
    </row>
    <row r="225" spans="8:9">
      <c r="H225" s="11"/>
      <c r="I225" s="11"/>
    </row>
    <row r="226" spans="8:9">
      <c r="H226" s="11"/>
      <c r="I226" s="11"/>
    </row>
    <row r="227" spans="8:9">
      <c r="H227" s="11"/>
      <c r="I227" s="11"/>
    </row>
    <row r="228" spans="8:9">
      <c r="H228" s="11"/>
      <c r="I228" s="11"/>
    </row>
    <row r="229" spans="8:9">
      <c r="H229" s="11"/>
      <c r="I229" s="11"/>
    </row>
    <row r="230" spans="8:9">
      <c r="H230" s="11"/>
      <c r="I230" s="11"/>
    </row>
    <row r="231" spans="8:9">
      <c r="H231" s="11"/>
      <c r="I231" s="11"/>
    </row>
    <row r="232" spans="8:9">
      <c r="H232" s="11"/>
      <c r="I232" s="11"/>
    </row>
    <row r="233" spans="8:9">
      <c r="H233" s="11"/>
      <c r="I233" s="11"/>
    </row>
    <row r="234" spans="8:9">
      <c r="H234" s="11"/>
      <c r="I234" s="11"/>
    </row>
    <row r="235" spans="8:9">
      <c r="H235" s="11"/>
      <c r="I235" s="11"/>
    </row>
    <row r="236" spans="8:9">
      <c r="H236" s="11"/>
      <c r="I236" s="11"/>
    </row>
    <row r="237" spans="8:9">
      <c r="H237" s="11"/>
      <c r="I237" s="11"/>
    </row>
    <row r="238" spans="8:9">
      <c r="H238" s="11"/>
      <c r="I238" s="11"/>
    </row>
    <row r="239" spans="8:9">
      <c r="H239" s="11"/>
      <c r="I239" s="11"/>
    </row>
    <row r="240" spans="8:9">
      <c r="H240" s="11"/>
      <c r="I240" s="11"/>
    </row>
    <row r="241" spans="8:9">
      <c r="H241" s="11"/>
      <c r="I241" s="11"/>
    </row>
    <row r="242" spans="8:9">
      <c r="H242" s="11"/>
      <c r="I242" s="11"/>
    </row>
    <row r="243" spans="8:9">
      <c r="H243" s="11"/>
      <c r="I243" s="11"/>
    </row>
    <row r="244" spans="8:9">
      <c r="H244" s="11"/>
      <c r="I244" s="11"/>
    </row>
    <row r="245" spans="8:9">
      <c r="H245" s="11"/>
      <c r="I245" s="11"/>
    </row>
    <row r="246" spans="8:9">
      <c r="H246" s="11"/>
      <c r="I246" s="11"/>
    </row>
    <row r="247" spans="8:9">
      <c r="H247" s="11"/>
      <c r="I247" s="11"/>
    </row>
    <row r="248" spans="8:9">
      <c r="H248" s="11"/>
      <c r="I248" s="11"/>
    </row>
    <row r="249" spans="8:9">
      <c r="H249" s="11"/>
      <c r="I249" s="11"/>
    </row>
    <row r="250" spans="8:9">
      <c r="H250" s="11"/>
      <c r="I250" s="11"/>
    </row>
    <row r="251" spans="8:9">
      <c r="H251" s="11"/>
      <c r="I251" s="11"/>
    </row>
    <row r="252" spans="8:9">
      <c r="H252" s="11"/>
      <c r="I252" s="11"/>
    </row>
    <row r="253" spans="8:9">
      <c r="H253" s="11"/>
      <c r="I253" s="11"/>
    </row>
    <row r="254" spans="8:9">
      <c r="H254" s="11"/>
      <c r="I254" s="11"/>
    </row>
    <row r="255" spans="8:9">
      <c r="H255" s="11"/>
      <c r="I255" s="11"/>
    </row>
    <row r="256" spans="8:9">
      <c r="H256" s="11"/>
      <c r="I256" s="11"/>
    </row>
    <row r="257" spans="8:9">
      <c r="H257" s="11"/>
      <c r="I257" s="11"/>
    </row>
    <row r="258" spans="8:9">
      <c r="H258" s="11"/>
      <c r="I258" s="11"/>
    </row>
    <row r="259" spans="8:9">
      <c r="H259" s="11"/>
      <c r="I259" s="11"/>
    </row>
    <row r="260" spans="8:9">
      <c r="H260" s="11"/>
      <c r="I260" s="11"/>
    </row>
    <row r="261" spans="8:9">
      <c r="H261" s="11"/>
      <c r="I261" s="11"/>
    </row>
    <row r="262" spans="8:9">
      <c r="H262" s="11"/>
      <c r="I262" s="11"/>
    </row>
    <row r="263" spans="8:9">
      <c r="H263" s="11"/>
      <c r="I263" s="11"/>
    </row>
    <row r="264" spans="8:9">
      <c r="H264" s="11"/>
      <c r="I264" s="11"/>
    </row>
    <row r="265" spans="8:9">
      <c r="H265" s="11"/>
      <c r="I265" s="11"/>
    </row>
    <row r="266" spans="8:9">
      <c r="H266" s="11"/>
      <c r="I266" s="11"/>
    </row>
    <row r="267" spans="8:9">
      <c r="H267" s="11"/>
      <c r="I267" s="11"/>
    </row>
    <row r="268" spans="8:9">
      <c r="H268" s="11"/>
      <c r="I268" s="11"/>
    </row>
    <row r="269" spans="8:9">
      <c r="H269" s="11"/>
      <c r="I269" s="11"/>
    </row>
    <row r="270" spans="8:9">
      <c r="H270" s="11"/>
      <c r="I270" s="11"/>
    </row>
    <row r="271" spans="8:9">
      <c r="H271" s="11"/>
      <c r="I271" s="11"/>
    </row>
    <row r="272" spans="8:9">
      <c r="H272" s="11"/>
      <c r="I272" s="11"/>
    </row>
    <row r="273" spans="8:9">
      <c r="H273" s="11"/>
      <c r="I273" s="11"/>
    </row>
    <row r="274" spans="8:9">
      <c r="H274" s="11"/>
      <c r="I274" s="11"/>
    </row>
    <row r="275" spans="8:9">
      <c r="H275" s="11"/>
      <c r="I275" s="11"/>
    </row>
    <row r="276" spans="8:9">
      <c r="H276" s="11"/>
      <c r="I276" s="11"/>
    </row>
    <row r="277" spans="8:9">
      <c r="H277" s="11"/>
      <c r="I277" s="11"/>
    </row>
    <row r="278" spans="8:9">
      <c r="H278" s="11"/>
      <c r="I278" s="11"/>
    </row>
    <row r="279" spans="8:9">
      <c r="H279" s="11"/>
      <c r="I279" s="11"/>
    </row>
    <row r="280" spans="8:9">
      <c r="H280" s="11"/>
      <c r="I280" s="11"/>
    </row>
    <row r="281" spans="8:9">
      <c r="H281" s="11"/>
      <c r="I281" s="11"/>
    </row>
    <row r="282" spans="8:9">
      <c r="H282" s="11"/>
      <c r="I282" s="11"/>
    </row>
    <row r="283" spans="8:9">
      <c r="H283" s="11"/>
      <c r="I283" s="11"/>
    </row>
    <row r="284" spans="8:9">
      <c r="H284" s="11"/>
      <c r="I284" s="11"/>
    </row>
    <row r="285" spans="8:9">
      <c r="H285" s="11"/>
      <c r="I285" s="11"/>
    </row>
    <row r="286" spans="8:9">
      <c r="H286" s="11"/>
      <c r="I286" s="11"/>
    </row>
    <row r="287" spans="8:9">
      <c r="H287" s="11"/>
      <c r="I287" s="11"/>
    </row>
    <row r="288" spans="8:9">
      <c r="H288" s="11"/>
      <c r="I288" s="11"/>
    </row>
    <row r="289" spans="8:9">
      <c r="H289" s="11"/>
      <c r="I289" s="11"/>
    </row>
    <row r="290" spans="8:9">
      <c r="H290" s="11"/>
      <c r="I290" s="11"/>
    </row>
    <row r="291" spans="8:9">
      <c r="H291" s="11"/>
      <c r="I291" s="11"/>
    </row>
    <row r="292" spans="8:9">
      <c r="H292" s="11"/>
      <c r="I292" s="11"/>
    </row>
    <row r="293" spans="8:9">
      <c r="H293" s="11"/>
      <c r="I293" s="11"/>
    </row>
    <row r="294" spans="8:9">
      <c r="H294" s="11"/>
      <c r="I294" s="11"/>
    </row>
    <row r="295" spans="8:9">
      <c r="H295" s="11"/>
      <c r="I295" s="11"/>
    </row>
    <row r="296" spans="8:9">
      <c r="H296" s="11"/>
      <c r="I296" s="11"/>
    </row>
    <row r="297" spans="8:9">
      <c r="H297" s="11"/>
      <c r="I297" s="11"/>
    </row>
    <row r="298" spans="8:9">
      <c r="H298" s="11"/>
      <c r="I298" s="11"/>
    </row>
    <row r="299" spans="8:9">
      <c r="H299" s="11"/>
      <c r="I299" s="11"/>
    </row>
    <row r="300" spans="8:9">
      <c r="H300" s="11"/>
      <c r="I300" s="11"/>
    </row>
    <row r="301" spans="8:9">
      <c r="H301" s="11"/>
      <c r="I301" s="11"/>
    </row>
    <row r="302" spans="8:9">
      <c r="H302" s="11"/>
      <c r="I302" s="11"/>
    </row>
    <row r="303" spans="8:9">
      <c r="H303" s="11"/>
      <c r="I303" s="11"/>
    </row>
    <row r="304" spans="8:9">
      <c r="H304" s="11"/>
      <c r="I304" s="11"/>
    </row>
    <row r="305" spans="8:9">
      <c r="H305" s="11"/>
      <c r="I305" s="11"/>
    </row>
    <row r="306" spans="8:9">
      <c r="H306" s="11"/>
      <c r="I306" s="11"/>
    </row>
    <row r="307" spans="8:9">
      <c r="H307" s="11"/>
      <c r="I307" s="11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2023-01-06T21:40:18Z</dcterms:modified>
</cp:coreProperties>
</file>