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G:\Shared drives\StreamTeam Analytical Lab\Projects\Carey Misc\2021 season misc analyses\GC 2021\"/>
    </mc:Choice>
  </mc:AlternateContent>
  <xr:revisionPtr revIDLastSave="0" documentId="13_ncr:1_{F7F57A0E-FA71-48F7-8B78-F97EAE6B9F7F}" xr6:coauthVersionLast="36" xr6:coauthVersionMax="36" xr10:uidLastSave="{00000000-0000-0000-0000-000000000000}"/>
  <bookViews>
    <workbookView xWindow="0" yWindow="0" windowWidth="11310" windowHeight="11445" xr2:uid="{00000000-000D-0000-FFFF-FFFF00000000}"/>
  </bookViews>
  <sheets>
    <sheet name="one" sheetId="1" r:id="rId1"/>
  </sheets>
  <calcPr calcId="191029"/>
</workbook>
</file>

<file path=xl/calcChain.xml><?xml version="1.0" encoding="utf-8"?>
<calcChain xmlns="http://schemas.openxmlformats.org/spreadsheetml/2006/main">
  <c r="AX10" i="1" l="1"/>
  <c r="AX11" i="1"/>
  <c r="AX12" i="1"/>
  <c r="AX13" i="1"/>
  <c r="AX14" i="1"/>
  <c r="AX15" i="1"/>
  <c r="AX16" i="1"/>
  <c r="AX17" i="1"/>
  <c r="AX18" i="1"/>
  <c r="AX19" i="1"/>
  <c r="AX20" i="1"/>
  <c r="AX9" i="1"/>
  <c r="AW10" i="1"/>
  <c r="AW11" i="1"/>
  <c r="AW12" i="1"/>
  <c r="AW13" i="1"/>
  <c r="AW14" i="1"/>
  <c r="AW15" i="1"/>
  <c r="AW16" i="1"/>
  <c r="AW17" i="1"/>
  <c r="AW18" i="1"/>
  <c r="AW19" i="1"/>
  <c r="AW20" i="1"/>
  <c r="AW9" i="1"/>
  <c r="AT9" i="1" l="1"/>
  <c r="AU9" i="1"/>
  <c r="AT10" i="1"/>
  <c r="AU10" i="1"/>
  <c r="AT11" i="1"/>
  <c r="AU11" i="1"/>
  <c r="AT12" i="1"/>
  <c r="AU12" i="1"/>
  <c r="AT13" i="1"/>
  <c r="AU13" i="1"/>
  <c r="AT14" i="1"/>
  <c r="AU14" i="1"/>
  <c r="AT15" i="1"/>
  <c r="AU15" i="1"/>
  <c r="AT16" i="1"/>
  <c r="AU16" i="1"/>
  <c r="AT17" i="1"/>
  <c r="AU17" i="1"/>
  <c r="AT18" i="1"/>
  <c r="AU18" i="1"/>
  <c r="AT19" i="1"/>
  <c r="AU19" i="1"/>
  <c r="AT20" i="1"/>
  <c r="AU20" i="1"/>
</calcChain>
</file>

<file path=xl/sharedStrings.xml><?xml version="1.0" encoding="utf-8"?>
<sst xmlns="http://schemas.openxmlformats.org/spreadsheetml/2006/main" count="303" uniqueCount="38">
  <si>
    <t>Data#</t>
  </si>
  <si>
    <t>Data Filename</t>
  </si>
  <si>
    <t>Date Acquired</t>
  </si>
  <si>
    <t>Sample Name</t>
  </si>
  <si>
    <t>Sample Type</t>
  </si>
  <si>
    <t>Level#</t>
  </si>
  <si>
    <t>Ret. Time</t>
  </si>
  <si>
    <t>Area</t>
  </si>
  <si>
    <t>Conc. (ppt)</t>
  </si>
  <si>
    <t>Std. Conc.</t>
  </si>
  <si>
    <t>Cal. Point</t>
  </si>
  <si>
    <t>Accuracy[%]</t>
  </si>
  <si>
    <t>Deviation</t>
  </si>
  <si>
    <t>air</t>
  </si>
  <si>
    <t>Unknown</t>
  </si>
  <si>
    <t>-----</t>
  </si>
  <si>
    <t>air + 100</t>
  </si>
  <si>
    <t>CH4 by FID</t>
  </si>
  <si>
    <t>CH4 by TCD</t>
  </si>
  <si>
    <t>CO2 by TCD</t>
  </si>
  <si>
    <t>Analyst code</t>
  </si>
  <si>
    <t>Note</t>
  </si>
  <si>
    <t>2020 CAL Measured headspace CO2 in ppm from GC in ppm</t>
  </si>
  <si>
    <t>BRN06apr21_001.gcd</t>
  </si>
  <si>
    <t>BRN06apr21_002.gcd</t>
  </si>
  <si>
    <t>BRN06apr21_003.gcd</t>
  </si>
  <si>
    <t>BRN06apr21_004.gcd</t>
  </si>
  <si>
    <t>BRN06apr21_005.gcd</t>
  </si>
  <si>
    <t>BRN06apr21_006.gcd</t>
  </si>
  <si>
    <t>BRN06apr21_007.gcd</t>
  </si>
  <si>
    <t>BRN06apr21_008.gcd</t>
  </si>
  <si>
    <t>BRN06apr21_009.gcd</t>
  </si>
  <si>
    <t>BRN06apr21_010.gcd</t>
  </si>
  <si>
    <t>BRN06apr21_011.gcd</t>
  </si>
  <si>
    <t>BRN06apr21_012.gcd</t>
  </si>
  <si>
    <t>2020 ranged CAL Measured headspace CH4  in ppm from GC in ppm</t>
  </si>
  <si>
    <t>2021 ranged CAL Measured headspace CH4  in ppm from GC in ppm</t>
  </si>
  <si>
    <t>2021 CAL Measured headspace CO2 in ppm from GC in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</si>
</sst>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2" fontId="0" fillId="33" borderId="0" xfId="0" applyNumberFormat="1" applyFill="1"/>
    <xf numFmtId="1" fontId="0" fillId="33" borderId="0" xfId="0" applyNumberFormat="1" applyFill="1"/>
    <xf numFmtId="2" fontId="0" fillId="34" borderId="0" xfId="0" applyNumberFormat="1" applyFill="1"/>
    <xf numFmtId="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AX20"/>
  <sheetViews>
    <sheetView tabSelected="1" topLeftCell="AR1" workbookViewId="0">
      <selection activeCell="BB21" sqref="BB21"/>
    </sheetView>
  </sheetViews>
  <sheetFormatPr defaultRowHeight="15" x14ac:dyDescent="0.25"/>
  <cols>
    <col min="2" max="2" width="23.5703125" customWidth="1"/>
    <col min="3" max="3" width="17.85546875" customWidth="1"/>
  </cols>
  <sheetData>
    <row r="7" spans="1:50" x14ac:dyDescent="0.25">
      <c r="A7" t="s">
        <v>17</v>
      </c>
      <c r="O7" t="s">
        <v>18</v>
      </c>
      <c r="AC7" t="s">
        <v>19</v>
      </c>
    </row>
    <row r="8" spans="1:50" ht="150" x14ac:dyDescent="0.25">
      <c r="A8" s="1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O8" t="s">
        <v>0</v>
      </c>
      <c r="P8" t="s">
        <v>1</v>
      </c>
      <c r="Q8" t="s">
        <v>2</v>
      </c>
      <c r="R8" t="s">
        <v>3</v>
      </c>
      <c r="S8" t="s">
        <v>4</v>
      </c>
      <c r="T8" t="s">
        <v>5</v>
      </c>
      <c r="U8" t="s">
        <v>6</v>
      </c>
      <c r="V8" t="s">
        <v>7</v>
      </c>
      <c r="W8" t="s">
        <v>8</v>
      </c>
      <c r="X8" t="s">
        <v>9</v>
      </c>
      <c r="Y8" t="s">
        <v>10</v>
      </c>
      <c r="Z8" t="s">
        <v>11</v>
      </c>
      <c r="AA8" t="s">
        <v>12</v>
      </c>
      <c r="AC8" t="s">
        <v>0</v>
      </c>
      <c r="AD8" t="s">
        <v>1</v>
      </c>
      <c r="AE8" t="s">
        <v>2</v>
      </c>
      <c r="AF8" t="s">
        <v>3</v>
      </c>
      <c r="AG8" t="s">
        <v>4</v>
      </c>
      <c r="AH8" t="s">
        <v>5</v>
      </c>
      <c r="AI8" t="s">
        <v>6</v>
      </c>
      <c r="AJ8" t="s">
        <v>7</v>
      </c>
      <c r="AK8" t="s">
        <v>8</v>
      </c>
      <c r="AL8" t="s">
        <v>9</v>
      </c>
      <c r="AM8" t="s">
        <v>10</v>
      </c>
      <c r="AN8" t="s">
        <v>11</v>
      </c>
      <c r="AO8" t="s">
        <v>12</v>
      </c>
      <c r="AQ8" s="4" t="s">
        <v>20</v>
      </c>
      <c r="AR8" s="4" t="s">
        <v>21</v>
      </c>
      <c r="AS8" s="4"/>
      <c r="AT8" s="5" t="s">
        <v>35</v>
      </c>
      <c r="AU8" s="5" t="s">
        <v>22</v>
      </c>
      <c r="AW8" s="5" t="s">
        <v>36</v>
      </c>
      <c r="AX8" s="5" t="s">
        <v>37</v>
      </c>
    </row>
    <row r="9" spans="1:50" x14ac:dyDescent="0.25">
      <c r="A9" s="1">
        <v>37</v>
      </c>
      <c r="B9" t="s">
        <v>23</v>
      </c>
      <c r="C9" s="2">
        <v>44292.535810185182</v>
      </c>
      <c r="D9" t="s">
        <v>13</v>
      </c>
      <c r="E9" t="s">
        <v>14</v>
      </c>
      <c r="F9">
        <v>0</v>
      </c>
      <c r="G9">
        <v>6.0960000000000001</v>
      </c>
      <c r="H9" s="3">
        <v>1813</v>
      </c>
      <c r="I9">
        <v>1E-3</v>
      </c>
      <c r="J9" t="s">
        <v>15</v>
      </c>
      <c r="K9" t="s">
        <v>15</v>
      </c>
      <c r="L9" t="s">
        <v>15</v>
      </c>
      <c r="M9" t="s">
        <v>15</v>
      </c>
      <c r="O9">
        <v>37</v>
      </c>
      <c r="P9" t="s">
        <v>23</v>
      </c>
      <c r="Q9" s="2">
        <v>44292.535810185182</v>
      </c>
      <c r="R9" t="s">
        <v>13</v>
      </c>
      <c r="S9" t="s">
        <v>14</v>
      </c>
      <c r="T9">
        <v>0</v>
      </c>
      <c r="U9" t="s">
        <v>15</v>
      </c>
      <c r="V9" s="3" t="s">
        <v>15</v>
      </c>
      <c r="W9" t="s">
        <v>15</v>
      </c>
      <c r="X9" t="s">
        <v>15</v>
      </c>
      <c r="Y9" t="s">
        <v>15</v>
      </c>
      <c r="Z9" t="s">
        <v>15</v>
      </c>
      <c r="AA9" t="s">
        <v>15</v>
      </c>
      <c r="AC9">
        <v>37</v>
      </c>
      <c r="AD9" t="s">
        <v>23</v>
      </c>
      <c r="AE9" s="2">
        <v>44292.535810185182</v>
      </c>
      <c r="AF9" t="s">
        <v>13</v>
      </c>
      <c r="AG9" t="s">
        <v>14</v>
      </c>
      <c r="AH9">
        <v>0</v>
      </c>
      <c r="AI9">
        <v>12.263</v>
      </c>
      <c r="AJ9" s="3">
        <v>2411</v>
      </c>
      <c r="AK9">
        <v>0.503</v>
      </c>
      <c r="AL9" t="s">
        <v>15</v>
      </c>
      <c r="AM9" t="s">
        <v>15</v>
      </c>
      <c r="AN9" t="s">
        <v>15</v>
      </c>
      <c r="AO9" t="s">
        <v>15</v>
      </c>
      <c r="AQ9">
        <v>1</v>
      </c>
      <c r="AT9" s="6">
        <f t="shared" ref="AT9:AT20" si="0">IF(H9&lt;15000,((0.00000002125*H9^2)+(0.002705*H9)+(-4.371)),(IF(H9&lt;700000,((-0.0000000008162*H9^2)+(0.003141*H9)+(0.4702)), ((0.000000003285*V9^2)+(0.1899*V9)+(559.5)))))</f>
        <v>0.60301309124999936</v>
      </c>
      <c r="AU9" s="7">
        <f t="shared" ref="AU9:AU20" si="1">((-0.00000006277*AJ9^2)+(0.1854*AJ9)+(34.83))</f>
        <v>481.46452294882999</v>
      </c>
      <c r="AW9" s="8">
        <f>IF(H9&lt;10000,((-0.00000005795*H9^2)+(0.003823*H9)+(-6.715)),(IF(H9&lt;700000,((-0.0000000001209*H9^2)+(0.002635*H9)+(-0.4111)), ((-0.00000002007*V9^2)+(0.2564*V9)+(286.1)))))</f>
        <v>2.5619146449999519E-2</v>
      </c>
      <c r="AX9" s="9">
        <f>(-0.00000001626*AJ9^2)+(0.1912*AJ9)+(-3.858)</f>
        <v>457.03068190454002</v>
      </c>
    </row>
    <row r="10" spans="1:50" x14ac:dyDescent="0.25">
      <c r="A10" s="1">
        <v>38</v>
      </c>
      <c r="B10" t="s">
        <v>24</v>
      </c>
      <c r="C10" s="2">
        <v>44292.557071759256</v>
      </c>
      <c r="D10" t="s">
        <v>16</v>
      </c>
      <c r="E10" t="s">
        <v>14</v>
      </c>
      <c r="F10">
        <v>0</v>
      </c>
      <c r="G10">
        <v>6.0359999999999996</v>
      </c>
      <c r="H10" s="3">
        <v>933706</v>
      </c>
      <c r="I10">
        <v>1.39</v>
      </c>
      <c r="J10" t="s">
        <v>15</v>
      </c>
      <c r="K10" t="s">
        <v>15</v>
      </c>
      <c r="L10" t="s">
        <v>15</v>
      </c>
      <c r="M10" t="s">
        <v>15</v>
      </c>
      <c r="O10">
        <v>38</v>
      </c>
      <c r="P10" t="s">
        <v>24</v>
      </c>
      <c r="Q10" s="2">
        <v>44292.557071759256</v>
      </c>
      <c r="R10" t="s">
        <v>16</v>
      </c>
      <c r="S10" t="s">
        <v>14</v>
      </c>
      <c r="T10">
        <v>0</v>
      </c>
      <c r="U10">
        <v>5.9870000000000001</v>
      </c>
      <c r="V10" s="3">
        <v>7415</v>
      </c>
      <c r="W10">
        <v>1.96</v>
      </c>
      <c r="X10" t="s">
        <v>15</v>
      </c>
      <c r="Y10" t="s">
        <v>15</v>
      </c>
      <c r="Z10" t="s">
        <v>15</v>
      </c>
      <c r="AA10" t="s">
        <v>15</v>
      </c>
      <c r="AC10">
        <v>38</v>
      </c>
      <c r="AD10" t="s">
        <v>24</v>
      </c>
      <c r="AE10" s="2">
        <v>44292.557071759256</v>
      </c>
      <c r="AF10" t="s">
        <v>16</v>
      </c>
      <c r="AG10" t="s">
        <v>14</v>
      </c>
      <c r="AH10">
        <v>0</v>
      </c>
      <c r="AI10">
        <v>12.234</v>
      </c>
      <c r="AJ10" s="3">
        <v>11015</v>
      </c>
      <c r="AK10">
        <v>1.6719999999999999</v>
      </c>
      <c r="AL10" t="s">
        <v>15</v>
      </c>
      <c r="AM10" t="s">
        <v>15</v>
      </c>
      <c r="AN10" t="s">
        <v>15</v>
      </c>
      <c r="AO10" t="s">
        <v>15</v>
      </c>
      <c r="AQ10">
        <v>1</v>
      </c>
      <c r="AT10" s="6">
        <f t="shared" si="0"/>
        <v>1967.7891166091251</v>
      </c>
      <c r="AU10" s="7">
        <f t="shared" si="1"/>
        <v>2069.3951017767499</v>
      </c>
      <c r="AW10" s="8">
        <f t="shared" ref="AW10:AW20" si="2">IF(H10&lt;10000,((-0.00000005795*H10^2)+(0.003823*H10)+(-6.715)),(IF(H10&lt;700000,((-0.0000000001209*H10^2)+(0.002635*H10)+(-0.4111)), ((-0.00000002007*V10^2)+(0.2564*V10)+(286.1)))))</f>
        <v>2186.2025067442501</v>
      </c>
      <c r="AX10" s="9">
        <f t="shared" ref="AX10:AX20" si="3">(-0.00000001626*AJ10^2)+(0.1912*AJ10)+(-3.858)</f>
        <v>2100.2371705414998</v>
      </c>
    </row>
    <row r="11" spans="1:50" x14ac:dyDescent="0.25">
      <c r="A11" s="1">
        <v>39</v>
      </c>
      <c r="B11" t="s">
        <v>25</v>
      </c>
      <c r="C11" s="2">
        <v>44292.578379629631</v>
      </c>
      <c r="D11">
        <v>197</v>
      </c>
      <c r="E11" t="s">
        <v>14</v>
      </c>
      <c r="F11">
        <v>0</v>
      </c>
      <c r="G11">
        <v>6.0289999999999999</v>
      </c>
      <c r="H11" s="3">
        <v>14140</v>
      </c>
      <c r="I11">
        <v>1.9E-2</v>
      </c>
      <c r="J11" t="s">
        <v>15</v>
      </c>
      <c r="K11" t="s">
        <v>15</v>
      </c>
      <c r="L11" t="s">
        <v>15</v>
      </c>
      <c r="M11" t="s">
        <v>15</v>
      </c>
      <c r="O11">
        <v>39</v>
      </c>
      <c r="P11" t="s">
        <v>25</v>
      </c>
      <c r="Q11" s="2">
        <v>44292.578379629631</v>
      </c>
      <c r="R11">
        <v>197</v>
      </c>
      <c r="S11" t="s">
        <v>14</v>
      </c>
      <c r="T11">
        <v>0</v>
      </c>
      <c r="U11" t="s">
        <v>15</v>
      </c>
      <c r="V11" s="3" t="s">
        <v>15</v>
      </c>
      <c r="W11" t="s">
        <v>15</v>
      </c>
      <c r="X11" t="s">
        <v>15</v>
      </c>
      <c r="Y11" t="s">
        <v>15</v>
      </c>
      <c r="Z11" t="s">
        <v>15</v>
      </c>
      <c r="AA11" t="s">
        <v>15</v>
      </c>
      <c r="AC11">
        <v>39</v>
      </c>
      <c r="AD11" t="s">
        <v>25</v>
      </c>
      <c r="AE11" s="2">
        <v>44292.578379629631</v>
      </c>
      <c r="AF11">
        <v>197</v>
      </c>
      <c r="AG11" t="s">
        <v>14</v>
      </c>
      <c r="AH11">
        <v>0</v>
      </c>
      <c r="AI11">
        <v>12.183</v>
      </c>
      <c r="AJ11" s="3">
        <v>4647</v>
      </c>
      <c r="AK11">
        <v>0.80700000000000005</v>
      </c>
      <c r="AL11" t="s">
        <v>15</v>
      </c>
      <c r="AM11" t="s">
        <v>15</v>
      </c>
      <c r="AN11" t="s">
        <v>15</v>
      </c>
      <c r="AO11" t="s">
        <v>15</v>
      </c>
      <c r="AQ11">
        <v>1</v>
      </c>
      <c r="AT11" s="6">
        <f t="shared" si="0"/>
        <v>38.126416499999998</v>
      </c>
      <c r="AU11" s="7">
        <f t="shared" si="1"/>
        <v>895.02830639307001</v>
      </c>
      <c r="AW11" s="8">
        <f t="shared" si="2"/>
        <v>36.823627302360009</v>
      </c>
      <c r="AX11" s="9">
        <f t="shared" si="3"/>
        <v>884.29727165766008</v>
      </c>
    </row>
    <row r="12" spans="1:50" x14ac:dyDescent="0.25">
      <c r="A12" s="1">
        <v>40</v>
      </c>
      <c r="B12" t="s">
        <v>26</v>
      </c>
      <c r="C12" s="2">
        <v>44292.599664351852</v>
      </c>
      <c r="D12">
        <v>14</v>
      </c>
      <c r="E12" t="s">
        <v>14</v>
      </c>
      <c r="F12">
        <v>0</v>
      </c>
      <c r="G12">
        <v>6.0469999999999997</v>
      </c>
      <c r="H12" s="3">
        <v>11821</v>
      </c>
      <c r="I12">
        <v>1.6E-2</v>
      </c>
      <c r="J12" t="s">
        <v>15</v>
      </c>
      <c r="K12" t="s">
        <v>15</v>
      </c>
      <c r="L12" t="s">
        <v>15</v>
      </c>
      <c r="M12" t="s">
        <v>15</v>
      </c>
      <c r="O12">
        <v>40</v>
      </c>
      <c r="P12" t="s">
        <v>26</v>
      </c>
      <c r="Q12" s="2">
        <v>44292.599664351852</v>
      </c>
      <c r="R12">
        <v>14</v>
      </c>
      <c r="S12" t="s">
        <v>14</v>
      </c>
      <c r="T12">
        <v>0</v>
      </c>
      <c r="U12" t="s">
        <v>15</v>
      </c>
      <c r="V12" t="s">
        <v>15</v>
      </c>
      <c r="W12" t="s">
        <v>15</v>
      </c>
      <c r="X12" t="s">
        <v>15</v>
      </c>
      <c r="Y12" t="s">
        <v>15</v>
      </c>
      <c r="Z12" t="s">
        <v>15</v>
      </c>
      <c r="AA12" t="s">
        <v>15</v>
      </c>
      <c r="AC12">
        <v>40</v>
      </c>
      <c r="AD12" t="s">
        <v>26</v>
      </c>
      <c r="AE12" s="2">
        <v>44292.599664351852</v>
      </c>
      <c r="AF12">
        <v>14</v>
      </c>
      <c r="AG12" t="s">
        <v>14</v>
      </c>
      <c r="AH12">
        <v>0</v>
      </c>
      <c r="AI12">
        <v>12.207000000000001</v>
      </c>
      <c r="AJ12" s="3">
        <v>4610</v>
      </c>
      <c r="AK12">
        <v>0.80200000000000005</v>
      </c>
      <c r="AL12" t="s">
        <v>15</v>
      </c>
      <c r="AM12" t="s">
        <v>15</v>
      </c>
      <c r="AN12" t="s">
        <v>15</v>
      </c>
      <c r="AO12" t="s">
        <v>15</v>
      </c>
      <c r="AQ12">
        <v>1</v>
      </c>
      <c r="AT12" s="6">
        <f t="shared" si="0"/>
        <v>30.574195871249998</v>
      </c>
      <c r="AU12" s="7">
        <f t="shared" si="1"/>
        <v>888.19000568300009</v>
      </c>
      <c r="AW12" s="8">
        <f t="shared" si="2"/>
        <v>30.720340912643103</v>
      </c>
      <c r="AX12" s="9">
        <f t="shared" si="3"/>
        <v>877.22844085400004</v>
      </c>
    </row>
    <row r="13" spans="1:50" x14ac:dyDescent="0.25">
      <c r="A13" s="1">
        <v>41</v>
      </c>
      <c r="B13" t="s">
        <v>27</v>
      </c>
      <c r="C13" s="2">
        <v>44292.620983796296</v>
      </c>
      <c r="D13">
        <v>74</v>
      </c>
      <c r="E13" t="s">
        <v>14</v>
      </c>
      <c r="F13">
        <v>0</v>
      </c>
      <c r="G13">
        <v>6.0309999999999997</v>
      </c>
      <c r="H13" s="3">
        <v>13953</v>
      </c>
      <c r="I13">
        <v>1.9E-2</v>
      </c>
      <c r="J13" t="s">
        <v>15</v>
      </c>
      <c r="K13" t="s">
        <v>15</v>
      </c>
      <c r="L13" t="s">
        <v>15</v>
      </c>
      <c r="M13" t="s">
        <v>15</v>
      </c>
      <c r="O13">
        <v>41</v>
      </c>
      <c r="P13" t="s">
        <v>27</v>
      </c>
      <c r="Q13" s="2">
        <v>44292.620983796296</v>
      </c>
      <c r="R13">
        <v>74</v>
      </c>
      <c r="S13" t="s">
        <v>14</v>
      </c>
      <c r="T13">
        <v>0</v>
      </c>
      <c r="U13" t="s">
        <v>15</v>
      </c>
      <c r="V13" s="3" t="s">
        <v>15</v>
      </c>
      <c r="W13" t="s">
        <v>15</v>
      </c>
      <c r="X13" t="s">
        <v>15</v>
      </c>
      <c r="Y13" t="s">
        <v>15</v>
      </c>
      <c r="Z13" t="s">
        <v>15</v>
      </c>
      <c r="AA13" t="s">
        <v>15</v>
      </c>
      <c r="AC13">
        <v>41</v>
      </c>
      <c r="AD13" t="s">
        <v>27</v>
      </c>
      <c r="AE13" s="2">
        <v>44292.620983796296</v>
      </c>
      <c r="AF13">
        <v>74</v>
      </c>
      <c r="AG13" t="s">
        <v>14</v>
      </c>
      <c r="AH13">
        <v>0</v>
      </c>
      <c r="AI13">
        <v>12.194000000000001</v>
      </c>
      <c r="AJ13" s="3">
        <v>4527</v>
      </c>
      <c r="AK13">
        <v>0.79</v>
      </c>
      <c r="AL13" t="s">
        <v>15</v>
      </c>
      <c r="AM13" t="s">
        <v>15</v>
      </c>
      <c r="AN13" t="s">
        <v>15</v>
      </c>
      <c r="AO13" t="s">
        <v>15</v>
      </c>
      <c r="AQ13">
        <v>1</v>
      </c>
      <c r="AT13" s="6">
        <f t="shared" si="0"/>
        <v>37.508946941250002</v>
      </c>
      <c r="AU13" s="7">
        <f t="shared" si="1"/>
        <v>872.84940863067015</v>
      </c>
      <c r="AW13" s="8">
        <f t="shared" si="2"/>
        <v>36.331517437331904</v>
      </c>
      <c r="AX13" s="9">
        <f t="shared" si="3"/>
        <v>861.37117196646011</v>
      </c>
    </row>
    <row r="14" spans="1:50" x14ac:dyDescent="0.25">
      <c r="A14" s="1">
        <v>42</v>
      </c>
      <c r="B14" t="s">
        <v>28</v>
      </c>
      <c r="C14" s="2">
        <v>44292.642245370371</v>
      </c>
      <c r="D14">
        <v>37</v>
      </c>
      <c r="E14" t="s">
        <v>14</v>
      </c>
      <c r="F14">
        <v>0</v>
      </c>
      <c r="G14">
        <v>6.0439999999999996</v>
      </c>
      <c r="H14" s="3">
        <v>40546</v>
      </c>
      <c r="I14">
        <v>5.8999999999999997E-2</v>
      </c>
      <c r="J14" t="s">
        <v>15</v>
      </c>
      <c r="K14" t="s">
        <v>15</v>
      </c>
      <c r="L14" t="s">
        <v>15</v>
      </c>
      <c r="M14" t="s">
        <v>15</v>
      </c>
      <c r="O14">
        <v>42</v>
      </c>
      <c r="P14" t="s">
        <v>28</v>
      </c>
      <c r="Q14" s="2">
        <v>44292.642245370371</v>
      </c>
      <c r="R14">
        <v>37</v>
      </c>
      <c r="S14" t="s">
        <v>14</v>
      </c>
      <c r="T14">
        <v>0</v>
      </c>
      <c r="U14" t="s">
        <v>15</v>
      </c>
      <c r="V14" t="s">
        <v>15</v>
      </c>
      <c r="W14" t="s">
        <v>15</v>
      </c>
      <c r="X14" t="s">
        <v>15</v>
      </c>
      <c r="Y14" t="s">
        <v>15</v>
      </c>
      <c r="Z14" t="s">
        <v>15</v>
      </c>
      <c r="AA14" t="s">
        <v>15</v>
      </c>
      <c r="AC14">
        <v>42</v>
      </c>
      <c r="AD14" t="s">
        <v>28</v>
      </c>
      <c r="AE14" s="2">
        <v>44292.642245370371</v>
      </c>
      <c r="AF14">
        <v>37</v>
      </c>
      <c r="AG14" t="s">
        <v>14</v>
      </c>
      <c r="AH14">
        <v>0</v>
      </c>
      <c r="AI14">
        <v>12.218</v>
      </c>
      <c r="AJ14" s="3">
        <v>9823</v>
      </c>
      <c r="AK14">
        <v>1.51</v>
      </c>
      <c r="AL14" t="s">
        <v>15</v>
      </c>
      <c r="AM14" t="s">
        <v>15</v>
      </c>
      <c r="AN14" t="s">
        <v>15</v>
      </c>
      <c r="AO14" t="s">
        <v>15</v>
      </c>
      <c r="AQ14">
        <v>1</v>
      </c>
      <c r="AT14" s="6">
        <f t="shared" si="0"/>
        <v>126.48337106172082</v>
      </c>
      <c r="AU14" s="7">
        <f t="shared" si="1"/>
        <v>1849.9574392786701</v>
      </c>
      <c r="AW14" s="8">
        <f t="shared" si="2"/>
        <v>106.22885304577561</v>
      </c>
      <c r="AX14" s="9">
        <f t="shared" si="3"/>
        <v>1872.7306509904602</v>
      </c>
    </row>
    <row r="15" spans="1:50" x14ac:dyDescent="0.25">
      <c r="A15" s="1">
        <v>43</v>
      </c>
      <c r="B15" t="s">
        <v>29</v>
      </c>
      <c r="C15" s="2">
        <v>44292.663564814815</v>
      </c>
      <c r="D15">
        <v>107</v>
      </c>
      <c r="E15" t="s">
        <v>14</v>
      </c>
      <c r="F15">
        <v>0</v>
      </c>
      <c r="G15">
        <v>6.0469999999999997</v>
      </c>
      <c r="H15" s="3">
        <v>14949</v>
      </c>
      <c r="I15">
        <v>0.02</v>
      </c>
      <c r="J15" t="s">
        <v>15</v>
      </c>
      <c r="K15" t="s">
        <v>15</v>
      </c>
      <c r="L15" t="s">
        <v>15</v>
      </c>
      <c r="M15" t="s">
        <v>15</v>
      </c>
      <c r="O15">
        <v>43</v>
      </c>
      <c r="P15" t="s">
        <v>29</v>
      </c>
      <c r="Q15" s="2">
        <v>44292.663564814815</v>
      </c>
      <c r="R15">
        <v>107</v>
      </c>
      <c r="S15" t="s">
        <v>14</v>
      </c>
      <c r="T15">
        <v>0</v>
      </c>
      <c r="U15" t="s">
        <v>15</v>
      </c>
      <c r="V15" s="3" t="s">
        <v>15</v>
      </c>
      <c r="W15" t="s">
        <v>15</v>
      </c>
      <c r="X15" t="s">
        <v>15</v>
      </c>
      <c r="Y15" t="s">
        <v>15</v>
      </c>
      <c r="Z15" t="s">
        <v>15</v>
      </c>
      <c r="AA15" t="s">
        <v>15</v>
      </c>
      <c r="AC15">
        <v>43</v>
      </c>
      <c r="AD15" t="s">
        <v>29</v>
      </c>
      <c r="AE15" s="2">
        <v>44292.663564814815</v>
      </c>
      <c r="AF15">
        <v>107</v>
      </c>
      <c r="AG15" t="s">
        <v>14</v>
      </c>
      <c r="AH15">
        <v>0</v>
      </c>
      <c r="AI15">
        <v>12.234999999999999</v>
      </c>
      <c r="AJ15" s="3">
        <v>4049</v>
      </c>
      <c r="AK15">
        <v>0.72599999999999998</v>
      </c>
      <c r="AL15" t="s">
        <v>15</v>
      </c>
      <c r="AM15" t="s">
        <v>15</v>
      </c>
      <c r="AN15" t="s">
        <v>15</v>
      </c>
      <c r="AO15" t="s">
        <v>15</v>
      </c>
      <c r="AQ15">
        <v>1</v>
      </c>
      <c r="AT15" s="6">
        <f t="shared" si="0"/>
        <v>40.814837771249998</v>
      </c>
      <c r="AU15" s="7">
        <f t="shared" si="1"/>
        <v>784.48552344923007</v>
      </c>
      <c r="AW15" s="8">
        <f t="shared" si="2"/>
        <v>38.952497162539103</v>
      </c>
      <c r="AX15" s="9">
        <f t="shared" si="3"/>
        <v>770.04422703974012</v>
      </c>
    </row>
    <row r="16" spans="1:50" x14ac:dyDescent="0.25">
      <c r="A16" s="1">
        <v>44</v>
      </c>
      <c r="B16" t="s">
        <v>30</v>
      </c>
      <c r="C16" s="2">
        <v>44292.684953703705</v>
      </c>
      <c r="D16">
        <v>18</v>
      </c>
      <c r="E16" t="s">
        <v>14</v>
      </c>
      <c r="F16">
        <v>0</v>
      </c>
      <c r="G16">
        <v>6.0540000000000003</v>
      </c>
      <c r="H16" s="3">
        <v>14498</v>
      </c>
      <c r="I16">
        <v>0.02</v>
      </c>
      <c r="J16" t="s">
        <v>15</v>
      </c>
      <c r="K16" t="s">
        <v>15</v>
      </c>
      <c r="L16" t="s">
        <v>15</v>
      </c>
      <c r="M16" t="s">
        <v>15</v>
      </c>
      <c r="O16">
        <v>44</v>
      </c>
      <c r="P16" t="s">
        <v>30</v>
      </c>
      <c r="Q16" s="2">
        <v>44292.684953703705</v>
      </c>
      <c r="R16">
        <v>18</v>
      </c>
      <c r="S16" t="s">
        <v>14</v>
      </c>
      <c r="T16">
        <v>0</v>
      </c>
      <c r="U16" t="s">
        <v>15</v>
      </c>
      <c r="V16" s="3" t="s">
        <v>15</v>
      </c>
      <c r="W16" t="s">
        <v>15</v>
      </c>
      <c r="X16" t="s">
        <v>15</v>
      </c>
      <c r="Y16" t="s">
        <v>15</v>
      </c>
      <c r="Z16" t="s">
        <v>15</v>
      </c>
      <c r="AA16" t="s">
        <v>15</v>
      </c>
      <c r="AC16">
        <v>44</v>
      </c>
      <c r="AD16" t="s">
        <v>30</v>
      </c>
      <c r="AE16" s="2">
        <v>44292.684953703705</v>
      </c>
      <c r="AF16">
        <v>18</v>
      </c>
      <c r="AG16" t="s">
        <v>14</v>
      </c>
      <c r="AH16">
        <v>0</v>
      </c>
      <c r="AI16">
        <v>12.243</v>
      </c>
      <c r="AJ16" s="3">
        <v>4184</v>
      </c>
      <c r="AK16">
        <v>0.74399999999999999</v>
      </c>
      <c r="AL16" t="s">
        <v>15</v>
      </c>
      <c r="AM16" t="s">
        <v>15</v>
      </c>
      <c r="AN16" t="s">
        <v>15</v>
      </c>
      <c r="AO16" t="s">
        <v>15</v>
      </c>
      <c r="AQ16">
        <v>1</v>
      </c>
      <c r="AT16" s="6">
        <f t="shared" si="0"/>
        <v>39.312670084999993</v>
      </c>
      <c r="AU16" s="7">
        <f t="shared" si="1"/>
        <v>809.44475741888004</v>
      </c>
      <c r="AW16" s="8">
        <f t="shared" si="2"/>
        <v>37.765717786716401</v>
      </c>
      <c r="AX16" s="9">
        <f t="shared" si="3"/>
        <v>795.83815478144015</v>
      </c>
    </row>
    <row r="17" spans="1:50" x14ac:dyDescent="0.25">
      <c r="A17" s="1">
        <v>45</v>
      </c>
      <c r="B17" t="s">
        <v>31</v>
      </c>
      <c r="C17" s="2">
        <v>44292.706261574072</v>
      </c>
      <c r="D17">
        <v>173</v>
      </c>
      <c r="E17" t="s">
        <v>14</v>
      </c>
      <c r="F17">
        <v>0</v>
      </c>
      <c r="G17">
        <v>6.0739999999999998</v>
      </c>
      <c r="H17" s="3">
        <v>26050</v>
      </c>
      <c r="I17">
        <v>3.6999999999999998E-2</v>
      </c>
      <c r="J17" t="s">
        <v>15</v>
      </c>
      <c r="K17" t="s">
        <v>15</v>
      </c>
      <c r="L17" t="s">
        <v>15</v>
      </c>
      <c r="M17" t="s">
        <v>15</v>
      </c>
      <c r="O17">
        <v>45</v>
      </c>
      <c r="P17" t="s">
        <v>31</v>
      </c>
      <c r="Q17" s="2">
        <v>44292.706261574072</v>
      </c>
      <c r="R17">
        <v>173</v>
      </c>
      <c r="S17" t="s">
        <v>14</v>
      </c>
      <c r="T17">
        <v>0</v>
      </c>
      <c r="U17" t="s">
        <v>15</v>
      </c>
      <c r="V17" s="3" t="s">
        <v>15</v>
      </c>
      <c r="W17" t="s">
        <v>15</v>
      </c>
      <c r="X17" t="s">
        <v>15</v>
      </c>
      <c r="Y17" t="s">
        <v>15</v>
      </c>
      <c r="Z17" t="s">
        <v>15</v>
      </c>
      <c r="AA17" t="s">
        <v>15</v>
      </c>
      <c r="AC17">
        <v>45</v>
      </c>
      <c r="AD17" t="s">
        <v>31</v>
      </c>
      <c r="AE17" s="2">
        <v>44292.706261574072</v>
      </c>
      <c r="AF17">
        <v>173</v>
      </c>
      <c r="AG17" t="s">
        <v>14</v>
      </c>
      <c r="AH17">
        <v>0</v>
      </c>
      <c r="AI17">
        <v>12.247</v>
      </c>
      <c r="AJ17" s="3">
        <v>7380</v>
      </c>
      <c r="AK17">
        <v>1.1779999999999999</v>
      </c>
      <c r="AL17" t="s">
        <v>15</v>
      </c>
      <c r="AM17" t="s">
        <v>15</v>
      </c>
      <c r="AN17" t="s">
        <v>15</v>
      </c>
      <c r="AO17" t="s">
        <v>15</v>
      </c>
      <c r="AQ17">
        <v>1</v>
      </c>
      <c r="AT17" s="6">
        <f t="shared" si="0"/>
        <v>81.739374639500014</v>
      </c>
      <c r="AU17" s="7">
        <f t="shared" si="1"/>
        <v>1399.663269612</v>
      </c>
      <c r="AW17" s="8">
        <f t="shared" si="2"/>
        <v>68.14860695774999</v>
      </c>
      <c r="AX17" s="9">
        <f t="shared" si="3"/>
        <v>1406.312408856</v>
      </c>
    </row>
    <row r="18" spans="1:50" x14ac:dyDescent="0.25">
      <c r="A18" s="1">
        <v>46</v>
      </c>
      <c r="B18" t="s">
        <v>32</v>
      </c>
      <c r="C18" s="2">
        <v>44292.727523148147</v>
      </c>
      <c r="D18">
        <v>135</v>
      </c>
      <c r="E18" t="s">
        <v>14</v>
      </c>
      <c r="F18">
        <v>0</v>
      </c>
      <c r="G18">
        <v>6.0439999999999996</v>
      </c>
      <c r="H18" s="3">
        <v>41710</v>
      </c>
      <c r="I18">
        <v>0.06</v>
      </c>
      <c r="J18" t="s">
        <v>15</v>
      </c>
      <c r="K18" t="s">
        <v>15</v>
      </c>
      <c r="L18" t="s">
        <v>15</v>
      </c>
      <c r="M18" t="s">
        <v>15</v>
      </c>
      <c r="O18">
        <v>46</v>
      </c>
      <c r="P18" t="s">
        <v>32</v>
      </c>
      <c r="Q18" s="2">
        <v>44292.727523148147</v>
      </c>
      <c r="R18">
        <v>135</v>
      </c>
      <c r="S18" t="s">
        <v>14</v>
      </c>
      <c r="T18">
        <v>0</v>
      </c>
      <c r="U18" t="s">
        <v>15</v>
      </c>
      <c r="V18" s="3" t="s">
        <v>15</v>
      </c>
      <c r="W18" t="s">
        <v>15</v>
      </c>
      <c r="X18" t="s">
        <v>15</v>
      </c>
      <c r="Y18" t="s">
        <v>15</v>
      </c>
      <c r="Z18" t="s">
        <v>15</v>
      </c>
      <c r="AA18" t="s">
        <v>15</v>
      </c>
      <c r="AC18">
        <v>46</v>
      </c>
      <c r="AD18" t="s">
        <v>32</v>
      </c>
      <c r="AE18" s="2">
        <v>44292.727523148147</v>
      </c>
      <c r="AF18">
        <v>135</v>
      </c>
      <c r="AG18" t="s">
        <v>14</v>
      </c>
      <c r="AH18">
        <v>0</v>
      </c>
      <c r="AI18">
        <v>12.21</v>
      </c>
      <c r="AJ18" s="3">
        <v>8259</v>
      </c>
      <c r="AK18">
        <v>1.2969999999999999</v>
      </c>
      <c r="AL18" t="s">
        <v>15</v>
      </c>
      <c r="AM18" t="s">
        <v>15</v>
      </c>
      <c r="AN18" t="s">
        <v>15</v>
      </c>
      <c r="AO18" t="s">
        <v>15</v>
      </c>
      <c r="AQ18">
        <v>1</v>
      </c>
      <c r="AT18" s="6">
        <f t="shared" si="0"/>
        <v>130.06134718958</v>
      </c>
      <c r="AU18" s="7">
        <f t="shared" si="1"/>
        <v>1561.76699044563</v>
      </c>
      <c r="AW18" s="8">
        <f t="shared" si="2"/>
        <v>109.28441735631</v>
      </c>
      <c r="AX18" s="9">
        <f t="shared" si="3"/>
        <v>1574.1536878229401</v>
      </c>
    </row>
    <row r="19" spans="1:50" x14ac:dyDescent="0.25">
      <c r="A19" s="1">
        <v>47</v>
      </c>
      <c r="B19" t="s">
        <v>33</v>
      </c>
      <c r="C19" s="2">
        <v>44292.748900462961</v>
      </c>
      <c r="D19">
        <v>59</v>
      </c>
      <c r="E19" t="s">
        <v>14</v>
      </c>
      <c r="F19">
        <v>0</v>
      </c>
      <c r="G19">
        <v>6.03</v>
      </c>
      <c r="H19" s="3">
        <v>17951</v>
      </c>
      <c r="I19">
        <v>2.5000000000000001E-2</v>
      </c>
      <c r="J19" t="s">
        <v>15</v>
      </c>
      <c r="K19" t="s">
        <v>15</v>
      </c>
      <c r="L19" t="s">
        <v>15</v>
      </c>
      <c r="M19" t="s">
        <v>15</v>
      </c>
      <c r="O19">
        <v>47</v>
      </c>
      <c r="P19" t="s">
        <v>33</v>
      </c>
      <c r="Q19" s="2">
        <v>44292.748900462961</v>
      </c>
      <c r="R19">
        <v>59</v>
      </c>
      <c r="S19" t="s">
        <v>14</v>
      </c>
      <c r="T19">
        <v>0</v>
      </c>
      <c r="U19" t="s">
        <v>15</v>
      </c>
      <c r="V19" s="3" t="s">
        <v>15</v>
      </c>
      <c r="W19" t="s">
        <v>15</v>
      </c>
      <c r="X19" t="s">
        <v>15</v>
      </c>
      <c r="Y19" t="s">
        <v>15</v>
      </c>
      <c r="Z19" t="s">
        <v>15</v>
      </c>
      <c r="AA19" t="s">
        <v>15</v>
      </c>
      <c r="AC19">
        <v>47</v>
      </c>
      <c r="AD19" t="s">
        <v>33</v>
      </c>
      <c r="AE19" s="2">
        <v>44292.748900462961</v>
      </c>
      <c r="AF19">
        <v>59</v>
      </c>
      <c r="AG19" t="s">
        <v>14</v>
      </c>
      <c r="AH19">
        <v>0</v>
      </c>
      <c r="AI19">
        <v>12.198</v>
      </c>
      <c r="AJ19" s="3">
        <v>3956</v>
      </c>
      <c r="AK19">
        <v>0.71299999999999997</v>
      </c>
      <c r="AL19" t="s">
        <v>15</v>
      </c>
      <c r="AM19" t="s">
        <v>15</v>
      </c>
      <c r="AN19" t="s">
        <v>15</v>
      </c>
      <c r="AO19" t="s">
        <v>15</v>
      </c>
      <c r="AQ19">
        <v>1</v>
      </c>
      <c r="AT19" s="6">
        <f t="shared" si="0"/>
        <v>56.591280017103806</v>
      </c>
      <c r="AU19" s="7">
        <f t="shared" si="1"/>
        <v>767.29005351728006</v>
      </c>
      <c r="AW19" s="8">
        <f t="shared" si="2"/>
        <v>46.850826377319102</v>
      </c>
      <c r="AX19" s="9">
        <f t="shared" si="3"/>
        <v>752.27473204064006</v>
      </c>
    </row>
    <row r="20" spans="1:50" x14ac:dyDescent="0.25">
      <c r="A20" s="1">
        <v>48</v>
      </c>
      <c r="B20" t="s">
        <v>34</v>
      </c>
      <c r="C20" s="2">
        <v>44292.770173611112</v>
      </c>
      <c r="D20">
        <v>141</v>
      </c>
      <c r="E20" t="s">
        <v>14</v>
      </c>
      <c r="F20">
        <v>0</v>
      </c>
      <c r="G20">
        <v>6.03</v>
      </c>
      <c r="H20" s="3">
        <v>25205</v>
      </c>
      <c r="I20">
        <v>3.5999999999999997E-2</v>
      </c>
      <c r="J20" t="s">
        <v>15</v>
      </c>
      <c r="K20" t="s">
        <v>15</v>
      </c>
      <c r="L20" t="s">
        <v>15</v>
      </c>
      <c r="M20" t="s">
        <v>15</v>
      </c>
      <c r="O20">
        <v>48</v>
      </c>
      <c r="P20" t="s">
        <v>34</v>
      </c>
      <c r="Q20" s="2">
        <v>44292.770173611112</v>
      </c>
      <c r="R20">
        <v>141</v>
      </c>
      <c r="S20" t="s">
        <v>14</v>
      </c>
      <c r="T20">
        <v>0</v>
      </c>
      <c r="U20" t="s">
        <v>15</v>
      </c>
      <c r="V20" s="3" t="s">
        <v>15</v>
      </c>
      <c r="W20" t="s">
        <v>15</v>
      </c>
      <c r="X20" t="s">
        <v>15</v>
      </c>
      <c r="Y20" t="s">
        <v>15</v>
      </c>
      <c r="Z20" t="s">
        <v>15</v>
      </c>
      <c r="AA20" t="s">
        <v>15</v>
      </c>
      <c r="AC20">
        <v>48</v>
      </c>
      <c r="AD20" t="s">
        <v>34</v>
      </c>
      <c r="AE20" s="2">
        <v>44292.770173611112</v>
      </c>
      <c r="AF20">
        <v>141</v>
      </c>
      <c r="AG20" t="s">
        <v>14</v>
      </c>
      <c r="AH20">
        <v>0</v>
      </c>
      <c r="AI20">
        <v>12.196999999999999</v>
      </c>
      <c r="AJ20" s="3">
        <v>6809</v>
      </c>
      <c r="AK20">
        <v>1.101</v>
      </c>
      <c r="AL20" t="s">
        <v>15</v>
      </c>
      <c r="AM20" t="s">
        <v>15</v>
      </c>
      <c r="AN20" t="s">
        <v>15</v>
      </c>
      <c r="AO20" t="s">
        <v>15</v>
      </c>
      <c r="AQ20">
        <v>1</v>
      </c>
      <c r="AT20" s="6">
        <f t="shared" si="0"/>
        <v>79.120579649195008</v>
      </c>
      <c r="AU20" s="7">
        <f t="shared" si="1"/>
        <v>1294.30842706763</v>
      </c>
      <c r="AW20" s="8">
        <f t="shared" si="2"/>
        <v>65.927268194177501</v>
      </c>
      <c r="AX20" s="9">
        <f t="shared" si="3"/>
        <v>1297.2689460589402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Analytical Lab</dc:creator>
  <cp:lastModifiedBy>Bobbie</cp:lastModifiedBy>
  <dcterms:created xsi:type="dcterms:W3CDTF">2020-10-28T13:32:09Z</dcterms:created>
  <dcterms:modified xsi:type="dcterms:W3CDTF">2021-04-08T18:33:39Z</dcterms:modified>
</cp:coreProperties>
</file>