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W21" i="1" l="1"/>
  <c r="AX21" i="1"/>
  <c r="AW22" i="1"/>
  <c r="AX22" i="1"/>
  <c r="AW23" i="1"/>
  <c r="AX23" i="1"/>
  <c r="AW24" i="1"/>
  <c r="AX24" i="1"/>
  <c r="AW25" i="1"/>
  <c r="AX25" i="1"/>
  <c r="AW26" i="1"/>
  <c r="AX26" i="1"/>
  <c r="AW27" i="1"/>
  <c r="AX27" i="1"/>
  <c r="AW28" i="1"/>
  <c r="AX28" i="1"/>
  <c r="AX20" i="1"/>
  <c r="AW20" i="1"/>
  <c r="AX19" i="1"/>
  <c r="AW19" i="1"/>
  <c r="AX18" i="1"/>
  <c r="AW18" i="1"/>
  <c r="AX17" i="1"/>
  <c r="AW17" i="1"/>
  <c r="AX16" i="1"/>
  <c r="AW16" i="1"/>
  <c r="AX15" i="1"/>
  <c r="AW15" i="1"/>
  <c r="AX14" i="1"/>
  <c r="AW14" i="1"/>
  <c r="AX13" i="1"/>
  <c r="AW13" i="1"/>
  <c r="AX12" i="1"/>
  <c r="AW12" i="1"/>
  <c r="AX11" i="1"/>
  <c r="AW11" i="1"/>
  <c r="AX10" i="1"/>
  <c r="AW10" i="1"/>
  <c r="AX9" i="1"/>
  <c r="AW9" i="1"/>
  <c r="AT9" i="1" l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</calcChain>
</file>

<file path=xl/sharedStrings.xml><?xml version="1.0" encoding="utf-8"?>
<sst xmlns="http://schemas.openxmlformats.org/spreadsheetml/2006/main" count="471" uniqueCount="46">
  <si>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</si>
  <si>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</si>
  <si>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</si>
  <si>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</si>
  <si>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</si>
  <si>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</si>
  <si>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</si>
  <si>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</si>
  <si>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</si>
  <si>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</si>
  <si>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</si>
  <si>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</si>
  <si>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</si>
  <si>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</si>
  <si>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</si>
  <si>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</si>
  <si>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</si>
  <si>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</si>
  <si>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</si>
  <si>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</si>
  <si>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</si>
  <si>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</si>
  <si>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ranged CAL Measured headspace CH4  in ppm from GC in ppm (BD at 0.2)</t>
  </si>
  <si>
    <t>2020 CAL Measured headspace CO2 in ppm from GC in ppm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</si>
  <si>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</si>
  <si>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</si>
  <si>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</si>
  <si>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</si>
  <si>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</si>
  <si>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</si>
  <si>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</si>
  <si>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</si>
  <si>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</si>
  <si>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</si>
  <si>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</si>
  <si>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</si>
  <si>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</si>
  <si>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</si>
  <si>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</si>
  <si>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</si>
  <si>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</si>
  <si>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</si>
  <si>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</si>
  <si>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</si>
  <si>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2021 ranged CAL Measured headspace CH4  in ppm from GC in ppm</t>
  </si>
  <si>
    <t>2021 CAL Measured headspace CO2 in ppm from GC in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</si>
</sst>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28"/>
  <sheetViews>
    <sheetView tabSelected="1" topLeftCell="AQ1" workbookViewId="0">
      <selection activeCell="BB26" sqref="BB26"/>
    </sheetView>
  </sheetViews>
  <sheetFormatPr defaultRowHeight="14.5" x14ac:dyDescent="0.35"/>
  <cols>
    <col min="3" max="3" width="22.08984375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74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22</v>
      </c>
      <c r="AU8" s="5" t="s">
        <v>23</v>
      </c>
      <c r="AW8" s="5" t="s">
        <v>44</v>
      </c>
      <c r="AX8" s="5" t="s">
        <v>45</v>
      </c>
    </row>
    <row r="9" spans="1:50" x14ac:dyDescent="0.35">
      <c r="A9" s="1">
        <v>37</v>
      </c>
      <c r="B9" t="s">
        <v>24</v>
      </c>
      <c r="C9" s="2">
        <v>44278.595486111109</v>
      </c>
      <c r="D9" t="s">
        <v>13</v>
      </c>
      <c r="E9" t="s">
        <v>14</v>
      </c>
      <c r="F9">
        <v>0</v>
      </c>
      <c r="G9">
        <v>6.0910000000000002</v>
      </c>
      <c r="H9" s="3">
        <v>1779</v>
      </c>
      <c r="I9">
        <v>1E-3</v>
      </c>
      <c r="J9" t="s">
        <v>15</v>
      </c>
      <c r="K9" t="s">
        <v>15</v>
      </c>
      <c r="L9" t="s">
        <v>15</v>
      </c>
      <c r="M9" t="s">
        <v>15</v>
      </c>
      <c r="O9">
        <v>37</v>
      </c>
      <c r="P9" t="s">
        <v>24</v>
      </c>
      <c r="Q9" s="2">
        <v>44278.595486111109</v>
      </c>
      <c r="R9" t="s">
        <v>13</v>
      </c>
      <c r="S9" t="s">
        <v>14</v>
      </c>
      <c r="T9">
        <v>0</v>
      </c>
      <c r="U9" t="s">
        <v>15</v>
      </c>
      <c r="V9" s="3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37</v>
      </c>
      <c r="AD9" t="s">
        <v>24</v>
      </c>
      <c r="AE9" s="2">
        <v>44278.595486111109</v>
      </c>
      <c r="AF9" t="s">
        <v>13</v>
      </c>
      <c r="AG9" t="s">
        <v>14</v>
      </c>
      <c r="AH9">
        <v>0</v>
      </c>
      <c r="AI9">
        <v>12.273999999999999</v>
      </c>
      <c r="AJ9" s="3">
        <v>1989</v>
      </c>
      <c r="AK9">
        <v>0.44600000000000001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8" si="0">IF(H9&lt;15000,((0.00000002125*H9^2)+(0.002705*H9)+(-4.371)),(IF(H9&lt;700000,((-0.0000000008162*H9^2)+(0.003141*H9)+(0.4702)), ((0.000000003285*V9^2)+(0.1899*V9)+(559.5)))))</f>
        <v>0.50844787124999957</v>
      </c>
      <c r="AU9" s="7">
        <f t="shared" ref="AU9:AU28" si="1">((-0.00000006277*AJ9^2)+(0.1854*AJ9)+(34.83))</f>
        <v>403.34227428483001</v>
      </c>
      <c r="AW9" s="8">
        <f>IF(H9&lt;10000,((-0.00000005795*H9^2)+(0.003823*H9)+(-6.715)),(IF(H9&lt;700000,((-0.0000000001209*H9^2)+(0.002635*H9)+(-0.4111)), ((-0.00000002007*V9^2)+(0.2564*V9)+(286.1)))))</f>
        <v>-9.7285535950000224E-2</v>
      </c>
      <c r="AX9" s="9">
        <f>(-0.00000001626*AJ9^2)+(0.1912*AJ9)+(-3.858)</f>
        <v>376.37447347253999</v>
      </c>
    </row>
    <row r="10" spans="1:50" x14ac:dyDescent="0.35">
      <c r="A10" s="1">
        <v>38</v>
      </c>
      <c r="B10" t="s">
        <v>25</v>
      </c>
      <c r="C10" s="2">
        <v>44278.616759259261</v>
      </c>
      <c r="D10" t="s">
        <v>16</v>
      </c>
      <c r="E10" t="s">
        <v>14</v>
      </c>
      <c r="F10">
        <v>0</v>
      </c>
      <c r="G10">
        <v>6.0339999999999998</v>
      </c>
      <c r="H10" s="3">
        <v>753065</v>
      </c>
      <c r="I10">
        <v>1.1200000000000001</v>
      </c>
      <c r="J10" t="s">
        <v>15</v>
      </c>
      <c r="K10" t="s">
        <v>15</v>
      </c>
      <c r="L10" t="s">
        <v>15</v>
      </c>
      <c r="M10" t="s">
        <v>15</v>
      </c>
      <c r="O10">
        <v>38</v>
      </c>
      <c r="P10" t="s">
        <v>25</v>
      </c>
      <c r="Q10" s="2">
        <v>44278.616759259261</v>
      </c>
      <c r="R10" t="s">
        <v>16</v>
      </c>
      <c r="S10" t="s">
        <v>14</v>
      </c>
      <c r="T10">
        <v>0</v>
      </c>
      <c r="U10">
        <v>5.9930000000000003</v>
      </c>
      <c r="V10" s="3">
        <v>6307</v>
      </c>
      <c r="W10">
        <v>1.756</v>
      </c>
      <c r="X10" t="s">
        <v>15</v>
      </c>
      <c r="Y10" t="s">
        <v>15</v>
      </c>
      <c r="Z10" t="s">
        <v>15</v>
      </c>
      <c r="AA10" t="s">
        <v>15</v>
      </c>
      <c r="AC10">
        <v>38</v>
      </c>
      <c r="AD10" t="s">
        <v>25</v>
      </c>
      <c r="AE10" s="2">
        <v>44278.616759259261</v>
      </c>
      <c r="AF10" t="s">
        <v>16</v>
      </c>
      <c r="AG10" t="s">
        <v>14</v>
      </c>
      <c r="AH10">
        <v>0</v>
      </c>
      <c r="AI10">
        <v>12.239000000000001</v>
      </c>
      <c r="AJ10" s="3">
        <v>10432</v>
      </c>
      <c r="AK10">
        <v>1.593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1757.329971547965</v>
      </c>
      <c r="AU10" s="7">
        <f t="shared" si="1"/>
        <v>1962.0917528115201</v>
      </c>
      <c r="AW10" s="8">
        <f t="shared" ref="AW10:AW20" si="2">IF(H10&lt;10000,((-0.00000005795*H10^2)+(0.003823*H10)+(-6.715)),(IF(H10&lt;700000,((-0.0000000001209*H10^2)+(0.002635*H10)+(-0.4111)), ((-0.00000002007*V10^2)+(0.2564*V10)+(286.1)))))</f>
        <v>1902.4164505425701</v>
      </c>
      <c r="AX10" s="9">
        <f t="shared" ref="AX10:AX20" si="3">(-0.00000001626*AJ10^2)+(0.1912*AJ10)+(-3.858)</f>
        <v>1988.9708790937602</v>
      </c>
    </row>
    <row r="11" spans="1:50" x14ac:dyDescent="0.35">
      <c r="A11" s="1">
        <v>39</v>
      </c>
      <c r="B11" t="s">
        <v>26</v>
      </c>
      <c r="C11" s="2">
        <v>44278.638032407405</v>
      </c>
      <c r="D11">
        <v>190</v>
      </c>
      <c r="E11" t="s">
        <v>14</v>
      </c>
      <c r="F11">
        <v>0</v>
      </c>
      <c r="G11">
        <v>6.0430000000000001</v>
      </c>
      <c r="H11" s="3">
        <v>11783</v>
      </c>
      <c r="I11">
        <v>1.6E-2</v>
      </c>
      <c r="J11" t="s">
        <v>15</v>
      </c>
      <c r="K11" t="s">
        <v>15</v>
      </c>
      <c r="L11" t="s">
        <v>15</v>
      </c>
      <c r="M11" t="s">
        <v>15</v>
      </c>
      <c r="O11">
        <v>39</v>
      </c>
      <c r="P11" t="s">
        <v>26</v>
      </c>
      <c r="Q11" s="2">
        <v>44278.638032407405</v>
      </c>
      <c r="R11">
        <v>190</v>
      </c>
      <c r="S11" t="s">
        <v>14</v>
      </c>
      <c r="T11">
        <v>0</v>
      </c>
      <c r="U11" t="s">
        <v>15</v>
      </c>
      <c r="V11" s="3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39</v>
      </c>
      <c r="AD11" t="s">
        <v>26</v>
      </c>
      <c r="AE11" s="2">
        <v>44278.638032407405</v>
      </c>
      <c r="AF11">
        <v>190</v>
      </c>
      <c r="AG11" t="s">
        <v>14</v>
      </c>
      <c r="AH11">
        <v>0</v>
      </c>
      <c r="AI11">
        <v>12.211</v>
      </c>
      <c r="AJ11" s="3">
        <v>6572</v>
      </c>
      <c r="AK11">
        <v>1.0680000000000001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30.452345641249998</v>
      </c>
      <c r="AU11" s="7">
        <f t="shared" si="1"/>
        <v>1250.56768938032</v>
      </c>
      <c r="AW11" s="8">
        <f t="shared" si="2"/>
        <v>30.620319354139902</v>
      </c>
      <c r="AX11" s="9">
        <f t="shared" si="3"/>
        <v>1252.0061113481602</v>
      </c>
    </row>
    <row r="12" spans="1:50" x14ac:dyDescent="0.35">
      <c r="A12" s="1">
        <v>40</v>
      </c>
      <c r="B12" t="s">
        <v>27</v>
      </c>
      <c r="C12" s="2">
        <v>44278.659270833334</v>
      </c>
      <c r="D12">
        <v>166</v>
      </c>
      <c r="E12" t="s">
        <v>14</v>
      </c>
      <c r="F12">
        <v>0</v>
      </c>
      <c r="G12">
        <v>6.0209999999999999</v>
      </c>
      <c r="H12" s="3">
        <v>93503</v>
      </c>
      <c r="I12">
        <v>0.13700000000000001</v>
      </c>
      <c r="J12" t="s">
        <v>15</v>
      </c>
      <c r="K12" t="s">
        <v>15</v>
      </c>
      <c r="L12" t="s">
        <v>15</v>
      </c>
      <c r="M12" t="s">
        <v>15</v>
      </c>
      <c r="O12">
        <v>40</v>
      </c>
      <c r="P12" t="s">
        <v>27</v>
      </c>
      <c r="Q12" s="2">
        <v>44278.659270833334</v>
      </c>
      <c r="R12">
        <v>166</v>
      </c>
      <c r="S12" t="s">
        <v>14</v>
      </c>
      <c r="T12">
        <v>0</v>
      </c>
      <c r="U12" t="s">
        <v>15</v>
      </c>
      <c r="V12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40</v>
      </c>
      <c r="AD12" t="s">
        <v>27</v>
      </c>
      <c r="AE12" s="2">
        <v>44278.659270833334</v>
      </c>
      <c r="AF12">
        <v>166</v>
      </c>
      <c r="AG12" t="s">
        <v>14</v>
      </c>
      <c r="AH12">
        <v>0</v>
      </c>
      <c r="AI12">
        <v>12.185</v>
      </c>
      <c r="AJ12" s="3">
        <v>12783</v>
      </c>
      <c r="AK12">
        <v>1.913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287.0272406544542</v>
      </c>
      <c r="AU12" s="7">
        <f t="shared" si="1"/>
        <v>2394.5412625634704</v>
      </c>
      <c r="AW12" s="8">
        <f t="shared" si="2"/>
        <v>244.91229914901191</v>
      </c>
      <c r="AX12" s="9">
        <f t="shared" si="3"/>
        <v>2437.5946332528601</v>
      </c>
    </row>
    <row r="13" spans="1:50" x14ac:dyDescent="0.35">
      <c r="A13" s="1">
        <v>41</v>
      </c>
      <c r="B13" t="s">
        <v>28</v>
      </c>
      <c r="C13" s="2">
        <v>44278.680555555555</v>
      </c>
      <c r="D13">
        <v>77</v>
      </c>
      <c r="E13" t="s">
        <v>14</v>
      </c>
      <c r="F13">
        <v>0</v>
      </c>
      <c r="G13">
        <v>6.0430000000000001</v>
      </c>
      <c r="H13" s="3">
        <v>11399</v>
      </c>
      <c r="I13">
        <v>1.4999999999999999E-2</v>
      </c>
      <c r="J13" t="s">
        <v>15</v>
      </c>
      <c r="K13" t="s">
        <v>15</v>
      </c>
      <c r="L13" t="s">
        <v>15</v>
      </c>
      <c r="M13" t="s">
        <v>15</v>
      </c>
      <c r="O13">
        <v>41</v>
      </c>
      <c r="P13" t="s">
        <v>28</v>
      </c>
      <c r="Q13" s="2">
        <v>44278.680555555555</v>
      </c>
      <c r="R13">
        <v>77</v>
      </c>
      <c r="S13" t="s">
        <v>14</v>
      </c>
      <c r="T13">
        <v>0</v>
      </c>
      <c r="U13" t="s">
        <v>15</v>
      </c>
      <c r="V13" s="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41</v>
      </c>
      <c r="AD13" t="s">
        <v>28</v>
      </c>
      <c r="AE13" s="2">
        <v>44278.680555555555</v>
      </c>
      <c r="AF13">
        <v>77</v>
      </c>
      <c r="AG13" t="s">
        <v>14</v>
      </c>
      <c r="AH13">
        <v>0</v>
      </c>
      <c r="AI13">
        <v>12.212999999999999</v>
      </c>
      <c r="AJ13" s="3">
        <v>5613</v>
      </c>
      <c r="AK13">
        <v>0.93799999999999994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29.224460521250002</v>
      </c>
      <c r="AU13" s="7">
        <f t="shared" si="1"/>
        <v>1073.50258287987</v>
      </c>
      <c r="AW13" s="8">
        <f t="shared" si="2"/>
        <v>29.609555592399101</v>
      </c>
      <c r="AX13" s="9">
        <f t="shared" si="3"/>
        <v>1068.8353161960601</v>
      </c>
    </row>
    <row r="14" spans="1:50" x14ac:dyDescent="0.35">
      <c r="A14" s="1">
        <v>42</v>
      </c>
      <c r="B14" t="s">
        <v>29</v>
      </c>
      <c r="C14" s="2">
        <v>44278.701840277776</v>
      </c>
      <c r="D14">
        <v>196</v>
      </c>
      <c r="E14" t="s">
        <v>14</v>
      </c>
      <c r="F14">
        <v>0</v>
      </c>
      <c r="G14">
        <v>6.1210000000000004</v>
      </c>
      <c r="H14" s="3">
        <v>1664</v>
      </c>
      <c r="I14">
        <v>1E-3</v>
      </c>
      <c r="J14" t="s">
        <v>15</v>
      </c>
      <c r="K14" t="s">
        <v>15</v>
      </c>
      <c r="L14" t="s">
        <v>15</v>
      </c>
      <c r="M14" t="s">
        <v>15</v>
      </c>
      <c r="O14">
        <v>42</v>
      </c>
      <c r="P14" t="s">
        <v>29</v>
      </c>
      <c r="Q14" s="2">
        <v>44278.701840277776</v>
      </c>
      <c r="R14">
        <v>196</v>
      </c>
      <c r="S14" t="s">
        <v>14</v>
      </c>
      <c r="T14">
        <v>0</v>
      </c>
      <c r="U14" t="s">
        <v>15</v>
      </c>
      <c r="V14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42</v>
      </c>
      <c r="AD14" t="s">
        <v>29</v>
      </c>
      <c r="AE14" s="2">
        <v>44278.701840277776</v>
      </c>
      <c r="AF14">
        <v>196</v>
      </c>
      <c r="AG14" t="s">
        <v>14</v>
      </c>
      <c r="AH14">
        <v>0</v>
      </c>
      <c r="AI14">
        <v>12.21</v>
      </c>
      <c r="AJ14" s="3">
        <v>6633</v>
      </c>
      <c r="AK14">
        <v>1.077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0.18895903999999941</v>
      </c>
      <c r="AU14" s="7">
        <f t="shared" si="1"/>
        <v>1261.82652783147</v>
      </c>
      <c r="AW14" s="8">
        <f t="shared" si="2"/>
        <v>-0.51398552319999968</v>
      </c>
      <c r="AX14" s="9">
        <f t="shared" si="3"/>
        <v>1263.6562138368602</v>
      </c>
    </row>
    <row r="15" spans="1:50" x14ac:dyDescent="0.35">
      <c r="A15" s="1">
        <v>43</v>
      </c>
      <c r="B15" t="s">
        <v>30</v>
      </c>
      <c r="C15" s="2">
        <v>44278.72315972222</v>
      </c>
      <c r="D15">
        <v>159</v>
      </c>
      <c r="E15" t="s">
        <v>14</v>
      </c>
      <c r="F15">
        <v>0</v>
      </c>
      <c r="G15">
        <v>6.1109999999999998</v>
      </c>
      <c r="H15" s="3">
        <v>1971</v>
      </c>
      <c r="I15">
        <v>1E-3</v>
      </c>
      <c r="J15" t="s">
        <v>15</v>
      </c>
      <c r="K15" t="s">
        <v>15</v>
      </c>
      <c r="L15" t="s">
        <v>15</v>
      </c>
      <c r="M15" t="s">
        <v>15</v>
      </c>
      <c r="O15">
        <v>43</v>
      </c>
      <c r="P15" t="s">
        <v>30</v>
      </c>
      <c r="Q15" s="2">
        <v>44278.72315972222</v>
      </c>
      <c r="R15">
        <v>159</v>
      </c>
      <c r="S15" t="s">
        <v>14</v>
      </c>
      <c r="T15">
        <v>0</v>
      </c>
      <c r="U15" t="s">
        <v>15</v>
      </c>
      <c r="V15" s="3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C15">
        <v>43</v>
      </c>
      <c r="AD15" t="s">
        <v>30</v>
      </c>
      <c r="AE15" s="2">
        <v>44278.72315972222</v>
      </c>
      <c r="AF15">
        <v>159</v>
      </c>
      <c r="AG15" t="s">
        <v>14</v>
      </c>
      <c r="AH15">
        <v>0</v>
      </c>
      <c r="AI15">
        <v>12.186</v>
      </c>
      <c r="AJ15" s="3">
        <v>6528</v>
      </c>
      <c r="AK15">
        <v>1.0620000000000001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1.0431078712499993</v>
      </c>
      <c r="AU15" s="7">
        <f t="shared" si="1"/>
        <v>1242.44627000832</v>
      </c>
      <c r="AW15" s="8">
        <f t="shared" si="2"/>
        <v>0.59500646404999991</v>
      </c>
      <c r="AX15" s="9">
        <f t="shared" si="3"/>
        <v>1243.6026836121603</v>
      </c>
    </row>
    <row r="16" spans="1:50" x14ac:dyDescent="0.35">
      <c r="A16" s="1">
        <v>44</v>
      </c>
      <c r="B16" t="s">
        <v>31</v>
      </c>
      <c r="C16" s="2">
        <v>44278.744456018518</v>
      </c>
      <c r="D16">
        <v>170</v>
      </c>
      <c r="E16" t="s">
        <v>14</v>
      </c>
      <c r="F16">
        <v>0</v>
      </c>
      <c r="G16">
        <v>6.0259999999999998</v>
      </c>
      <c r="H16" s="3">
        <v>15429</v>
      </c>
      <c r="I16">
        <v>2.1000000000000001E-2</v>
      </c>
      <c r="J16" t="s">
        <v>15</v>
      </c>
      <c r="K16" t="s">
        <v>15</v>
      </c>
      <c r="L16" t="s">
        <v>15</v>
      </c>
      <c r="M16" t="s">
        <v>15</v>
      </c>
      <c r="O16">
        <v>44</v>
      </c>
      <c r="P16" t="s">
        <v>31</v>
      </c>
      <c r="Q16" s="2">
        <v>44278.744456018518</v>
      </c>
      <c r="R16">
        <v>170</v>
      </c>
      <c r="S16" t="s">
        <v>14</v>
      </c>
      <c r="T16">
        <v>0</v>
      </c>
      <c r="U16" t="s">
        <v>15</v>
      </c>
      <c r="V16" s="3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44</v>
      </c>
      <c r="AD16" t="s">
        <v>31</v>
      </c>
      <c r="AE16" s="2">
        <v>44278.744456018518</v>
      </c>
      <c r="AF16">
        <v>170</v>
      </c>
      <c r="AG16" t="s">
        <v>14</v>
      </c>
      <c r="AH16">
        <v>0</v>
      </c>
      <c r="AI16">
        <v>12.183999999999999</v>
      </c>
      <c r="AJ16" s="3">
        <v>7967</v>
      </c>
      <c r="AK16">
        <v>1.258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48.738389291735807</v>
      </c>
      <c r="AU16" s="7">
        <f t="shared" si="1"/>
        <v>1507.9275942034701</v>
      </c>
      <c r="AW16" s="8">
        <f t="shared" si="2"/>
        <v>40.215534266443107</v>
      </c>
      <c r="AX16" s="9">
        <f t="shared" si="3"/>
        <v>1518.4003275728601</v>
      </c>
    </row>
    <row r="17" spans="1:50" x14ac:dyDescent="0.35">
      <c r="A17" s="1">
        <v>45</v>
      </c>
      <c r="B17" t="s">
        <v>32</v>
      </c>
      <c r="C17" s="2">
        <v>44278.765740740739</v>
      </c>
      <c r="D17">
        <v>211</v>
      </c>
      <c r="E17" t="s">
        <v>14</v>
      </c>
      <c r="F17">
        <v>0</v>
      </c>
      <c r="G17">
        <v>6.0229999999999997</v>
      </c>
      <c r="H17" s="3">
        <v>18889</v>
      </c>
      <c r="I17">
        <v>2.5999999999999999E-2</v>
      </c>
      <c r="J17" t="s">
        <v>15</v>
      </c>
      <c r="K17" t="s">
        <v>15</v>
      </c>
      <c r="L17" t="s">
        <v>15</v>
      </c>
      <c r="M17" t="s">
        <v>15</v>
      </c>
      <c r="O17">
        <v>45</v>
      </c>
      <c r="P17" t="s">
        <v>32</v>
      </c>
      <c r="Q17" s="2">
        <v>44278.765740740739</v>
      </c>
      <c r="R17">
        <v>211</v>
      </c>
      <c r="S17" t="s">
        <v>14</v>
      </c>
      <c r="T17">
        <v>0</v>
      </c>
      <c r="U17" t="s">
        <v>15</v>
      </c>
      <c r="V17" s="3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45</v>
      </c>
      <c r="AD17" t="s">
        <v>32</v>
      </c>
      <c r="AE17" s="2">
        <v>44278.765740740739</v>
      </c>
      <c r="AF17">
        <v>211</v>
      </c>
      <c r="AG17" t="s">
        <v>14</v>
      </c>
      <c r="AH17">
        <v>0</v>
      </c>
      <c r="AI17">
        <v>12.164999999999999</v>
      </c>
      <c r="AJ17" s="3">
        <v>18863</v>
      </c>
      <c r="AK17">
        <v>2.74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59.509333475199803</v>
      </c>
      <c r="AU17" s="7">
        <f t="shared" si="1"/>
        <v>3509.6958324898701</v>
      </c>
      <c r="AW17" s="8">
        <f t="shared" si="2"/>
        <v>49.318278566591111</v>
      </c>
      <c r="AX17" s="9">
        <f t="shared" si="3"/>
        <v>3596.9620843760604</v>
      </c>
    </row>
    <row r="18" spans="1:50" x14ac:dyDescent="0.35">
      <c r="A18" s="1">
        <v>46</v>
      </c>
      <c r="B18" t="s">
        <v>33</v>
      </c>
      <c r="C18" s="2">
        <v>44278.787048611113</v>
      </c>
      <c r="D18">
        <v>45</v>
      </c>
      <c r="E18" t="s">
        <v>14</v>
      </c>
      <c r="F18">
        <v>0</v>
      </c>
      <c r="G18">
        <v>6.0419999999999998</v>
      </c>
      <c r="H18" s="3">
        <v>20397</v>
      </c>
      <c r="I18">
        <v>2.9000000000000001E-2</v>
      </c>
      <c r="J18" t="s">
        <v>15</v>
      </c>
      <c r="K18" t="s">
        <v>15</v>
      </c>
      <c r="L18" t="s">
        <v>15</v>
      </c>
      <c r="M18" t="s">
        <v>15</v>
      </c>
      <c r="O18">
        <v>46</v>
      </c>
      <c r="P18" t="s">
        <v>33</v>
      </c>
      <c r="Q18" s="2">
        <v>44278.787048611113</v>
      </c>
      <c r="R18">
        <v>45</v>
      </c>
      <c r="S18" t="s">
        <v>14</v>
      </c>
      <c r="T18">
        <v>0</v>
      </c>
      <c r="U18" t="s">
        <v>15</v>
      </c>
      <c r="V18" s="3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46</v>
      </c>
      <c r="AD18" t="s">
        <v>33</v>
      </c>
      <c r="AE18" s="2">
        <v>44278.787048611113</v>
      </c>
      <c r="AF18">
        <v>45</v>
      </c>
      <c r="AG18" t="s">
        <v>14</v>
      </c>
      <c r="AH18">
        <v>0</v>
      </c>
      <c r="AI18">
        <v>12.196</v>
      </c>
      <c r="AJ18" s="3">
        <v>20497</v>
      </c>
      <c r="AK18">
        <v>2.9620000000000002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64.19760710353421</v>
      </c>
      <c r="AU18" s="7">
        <f t="shared" si="1"/>
        <v>3808.6024276450703</v>
      </c>
      <c r="AW18" s="8">
        <f t="shared" si="2"/>
        <v>53.284696053071904</v>
      </c>
      <c r="AX18" s="9">
        <f t="shared" si="3"/>
        <v>3908.33713483366</v>
      </c>
    </row>
    <row r="19" spans="1:50" x14ac:dyDescent="0.35">
      <c r="A19" s="1">
        <v>47</v>
      </c>
      <c r="B19" t="s">
        <v>34</v>
      </c>
      <c r="C19" s="2">
        <v>44278.808298611111</v>
      </c>
      <c r="D19">
        <v>91</v>
      </c>
      <c r="E19" t="s">
        <v>14</v>
      </c>
      <c r="F19">
        <v>0</v>
      </c>
      <c r="G19">
        <v>6.0439999999999996</v>
      </c>
      <c r="H19" s="3">
        <v>13413</v>
      </c>
      <c r="I19">
        <v>1.7999999999999999E-2</v>
      </c>
      <c r="J19" t="s">
        <v>15</v>
      </c>
      <c r="K19" t="s">
        <v>15</v>
      </c>
      <c r="L19" t="s">
        <v>15</v>
      </c>
      <c r="M19" t="s">
        <v>15</v>
      </c>
      <c r="O19">
        <v>47</v>
      </c>
      <c r="P19" t="s">
        <v>34</v>
      </c>
      <c r="Q19" s="2">
        <v>44278.808298611111</v>
      </c>
      <c r="R19">
        <v>91</v>
      </c>
      <c r="S19" t="s">
        <v>14</v>
      </c>
      <c r="T19">
        <v>0</v>
      </c>
      <c r="U19" t="s">
        <v>15</v>
      </c>
      <c r="V19" s="3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C19">
        <v>47</v>
      </c>
      <c r="AD19" t="s">
        <v>34</v>
      </c>
      <c r="AE19" s="2">
        <v>44278.808298611111</v>
      </c>
      <c r="AF19">
        <v>91</v>
      </c>
      <c r="AG19" t="s">
        <v>14</v>
      </c>
      <c r="AH19">
        <v>0</v>
      </c>
      <c r="AI19">
        <v>12.22</v>
      </c>
      <c r="AJ19" s="3">
        <v>6411</v>
      </c>
      <c r="AK19">
        <v>1.046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35.734222091249997</v>
      </c>
      <c r="AU19" s="7">
        <f t="shared" si="1"/>
        <v>1220.8494951888299</v>
      </c>
      <c r="AW19" s="8">
        <f t="shared" si="2"/>
        <v>34.910404054007898</v>
      </c>
      <c r="AX19" s="9">
        <f t="shared" si="3"/>
        <v>1221.2568990245402</v>
      </c>
    </row>
    <row r="20" spans="1:50" x14ac:dyDescent="0.35">
      <c r="A20" s="1">
        <v>48</v>
      </c>
      <c r="B20" t="s">
        <v>35</v>
      </c>
      <c r="C20" s="2">
        <v>44278.829560185186</v>
      </c>
      <c r="D20">
        <v>71</v>
      </c>
      <c r="E20" t="s">
        <v>14</v>
      </c>
      <c r="F20">
        <v>0</v>
      </c>
      <c r="G20">
        <v>6.0430000000000001</v>
      </c>
      <c r="H20" s="3">
        <v>15171</v>
      </c>
      <c r="I20">
        <v>2.1000000000000001E-2</v>
      </c>
      <c r="J20" t="s">
        <v>15</v>
      </c>
      <c r="K20" t="s">
        <v>15</v>
      </c>
      <c r="L20" t="s">
        <v>15</v>
      </c>
      <c r="M20" t="s">
        <v>15</v>
      </c>
      <c r="O20">
        <v>48</v>
      </c>
      <c r="P20" t="s">
        <v>35</v>
      </c>
      <c r="Q20" s="2">
        <v>44278.829560185186</v>
      </c>
      <c r="R20">
        <v>71</v>
      </c>
      <c r="S20" t="s">
        <v>14</v>
      </c>
      <c r="T20">
        <v>0</v>
      </c>
      <c r="U20" t="s">
        <v>15</v>
      </c>
      <c r="V20" s="3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48</v>
      </c>
      <c r="AD20" t="s">
        <v>35</v>
      </c>
      <c r="AE20" s="2">
        <v>44278.829560185186</v>
      </c>
      <c r="AF20">
        <v>71</v>
      </c>
      <c r="AG20" t="s">
        <v>14</v>
      </c>
      <c r="AH20">
        <v>0</v>
      </c>
      <c r="AI20">
        <v>12.204000000000001</v>
      </c>
      <c r="AJ20" s="3">
        <v>8842</v>
      </c>
      <c r="AK20">
        <v>1.377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47.934455027495801</v>
      </c>
      <c r="AU20" s="7">
        <f t="shared" si="1"/>
        <v>1669.22938088972</v>
      </c>
      <c r="AW20" s="8">
        <f t="shared" si="2"/>
        <v>39.536658747763106</v>
      </c>
      <c r="AX20" s="9">
        <f t="shared" si="3"/>
        <v>1685.4611775253602</v>
      </c>
    </row>
    <row r="21" spans="1:50" x14ac:dyDescent="0.35">
      <c r="A21" s="1">
        <v>49</v>
      </c>
      <c r="B21" t="s">
        <v>36</v>
      </c>
      <c r="C21" s="2">
        <v>44278.850810185184</v>
      </c>
      <c r="D21">
        <v>10</v>
      </c>
      <c r="E21" t="s">
        <v>14</v>
      </c>
      <c r="F21">
        <v>0</v>
      </c>
      <c r="G21">
        <v>6.0419999999999998</v>
      </c>
      <c r="H21" s="3">
        <v>14828</v>
      </c>
      <c r="I21">
        <v>0.02</v>
      </c>
      <c r="J21" t="s">
        <v>15</v>
      </c>
      <c r="K21" t="s">
        <v>15</v>
      </c>
      <c r="L21" t="s">
        <v>15</v>
      </c>
      <c r="M21" t="s">
        <v>15</v>
      </c>
      <c r="O21">
        <v>49</v>
      </c>
      <c r="P21" t="s">
        <v>36</v>
      </c>
      <c r="Q21" s="2">
        <v>44278.850810185184</v>
      </c>
      <c r="R21">
        <v>10</v>
      </c>
      <c r="S21" t="s">
        <v>14</v>
      </c>
      <c r="T21">
        <v>0</v>
      </c>
      <c r="U21" t="s">
        <v>15</v>
      </c>
      <c r="V21" s="3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49</v>
      </c>
      <c r="AD21" t="s">
        <v>36</v>
      </c>
      <c r="AE21" s="2">
        <v>44278.850810185184</v>
      </c>
      <c r="AF21">
        <v>10</v>
      </c>
      <c r="AG21" t="s">
        <v>14</v>
      </c>
      <c r="AH21">
        <v>0</v>
      </c>
      <c r="AI21">
        <v>12.212</v>
      </c>
      <c r="AJ21" s="3">
        <v>8318</v>
      </c>
      <c r="AK21">
        <v>1.306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40.410968660000002</v>
      </c>
      <c r="AU21" s="7">
        <f t="shared" si="1"/>
        <v>1572.64419868652</v>
      </c>
      <c r="AW21" s="8">
        <f t="shared" ref="AW21:AW28" si="4">IF(H21&lt;10000,((-0.00000005795*H21^2)+(0.003823*H21)+(-6.715)),(IF(H21&lt;700000,((-0.0000000001209*H21^2)+(0.002635*H21)+(-0.4111)), ((-0.00000002007*V21^2)+(0.2564*V21)+(286.1)))))</f>
        <v>38.634097767294406</v>
      </c>
      <c r="AX21" s="9">
        <f t="shared" ref="AX21:AX28" si="5">(-0.00000001626*AJ21^2)+(0.1912*AJ21)+(-3.858)</f>
        <v>1585.4185848437603</v>
      </c>
    </row>
    <row r="22" spans="1:50" x14ac:dyDescent="0.35">
      <c r="A22" s="1">
        <v>50</v>
      </c>
      <c r="B22" t="s">
        <v>37</v>
      </c>
      <c r="C22" s="2">
        <v>44278.872083333335</v>
      </c>
      <c r="D22">
        <v>76</v>
      </c>
      <c r="E22" t="s">
        <v>14</v>
      </c>
      <c r="F22">
        <v>0</v>
      </c>
      <c r="G22">
        <v>6.0419999999999998</v>
      </c>
      <c r="H22" s="3">
        <v>13804</v>
      </c>
      <c r="I22">
        <v>1.9E-2</v>
      </c>
      <c r="J22" t="s">
        <v>15</v>
      </c>
      <c r="K22" t="s">
        <v>15</v>
      </c>
      <c r="L22" t="s">
        <v>15</v>
      </c>
      <c r="M22" t="s">
        <v>15</v>
      </c>
      <c r="O22">
        <v>50</v>
      </c>
      <c r="P22" t="s">
        <v>37</v>
      </c>
      <c r="Q22" s="2">
        <v>44278.872083333335</v>
      </c>
      <c r="R22">
        <v>76</v>
      </c>
      <c r="S22" t="s">
        <v>14</v>
      </c>
      <c r="T22">
        <v>0</v>
      </c>
      <c r="U22" t="s">
        <v>15</v>
      </c>
      <c r="V22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50</v>
      </c>
      <c r="AD22" t="s">
        <v>37</v>
      </c>
      <c r="AE22" s="2">
        <v>44278.872083333335</v>
      </c>
      <c r="AF22">
        <v>76</v>
      </c>
      <c r="AG22" t="s">
        <v>14</v>
      </c>
      <c r="AH22">
        <v>0</v>
      </c>
      <c r="AI22">
        <v>12.202</v>
      </c>
      <c r="AJ22" s="3">
        <v>5078</v>
      </c>
      <c r="AK22">
        <v>0.86499999999999999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37.018016339999996</v>
      </c>
      <c r="AU22" s="7">
        <f t="shared" si="1"/>
        <v>974.67260750732009</v>
      </c>
      <c r="AW22" s="8">
        <f t="shared" si="4"/>
        <v>35.939402454705608</v>
      </c>
      <c r="AX22" s="9">
        <f t="shared" si="5"/>
        <v>966.63631827416009</v>
      </c>
    </row>
    <row r="23" spans="1:50" x14ac:dyDescent="0.35">
      <c r="A23" s="1">
        <v>51</v>
      </c>
      <c r="B23" t="s">
        <v>38</v>
      </c>
      <c r="C23" s="2">
        <v>44278.89340277778</v>
      </c>
      <c r="D23">
        <v>194</v>
      </c>
      <c r="E23" t="s">
        <v>14</v>
      </c>
      <c r="F23">
        <v>0</v>
      </c>
      <c r="G23">
        <v>6.0209999999999999</v>
      </c>
      <c r="H23" s="3">
        <v>14942</v>
      </c>
      <c r="I23">
        <v>0.02</v>
      </c>
      <c r="J23" t="s">
        <v>15</v>
      </c>
      <c r="K23" t="s">
        <v>15</v>
      </c>
      <c r="L23" t="s">
        <v>15</v>
      </c>
      <c r="M23" t="s">
        <v>15</v>
      </c>
      <c r="O23">
        <v>51</v>
      </c>
      <c r="P23" t="s">
        <v>38</v>
      </c>
      <c r="Q23" s="2">
        <v>44278.89340277778</v>
      </c>
      <c r="R23">
        <v>194</v>
      </c>
      <c r="S23" t="s">
        <v>14</v>
      </c>
      <c r="T23">
        <v>0</v>
      </c>
      <c r="U23" t="s">
        <v>15</v>
      </c>
      <c r="V23" s="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51</v>
      </c>
      <c r="AD23" t="s">
        <v>38</v>
      </c>
      <c r="AE23" s="2">
        <v>44278.89340277778</v>
      </c>
      <c r="AF23">
        <v>194</v>
      </c>
      <c r="AG23" t="s">
        <v>14</v>
      </c>
      <c r="AH23">
        <v>0</v>
      </c>
      <c r="AI23">
        <v>12.16</v>
      </c>
      <c r="AJ23" s="3">
        <v>15770</v>
      </c>
      <c r="AK23">
        <v>2.319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40.791456484999998</v>
      </c>
      <c r="AU23" s="7">
        <f t="shared" si="1"/>
        <v>2942.9775466670003</v>
      </c>
      <c r="AW23" s="8">
        <f t="shared" si="4"/>
        <v>38.934077459292403</v>
      </c>
      <c r="AX23" s="9">
        <f t="shared" si="5"/>
        <v>3007.3222534460001</v>
      </c>
    </row>
    <row r="24" spans="1:50" x14ac:dyDescent="0.35">
      <c r="A24" s="1">
        <v>52</v>
      </c>
      <c r="B24" t="s">
        <v>39</v>
      </c>
      <c r="C24" s="2">
        <v>44278.914664351854</v>
      </c>
      <c r="D24">
        <v>97</v>
      </c>
      <c r="E24" t="s">
        <v>14</v>
      </c>
      <c r="F24">
        <v>0</v>
      </c>
      <c r="G24">
        <v>6.0410000000000004</v>
      </c>
      <c r="H24" s="3">
        <v>13549</v>
      </c>
      <c r="I24">
        <v>1.7999999999999999E-2</v>
      </c>
      <c r="J24" t="s">
        <v>15</v>
      </c>
      <c r="K24" t="s">
        <v>15</v>
      </c>
      <c r="L24" t="s">
        <v>15</v>
      </c>
      <c r="M24" t="s">
        <v>15</v>
      </c>
      <c r="O24">
        <v>52</v>
      </c>
      <c r="P24" t="s">
        <v>39</v>
      </c>
      <c r="Q24" s="2">
        <v>44278.914664351854</v>
      </c>
      <c r="R24">
        <v>97</v>
      </c>
      <c r="S24" t="s">
        <v>14</v>
      </c>
      <c r="T24">
        <v>0</v>
      </c>
      <c r="U24" t="s">
        <v>15</v>
      </c>
      <c r="V24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C24">
        <v>52</v>
      </c>
      <c r="AD24" t="s">
        <v>39</v>
      </c>
      <c r="AE24" s="2">
        <v>44278.914664351854</v>
      </c>
      <c r="AF24">
        <v>97</v>
      </c>
      <c r="AG24" t="s">
        <v>14</v>
      </c>
      <c r="AH24">
        <v>0</v>
      </c>
      <c r="AI24">
        <v>12.201000000000001</v>
      </c>
      <c r="AJ24" s="3">
        <v>7562</v>
      </c>
      <c r="AK24">
        <v>1.2030000000000001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si="0"/>
        <v>36.180022271249996</v>
      </c>
      <c r="AU24" s="7">
        <f t="shared" si="1"/>
        <v>1433.2353701121201</v>
      </c>
      <c r="AW24" s="8">
        <f t="shared" si="4"/>
        <v>35.268320734019106</v>
      </c>
      <c r="AX24" s="9">
        <f t="shared" si="5"/>
        <v>1441.0665906965603</v>
      </c>
    </row>
    <row r="25" spans="1:50" x14ac:dyDescent="0.35">
      <c r="A25" s="1">
        <v>53</v>
      </c>
      <c r="B25" t="s">
        <v>40</v>
      </c>
      <c r="C25" s="2">
        <v>44278.935949074075</v>
      </c>
      <c r="D25">
        <v>188</v>
      </c>
      <c r="E25" t="s">
        <v>14</v>
      </c>
      <c r="F25">
        <v>0</v>
      </c>
      <c r="G25">
        <v>6.0389999999999997</v>
      </c>
      <c r="H25" s="3">
        <v>13387</v>
      </c>
      <c r="I25">
        <v>1.7999999999999999E-2</v>
      </c>
      <c r="J25" t="s">
        <v>15</v>
      </c>
      <c r="K25" t="s">
        <v>15</v>
      </c>
      <c r="L25" t="s">
        <v>15</v>
      </c>
      <c r="M25" t="s">
        <v>15</v>
      </c>
      <c r="O25">
        <v>53</v>
      </c>
      <c r="P25" t="s">
        <v>40</v>
      </c>
      <c r="Q25" s="2">
        <v>44278.935949074075</v>
      </c>
      <c r="R25">
        <v>188</v>
      </c>
      <c r="S25" t="s">
        <v>14</v>
      </c>
      <c r="T25">
        <v>0</v>
      </c>
      <c r="U25" t="s">
        <v>15</v>
      </c>
      <c r="V25" s="3" t="s">
        <v>15</v>
      </c>
      <c r="W25" t="s">
        <v>15</v>
      </c>
      <c r="X25" t="s">
        <v>15</v>
      </c>
      <c r="Y25" t="s">
        <v>15</v>
      </c>
      <c r="Z25" t="s">
        <v>15</v>
      </c>
      <c r="AA25" t="s">
        <v>15</v>
      </c>
      <c r="AC25">
        <v>53</v>
      </c>
      <c r="AD25" t="s">
        <v>40</v>
      </c>
      <c r="AE25" s="2">
        <v>44278.935949074075</v>
      </c>
      <c r="AF25">
        <v>188</v>
      </c>
      <c r="AG25" t="s">
        <v>14</v>
      </c>
      <c r="AH25">
        <v>0</v>
      </c>
      <c r="AI25">
        <v>12.189</v>
      </c>
      <c r="AJ25" s="3">
        <v>16577</v>
      </c>
      <c r="AK25">
        <v>2.4289999999999998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0"/>
        <v>35.649085091250001</v>
      </c>
      <c r="AU25" s="7">
        <f t="shared" si="1"/>
        <v>3090.9567967666703</v>
      </c>
      <c r="AW25" s="8">
        <f t="shared" si="4"/>
        <v>34.841978297127902</v>
      </c>
      <c r="AX25" s="9">
        <f t="shared" si="5"/>
        <v>3161.1962019344601</v>
      </c>
    </row>
    <row r="26" spans="1:50" x14ac:dyDescent="0.35">
      <c r="A26" s="1">
        <v>54</v>
      </c>
      <c r="B26" t="s">
        <v>41</v>
      </c>
      <c r="C26" s="2">
        <v>44278.957233796296</v>
      </c>
      <c r="D26">
        <v>133</v>
      </c>
      <c r="E26" t="s">
        <v>14</v>
      </c>
      <c r="F26">
        <v>0</v>
      </c>
      <c r="G26">
        <v>6.04</v>
      </c>
      <c r="H26" s="3">
        <v>15296</v>
      </c>
      <c r="I26">
        <v>2.1000000000000001E-2</v>
      </c>
      <c r="J26" t="s">
        <v>15</v>
      </c>
      <c r="K26" t="s">
        <v>15</v>
      </c>
      <c r="L26" t="s">
        <v>15</v>
      </c>
      <c r="M26" t="s">
        <v>15</v>
      </c>
      <c r="O26">
        <v>54</v>
      </c>
      <c r="P26" t="s">
        <v>41</v>
      </c>
      <c r="Q26" s="2">
        <v>44278.957233796296</v>
      </c>
      <c r="R26">
        <v>133</v>
      </c>
      <c r="S26" t="s">
        <v>14</v>
      </c>
      <c r="T26">
        <v>0</v>
      </c>
      <c r="U26" t="s">
        <v>15</v>
      </c>
      <c r="V26" s="3" t="s">
        <v>15</v>
      </c>
      <c r="W26" t="s">
        <v>15</v>
      </c>
      <c r="X26" t="s">
        <v>15</v>
      </c>
      <c r="Y26" t="s">
        <v>15</v>
      </c>
      <c r="Z26" t="s">
        <v>15</v>
      </c>
      <c r="AA26" t="s">
        <v>15</v>
      </c>
      <c r="AC26">
        <v>54</v>
      </c>
      <c r="AD26" t="s">
        <v>41</v>
      </c>
      <c r="AE26" s="2">
        <v>44278.957233796296</v>
      </c>
      <c r="AF26">
        <v>133</v>
      </c>
      <c r="AG26" t="s">
        <v>14</v>
      </c>
      <c r="AH26">
        <v>0</v>
      </c>
      <c r="AI26">
        <v>12.208</v>
      </c>
      <c r="AJ26" s="3">
        <v>7202</v>
      </c>
      <c r="AK26">
        <v>1.1539999999999999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0"/>
        <v>48.323971631820797</v>
      </c>
      <c r="AU26" s="7">
        <f t="shared" si="1"/>
        <v>1366.8249951729199</v>
      </c>
      <c r="AW26" s="8">
        <f t="shared" si="4"/>
        <v>39.865573315225603</v>
      </c>
      <c r="AX26" s="9">
        <f t="shared" si="5"/>
        <v>1372.3210132469601</v>
      </c>
    </row>
    <row r="27" spans="1:50" x14ac:dyDescent="0.35">
      <c r="A27" s="1">
        <v>55</v>
      </c>
      <c r="B27" t="s">
        <v>42</v>
      </c>
      <c r="C27" s="2">
        <v>44278.978541666664</v>
      </c>
      <c r="D27">
        <v>24</v>
      </c>
      <c r="E27" t="s">
        <v>14</v>
      </c>
      <c r="F27">
        <v>0</v>
      </c>
      <c r="G27">
        <v>6.0350000000000001</v>
      </c>
      <c r="H27" s="3">
        <v>87994</v>
      </c>
      <c r="I27">
        <v>0.129</v>
      </c>
      <c r="J27" t="s">
        <v>15</v>
      </c>
      <c r="K27" t="s">
        <v>15</v>
      </c>
      <c r="L27" t="s">
        <v>15</v>
      </c>
      <c r="M27" t="s">
        <v>15</v>
      </c>
      <c r="O27">
        <v>55</v>
      </c>
      <c r="P27" t="s">
        <v>42</v>
      </c>
      <c r="Q27" s="2">
        <v>44278.978541666664</v>
      </c>
      <c r="R27">
        <v>24</v>
      </c>
      <c r="S27" t="s">
        <v>14</v>
      </c>
      <c r="T27">
        <v>0</v>
      </c>
      <c r="U27" t="s">
        <v>15</v>
      </c>
      <c r="V27" s="3" t="s">
        <v>15</v>
      </c>
      <c r="W27" t="s">
        <v>15</v>
      </c>
      <c r="X27" t="s">
        <v>15</v>
      </c>
      <c r="Y27" t="s">
        <v>15</v>
      </c>
      <c r="Z27" t="s">
        <v>15</v>
      </c>
      <c r="AA27" t="s">
        <v>15</v>
      </c>
      <c r="AC27">
        <v>55</v>
      </c>
      <c r="AD27" t="s">
        <v>42</v>
      </c>
      <c r="AE27" s="2">
        <v>44278.978541666664</v>
      </c>
      <c r="AF27">
        <v>24</v>
      </c>
      <c r="AG27" t="s">
        <v>14</v>
      </c>
      <c r="AH27">
        <v>0</v>
      </c>
      <c r="AI27">
        <v>12.196999999999999</v>
      </c>
      <c r="AJ27" s="3">
        <v>11164</v>
      </c>
      <c r="AK27">
        <v>1.6919999999999999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0"/>
        <v>270.53956307781681</v>
      </c>
      <c r="AU27" s="7">
        <f t="shared" si="1"/>
        <v>2096.8122675780801</v>
      </c>
      <c r="AW27" s="8">
        <f t="shared" si="4"/>
        <v>230.51696806604761</v>
      </c>
      <c r="AX27" s="9">
        <f t="shared" si="5"/>
        <v>2128.67223659104</v>
      </c>
    </row>
    <row r="28" spans="1:50" x14ac:dyDescent="0.35">
      <c r="A28" s="1">
        <v>56</v>
      </c>
      <c r="B28" t="s">
        <v>43</v>
      </c>
      <c r="C28" s="2">
        <v>44278.999837962961</v>
      </c>
      <c r="D28">
        <v>93</v>
      </c>
      <c r="E28" t="s">
        <v>14</v>
      </c>
      <c r="F28">
        <v>0</v>
      </c>
      <c r="G28">
        <v>6.0179999999999998</v>
      </c>
      <c r="H28" s="3">
        <v>17261</v>
      </c>
      <c r="I28">
        <v>2.4E-2</v>
      </c>
      <c r="J28" t="s">
        <v>15</v>
      </c>
      <c r="K28" t="s">
        <v>15</v>
      </c>
      <c r="L28" t="s">
        <v>15</v>
      </c>
      <c r="M28" t="s">
        <v>15</v>
      </c>
      <c r="O28">
        <v>56</v>
      </c>
      <c r="P28" t="s">
        <v>43</v>
      </c>
      <c r="Q28" s="2">
        <v>44278.999837962961</v>
      </c>
      <c r="R28">
        <v>93</v>
      </c>
      <c r="S28" t="s">
        <v>14</v>
      </c>
      <c r="T28">
        <v>0</v>
      </c>
      <c r="U28" t="s">
        <v>15</v>
      </c>
      <c r="V28" s="3" t="s">
        <v>15</v>
      </c>
      <c r="W28" t="s">
        <v>15</v>
      </c>
      <c r="X28" t="s">
        <v>15</v>
      </c>
      <c r="Y28" t="s">
        <v>15</v>
      </c>
      <c r="Z28" t="s">
        <v>15</v>
      </c>
      <c r="AA28" t="s">
        <v>15</v>
      </c>
      <c r="AC28">
        <v>56</v>
      </c>
      <c r="AD28" t="s">
        <v>43</v>
      </c>
      <c r="AE28" s="2">
        <v>44278.999837962961</v>
      </c>
      <c r="AF28">
        <v>93</v>
      </c>
      <c r="AG28" t="s">
        <v>14</v>
      </c>
      <c r="AH28">
        <v>0</v>
      </c>
      <c r="AI28">
        <v>12.167999999999999</v>
      </c>
      <c r="AJ28" s="3">
        <v>9459</v>
      </c>
      <c r="AK28">
        <v>1.4610000000000001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0"/>
        <v>54.443820640839803</v>
      </c>
      <c r="AU28" s="7">
        <f t="shared" si="1"/>
        <v>1782.9123998136301</v>
      </c>
      <c r="AW28" s="8">
        <f t="shared" si="4"/>
        <v>45.035613797571109</v>
      </c>
      <c r="AX28" s="9">
        <f t="shared" si="5"/>
        <v>1803.2479742069399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2021-04-09T13:37:26Z</dcterms:modified>
</cp:coreProperties>
</file>