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1310" windowHeight="11450"/>
  </bookViews>
  <sheets>
    <sheet name="one" sheetId="1" r:id="rId1"/>
  </sheets>
  <calcPr calcId="162913"/>
</workbook>
</file>

<file path=xl/calcChain.xml><?xml version="1.0" encoding="utf-8"?>
<calcChain xmlns="http://schemas.openxmlformats.org/spreadsheetml/2006/main">
  <c r="AT24" i="1" l="1"/>
  <c r="AU24" i="1"/>
  <c r="AW24" i="1"/>
  <c r="AX24" i="1"/>
  <c r="AT25" i="1"/>
  <c r="AU25" i="1"/>
  <c r="AW25" i="1"/>
  <c r="AX25" i="1"/>
  <c r="AT26" i="1"/>
  <c r="AU26" i="1"/>
  <c r="AW26" i="1"/>
  <c r="AX26" i="1"/>
  <c r="AT27" i="1"/>
  <c r="AU27" i="1"/>
  <c r="AW27" i="1"/>
  <c r="AX27" i="1"/>
  <c r="AT28" i="1"/>
  <c r="AU28" i="1"/>
  <c r="AW28" i="1"/>
  <c r="AX28" i="1"/>
  <c r="AT9" i="1" l="1"/>
  <c r="AU9" i="1"/>
  <c r="AW9" i="1"/>
  <c r="AX9" i="1"/>
  <c r="AT10" i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</calcChain>
</file>

<file path=xl/sharedStrings.xml><?xml version="1.0" encoding="utf-8"?>
<sst xmlns="http://schemas.openxmlformats.org/spreadsheetml/2006/main" count="486" uniqueCount="49">
  <si>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</si>
  <si>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</si>
  <si>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</si>
  <si>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</si>
  <si>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</si>
  <si>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</si>
  <si>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</si>
  <si>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</si>
  <si>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</si>
  <si>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</si>
  <si>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</si>
  <si>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</si>
  <si>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</si>
  <si>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</si>
  <si>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</si>
  <si>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</si>
  <si>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</si>
  <si>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</si>
  <si>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</si>
  <si>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</si>
  <si>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</si>
  <si>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</si>
  <si>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</si>
  <si>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</si>
  <si>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</si>
  <si>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</si>
  <si>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BRN15sep21_001.gcd</t>
  </si>
  <si>
    <t>BRN15sep21_002.gcd</t>
  </si>
  <si>
    <t>BRN15sep21_003.gcd</t>
  </si>
  <si>
    <t>BRN15sep21_004.gcd</t>
  </si>
  <si>
    <t>BRN15sep21_005.gcd</t>
  </si>
  <si>
    <t>BRN15sep21_006.gcd</t>
  </si>
  <si>
    <t>BRN15sep21_007.gcd</t>
  </si>
  <si>
    <t>BRN15sep21_008.gcd</t>
  </si>
  <si>
    <t>BRN15sep21_009.gcd</t>
  </si>
  <si>
    <t>BRN15sep21_010.gcd</t>
  </si>
  <si>
    <t>BRN15sep21_011.gcd</t>
  </si>
  <si>
    <t>BRN15sep21_012.gcd</t>
  </si>
  <si>
    <t>BRN15sep21_013.gcd</t>
  </si>
  <si>
    <t>BRN15sep21_014.gcd</t>
  </si>
  <si>
    <t>BRN15sep21_015.gcd</t>
  </si>
  <si>
    <t>BRN15sep21_016.gcd</t>
  </si>
  <si>
    <t>BRN15sep21_017.gcd</t>
  </si>
  <si>
    <t>BRN15sep21_018.gcd</t>
  </si>
  <si>
    <t>BRN15sep21_019.gcd</t>
  </si>
  <si>
    <t>BRN15sep21_020.gcd</t>
  </si>
  <si>
    <t>ID's corrected</t>
  </si>
  <si>
    <t>CO2 pk atypical</t>
  </si>
  <si>
    <t>cut off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</si>
</sst>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28"/>
  <sheetViews>
    <sheetView tabSelected="1" topLeftCell="AE5" workbookViewId="0">
      <selection activeCell="AI35" sqref="AI35"/>
    </sheetView>
  </sheetViews>
  <sheetFormatPr defaultRowHeight="14.5" x14ac:dyDescent="0.35"/>
  <cols>
    <col min="2" max="2" width="23.54296875" customWidth="1"/>
    <col min="3" max="3" width="17.81640625" customWidth="1"/>
  </cols>
  <sheetData>
    <row r="7" spans="1:50" x14ac:dyDescent="0.35">
      <c r="A7" t="s">
        <v>17</v>
      </c>
      <c r="O7" t="s">
        <v>18</v>
      </c>
      <c r="AC7" t="s">
        <v>19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23</v>
      </c>
      <c r="AU8" s="5" t="s">
        <v>22</v>
      </c>
      <c r="AW8" s="5" t="s">
        <v>24</v>
      </c>
      <c r="AX8" s="5" t="s">
        <v>25</v>
      </c>
    </row>
    <row r="9" spans="1:50" x14ac:dyDescent="0.35">
      <c r="A9">
        <v>39</v>
      </c>
      <c r="B9" t="s">
        <v>26</v>
      </c>
      <c r="C9" s="2">
        <v>44454.42224537037</v>
      </c>
      <c r="D9" t="s">
        <v>13</v>
      </c>
      <c r="E9" t="s">
        <v>14</v>
      </c>
      <c r="F9">
        <v>0</v>
      </c>
      <c r="G9">
        <v>6.0659999999999998</v>
      </c>
      <c r="H9" s="3">
        <v>2772</v>
      </c>
      <c r="I9">
        <v>1E-3</v>
      </c>
      <c r="J9" t="s">
        <v>15</v>
      </c>
      <c r="K9" t="s">
        <v>15</v>
      </c>
      <c r="L9" t="s">
        <v>15</v>
      </c>
      <c r="M9" t="s">
        <v>15</v>
      </c>
      <c r="O9">
        <v>39</v>
      </c>
      <c r="P9" t="s">
        <v>26</v>
      </c>
      <c r="Q9" s="2">
        <v>44454.42224537037</v>
      </c>
      <c r="R9" t="s">
        <v>13</v>
      </c>
      <c r="S9" t="s">
        <v>14</v>
      </c>
      <c r="T9">
        <v>0</v>
      </c>
      <c r="U9" t="s">
        <v>15</v>
      </c>
      <c r="V9" s="3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C9">
        <v>39</v>
      </c>
      <c r="AD9" t="s">
        <v>26</v>
      </c>
      <c r="AE9" s="2">
        <v>44454.42224537037</v>
      </c>
      <c r="AF9" t="s">
        <v>13</v>
      </c>
      <c r="AG9" t="s">
        <v>14</v>
      </c>
      <c r="AH9">
        <v>0</v>
      </c>
      <c r="AI9">
        <v>12.202999999999999</v>
      </c>
      <c r="AJ9" s="3">
        <v>2672</v>
      </c>
      <c r="AK9">
        <v>0.54300000000000004</v>
      </c>
      <c r="AL9" t="s">
        <v>15</v>
      </c>
      <c r="AM9" t="s">
        <v>15</v>
      </c>
      <c r="AN9" t="s">
        <v>15</v>
      </c>
      <c r="AO9" t="s">
        <v>15</v>
      </c>
      <c r="AQ9">
        <v>1</v>
      </c>
      <c r="AT9" s="6">
        <f t="shared" ref="AT9:AT23" si="0">IF(H9&lt;15000,((0.00000002125*H9^2)+(0.002705*H9)+(-4.371)),(IF(H9&lt;700000,((-0.0000000008162*H9^2)+(0.003141*H9)+(0.4702)), ((0.000000003285*V9^2)+(0.1899*V9)+(559.5)))))</f>
        <v>3.2905446600000001</v>
      </c>
      <c r="AU9" s="7">
        <f t="shared" ref="AU9:AU23" si="1">((-0.00000006277*AJ9^2)+(0.1854*AJ9)+(34.83))</f>
        <v>529.77064831231996</v>
      </c>
      <c r="AW9" s="8">
        <f t="shared" ref="AW9:AW23" si="2">IF(H9&lt;10000,((-0.00000005795*H9^2)+(0.003823*H9)+(-6.715)),(IF(H9&lt;700000,((-0.0000000001209*H9^2)+(0.002635*H9)+(-0.4111)), ((-0.00000002007*V9^2)+(0.2564*V9)+(286.1)))))</f>
        <v>3.4370691271999991</v>
      </c>
      <c r="AX9" s="9">
        <f t="shared" ref="AX9:AX23" si="3">(-0.00000001626*AJ9^2)+(0.1912*AJ9)+(-3.858)</f>
        <v>506.91231036416002</v>
      </c>
    </row>
    <row r="10" spans="1:50" x14ac:dyDescent="0.35">
      <c r="A10">
        <v>40</v>
      </c>
      <c r="B10" t="s">
        <v>27</v>
      </c>
      <c r="C10" s="2">
        <v>44454.443425925929</v>
      </c>
      <c r="D10" t="s">
        <v>16</v>
      </c>
      <c r="E10" t="s">
        <v>14</v>
      </c>
      <c r="F10">
        <v>0</v>
      </c>
      <c r="G10">
        <v>6.0359999999999996</v>
      </c>
      <c r="H10" s="3">
        <v>5336</v>
      </c>
      <c r="I10">
        <v>6.0000000000000001E-3</v>
      </c>
      <c r="J10" t="s">
        <v>15</v>
      </c>
      <c r="K10" t="s">
        <v>15</v>
      </c>
      <c r="L10" t="s">
        <v>15</v>
      </c>
      <c r="M10" t="s">
        <v>15</v>
      </c>
      <c r="O10">
        <v>40</v>
      </c>
      <c r="P10" t="s">
        <v>27</v>
      </c>
      <c r="Q10" s="2">
        <v>44454.443425925929</v>
      </c>
      <c r="R10" t="s">
        <v>16</v>
      </c>
      <c r="S10" t="s">
        <v>14</v>
      </c>
      <c r="T10">
        <v>0</v>
      </c>
      <c r="U10" t="s">
        <v>15</v>
      </c>
      <c r="V10" s="3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C10">
        <v>40</v>
      </c>
      <c r="AD10" t="s">
        <v>27</v>
      </c>
      <c r="AE10" s="2">
        <v>44454.443425925929</v>
      </c>
      <c r="AF10" t="s">
        <v>16</v>
      </c>
      <c r="AG10" t="s">
        <v>14</v>
      </c>
      <c r="AH10">
        <v>0</v>
      </c>
      <c r="AI10">
        <v>12.164</v>
      </c>
      <c r="AJ10" s="3">
        <v>1818</v>
      </c>
      <c r="AK10">
        <v>0.372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si="0"/>
        <v>10.667929039999999</v>
      </c>
      <c r="AU10" s="7">
        <f t="shared" si="1"/>
        <v>371.67973736651999</v>
      </c>
      <c r="AW10" s="8">
        <f t="shared" si="2"/>
        <v>12.034523676799999</v>
      </c>
      <c r="AX10" s="9">
        <f t="shared" si="3"/>
        <v>343.68985868376001</v>
      </c>
    </row>
    <row r="11" spans="1:50" x14ac:dyDescent="0.35">
      <c r="A11">
        <v>41</v>
      </c>
      <c r="B11" t="s">
        <v>28</v>
      </c>
      <c r="C11" s="2">
        <v>44454.464606481481</v>
      </c>
      <c r="D11">
        <v>71</v>
      </c>
      <c r="E11" t="s">
        <v>14</v>
      </c>
      <c r="F11">
        <v>0</v>
      </c>
      <c r="G11">
        <v>6.0490000000000004</v>
      </c>
      <c r="H11" s="3">
        <v>2843</v>
      </c>
      <c r="I11">
        <v>1E-3</v>
      </c>
      <c r="J11" t="s">
        <v>15</v>
      </c>
      <c r="K11" t="s">
        <v>15</v>
      </c>
      <c r="L11" t="s">
        <v>15</v>
      </c>
      <c r="M11" t="s">
        <v>15</v>
      </c>
      <c r="O11">
        <v>41</v>
      </c>
      <c r="P11" t="s">
        <v>28</v>
      </c>
      <c r="Q11" s="2">
        <v>44454.464606481481</v>
      </c>
      <c r="R11">
        <v>71</v>
      </c>
      <c r="S11" t="s">
        <v>14</v>
      </c>
      <c r="T11">
        <v>0</v>
      </c>
      <c r="U11" t="s">
        <v>15</v>
      </c>
      <c r="V11" s="3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C11">
        <v>41</v>
      </c>
      <c r="AD11" t="s">
        <v>28</v>
      </c>
      <c r="AE11" s="2">
        <v>44454.464606481481</v>
      </c>
      <c r="AF11">
        <v>71</v>
      </c>
      <c r="AG11" t="s">
        <v>14</v>
      </c>
      <c r="AH11">
        <v>0</v>
      </c>
      <c r="AI11">
        <v>12.131</v>
      </c>
      <c r="AJ11" s="3">
        <v>6335</v>
      </c>
      <c r="AK11">
        <v>1.274</v>
      </c>
      <c r="AL11" t="s">
        <v>15</v>
      </c>
      <c r="AM11" t="s">
        <v>15</v>
      </c>
      <c r="AN11" t="s">
        <v>15</v>
      </c>
      <c r="AO11" t="s">
        <v>15</v>
      </c>
      <c r="AQ11">
        <v>2</v>
      </c>
      <c r="AR11" t="s">
        <v>46</v>
      </c>
      <c r="AT11" s="6">
        <f t="shared" si="0"/>
        <v>3.4910712912499999</v>
      </c>
      <c r="AU11" s="7">
        <f t="shared" si="1"/>
        <v>1206.8199002367498</v>
      </c>
      <c r="AW11" s="8">
        <f t="shared" si="2"/>
        <v>3.6853994904499991</v>
      </c>
      <c r="AX11" s="9">
        <f t="shared" si="3"/>
        <v>1206.7414500215</v>
      </c>
    </row>
    <row r="12" spans="1:50" x14ac:dyDescent="0.35">
      <c r="A12">
        <v>42</v>
      </c>
      <c r="B12" t="s">
        <v>29</v>
      </c>
      <c r="C12" s="2">
        <v>44454.485844907409</v>
      </c>
      <c r="D12">
        <v>25</v>
      </c>
      <c r="E12" t="s">
        <v>14</v>
      </c>
      <c r="F12">
        <v>0</v>
      </c>
      <c r="G12">
        <v>6.0010000000000003</v>
      </c>
      <c r="H12" s="3">
        <v>166406</v>
      </c>
      <c r="I12">
        <v>0.34200000000000003</v>
      </c>
      <c r="J12" t="s">
        <v>15</v>
      </c>
      <c r="K12" t="s">
        <v>15</v>
      </c>
      <c r="L12" t="s">
        <v>15</v>
      </c>
      <c r="M12" t="s">
        <v>15</v>
      </c>
      <c r="O12">
        <v>42</v>
      </c>
      <c r="P12" t="s">
        <v>29</v>
      </c>
      <c r="Q12" s="2">
        <v>44454.485844907409</v>
      </c>
      <c r="R12">
        <v>25</v>
      </c>
      <c r="S12" t="s">
        <v>14</v>
      </c>
      <c r="T12">
        <v>0</v>
      </c>
      <c r="U12">
        <v>5.96</v>
      </c>
      <c r="V12" s="3">
        <v>1157</v>
      </c>
      <c r="W12">
        <v>0.42499999999999999</v>
      </c>
      <c r="X12" t="s">
        <v>15</v>
      </c>
      <c r="Y12" t="s">
        <v>15</v>
      </c>
      <c r="Z12" t="s">
        <v>15</v>
      </c>
      <c r="AA12" t="s">
        <v>15</v>
      </c>
      <c r="AC12">
        <v>42</v>
      </c>
      <c r="AD12" t="s">
        <v>29</v>
      </c>
      <c r="AE12" s="2">
        <v>44454.485844907409</v>
      </c>
      <c r="AF12">
        <v>25</v>
      </c>
      <c r="AG12" t="s">
        <v>14</v>
      </c>
      <c r="AH12">
        <v>0</v>
      </c>
      <c r="AI12">
        <v>12.051</v>
      </c>
      <c r="AJ12" s="3">
        <v>101622</v>
      </c>
      <c r="AK12">
        <v>19.998999999999999</v>
      </c>
      <c r="AL12" t="s">
        <v>15</v>
      </c>
      <c r="AM12" t="s">
        <v>15</v>
      </c>
      <c r="AN12" t="s">
        <v>15</v>
      </c>
      <c r="AO12" t="s">
        <v>15</v>
      </c>
      <c r="AQ12">
        <v>2</v>
      </c>
      <c r="AR12" t="s">
        <v>46</v>
      </c>
      <c r="AT12" s="6">
        <f t="shared" si="0"/>
        <v>500.55008703045678</v>
      </c>
      <c r="AU12" s="7">
        <f t="shared" si="1"/>
        <v>18227.321071411323</v>
      </c>
      <c r="AW12" s="8">
        <f t="shared" si="2"/>
        <v>434.72087331852765</v>
      </c>
      <c r="AX12" s="9">
        <f t="shared" si="3"/>
        <v>19258.35087782616</v>
      </c>
    </row>
    <row r="13" spans="1:50" x14ac:dyDescent="0.35">
      <c r="A13">
        <v>43</v>
      </c>
      <c r="B13" t="s">
        <v>30</v>
      </c>
      <c r="C13" s="2">
        <v>44454.507060185184</v>
      </c>
      <c r="D13">
        <v>125</v>
      </c>
      <c r="E13" t="s">
        <v>14</v>
      </c>
      <c r="F13">
        <v>0</v>
      </c>
      <c r="G13">
        <v>6.0019999999999998</v>
      </c>
      <c r="H13" s="3">
        <v>173438</v>
      </c>
      <c r="I13">
        <v>0.35699999999999998</v>
      </c>
      <c r="J13" t="s">
        <v>15</v>
      </c>
      <c r="K13" t="s">
        <v>15</v>
      </c>
      <c r="L13" t="s">
        <v>15</v>
      </c>
      <c r="M13" t="s">
        <v>15</v>
      </c>
      <c r="O13">
        <v>43</v>
      </c>
      <c r="P13" t="s">
        <v>30</v>
      </c>
      <c r="Q13" s="2">
        <v>44454.507060185184</v>
      </c>
      <c r="R13">
        <v>125</v>
      </c>
      <c r="S13" t="s">
        <v>14</v>
      </c>
      <c r="T13">
        <v>0</v>
      </c>
      <c r="U13">
        <v>5.9710000000000001</v>
      </c>
      <c r="V13" s="3">
        <v>1358</v>
      </c>
      <c r="W13">
        <v>0.47899999999999998</v>
      </c>
      <c r="X13" t="s">
        <v>15</v>
      </c>
      <c r="Y13" t="s">
        <v>15</v>
      </c>
      <c r="Z13" t="s">
        <v>15</v>
      </c>
      <c r="AA13" t="s">
        <v>15</v>
      </c>
      <c r="AC13">
        <v>43</v>
      </c>
      <c r="AD13" t="s">
        <v>30</v>
      </c>
      <c r="AE13" s="2">
        <v>44454.507060185184</v>
      </c>
      <c r="AF13">
        <v>125</v>
      </c>
      <c r="AG13" t="s">
        <v>14</v>
      </c>
      <c r="AH13">
        <v>0</v>
      </c>
      <c r="AI13">
        <v>11.882999999999999</v>
      </c>
      <c r="AJ13" s="3">
        <v>82398</v>
      </c>
      <c r="AK13">
        <v>16.265999999999998</v>
      </c>
      <c r="AL13" t="s">
        <v>15</v>
      </c>
      <c r="AM13" t="s">
        <v>15</v>
      </c>
      <c r="AN13" t="s">
        <v>15</v>
      </c>
      <c r="AO13" t="s">
        <v>15</v>
      </c>
      <c r="AQ13">
        <v>2</v>
      </c>
      <c r="AR13" t="s">
        <v>47</v>
      </c>
      <c r="AT13" s="6">
        <f t="shared" si="0"/>
        <v>520.68705813932718</v>
      </c>
      <c r="AU13" s="7">
        <f t="shared" si="1"/>
        <v>14885.24665354092</v>
      </c>
      <c r="AW13" s="8">
        <f t="shared" si="2"/>
        <v>452.96126855286047</v>
      </c>
      <c r="AX13" s="9">
        <f t="shared" si="3"/>
        <v>15640.24346163096</v>
      </c>
    </row>
    <row r="14" spans="1:50" x14ac:dyDescent="0.35">
      <c r="A14">
        <v>44</v>
      </c>
      <c r="B14" t="s">
        <v>31</v>
      </c>
      <c r="C14" s="2">
        <v>44454.528240740743</v>
      </c>
      <c r="D14">
        <v>7</v>
      </c>
      <c r="E14" t="s">
        <v>14</v>
      </c>
      <c r="F14">
        <v>0</v>
      </c>
      <c r="G14">
        <v>6.0430000000000001</v>
      </c>
      <c r="H14" s="3">
        <v>2973</v>
      </c>
      <c r="I14">
        <v>1E-3</v>
      </c>
      <c r="J14" t="s">
        <v>15</v>
      </c>
      <c r="K14" t="s">
        <v>15</v>
      </c>
      <c r="L14" t="s">
        <v>15</v>
      </c>
      <c r="M14" t="s">
        <v>15</v>
      </c>
      <c r="O14">
        <v>44</v>
      </c>
      <c r="P14" t="s">
        <v>31</v>
      </c>
      <c r="Q14" s="2">
        <v>44454.528240740743</v>
      </c>
      <c r="R14">
        <v>7</v>
      </c>
      <c r="S14" t="s">
        <v>14</v>
      </c>
      <c r="T14">
        <v>0</v>
      </c>
      <c r="U14" t="s">
        <v>15</v>
      </c>
      <c r="V14" s="3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C14">
        <v>44</v>
      </c>
      <c r="AD14" t="s">
        <v>31</v>
      </c>
      <c r="AE14" s="2">
        <v>44454.528240740743</v>
      </c>
      <c r="AF14">
        <v>7</v>
      </c>
      <c r="AG14" t="s">
        <v>14</v>
      </c>
      <c r="AH14">
        <v>0</v>
      </c>
      <c r="AI14">
        <v>12.122999999999999</v>
      </c>
      <c r="AJ14" s="3">
        <v>6819</v>
      </c>
      <c r="AK14">
        <v>1.371</v>
      </c>
      <c r="AL14" t="s">
        <v>15</v>
      </c>
      <c r="AM14" t="s">
        <v>15</v>
      </c>
      <c r="AN14" t="s">
        <v>15</v>
      </c>
      <c r="AO14" t="s">
        <v>15</v>
      </c>
      <c r="AQ14">
        <v>2</v>
      </c>
      <c r="AR14" t="s">
        <v>46</v>
      </c>
      <c r="AT14" s="6">
        <f t="shared" si="0"/>
        <v>3.8587879912499989</v>
      </c>
      <c r="AU14" s="7">
        <f t="shared" si="1"/>
        <v>1296.1538727720299</v>
      </c>
      <c r="AW14" s="8">
        <f t="shared" si="2"/>
        <v>4.1385746544500002</v>
      </c>
      <c r="AX14" s="9">
        <f t="shared" si="3"/>
        <v>1299.1787301461402</v>
      </c>
    </row>
    <row r="15" spans="1:50" x14ac:dyDescent="0.35">
      <c r="A15">
        <v>45</v>
      </c>
      <c r="B15" t="s">
        <v>32</v>
      </c>
      <c r="C15" s="2">
        <v>44454.549432870372</v>
      </c>
      <c r="D15">
        <v>160</v>
      </c>
      <c r="E15" t="s">
        <v>14</v>
      </c>
      <c r="F15">
        <v>0</v>
      </c>
      <c r="G15">
        <v>6.0090000000000003</v>
      </c>
      <c r="H15" s="3">
        <v>19614</v>
      </c>
      <c r="I15">
        <v>3.5999999999999997E-2</v>
      </c>
      <c r="J15" t="s">
        <v>15</v>
      </c>
      <c r="K15" t="s">
        <v>15</v>
      </c>
      <c r="L15" t="s">
        <v>15</v>
      </c>
      <c r="M15" t="s">
        <v>15</v>
      </c>
      <c r="O15">
        <v>45</v>
      </c>
      <c r="P15" t="s">
        <v>32</v>
      </c>
      <c r="Q15" s="2">
        <v>44454.549432870372</v>
      </c>
      <c r="R15">
        <v>160</v>
      </c>
      <c r="S15" t="s">
        <v>14</v>
      </c>
      <c r="T15">
        <v>0</v>
      </c>
      <c r="U15" t="s">
        <v>15</v>
      </c>
      <c r="V15" s="3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C15">
        <v>45</v>
      </c>
      <c r="AD15" t="s">
        <v>32</v>
      </c>
      <c r="AE15" s="2">
        <v>44454.549432870372</v>
      </c>
      <c r="AF15">
        <v>160</v>
      </c>
      <c r="AG15" t="s">
        <v>14</v>
      </c>
      <c r="AH15">
        <v>0</v>
      </c>
      <c r="AI15">
        <v>12.021000000000001</v>
      </c>
      <c r="AJ15" s="3">
        <v>133495</v>
      </c>
      <c r="AK15">
        <v>26.138000000000002</v>
      </c>
      <c r="AL15" t="s">
        <v>15</v>
      </c>
      <c r="AM15" t="s">
        <v>15</v>
      </c>
      <c r="AN15" t="s">
        <v>15</v>
      </c>
      <c r="AO15" t="s">
        <v>15</v>
      </c>
      <c r="AQ15">
        <v>2</v>
      </c>
      <c r="AR15" t="s">
        <v>46</v>
      </c>
      <c r="AT15" s="6">
        <f t="shared" si="0"/>
        <v>61.763774517464796</v>
      </c>
      <c r="AU15" s="7">
        <f t="shared" si="1"/>
        <v>23666.184163880753</v>
      </c>
      <c r="AW15" s="8">
        <f t="shared" si="2"/>
        <v>51.225278682383603</v>
      </c>
      <c r="AX15" s="9">
        <f t="shared" si="3"/>
        <v>25230.617921693502</v>
      </c>
    </row>
    <row r="16" spans="1:50" x14ac:dyDescent="0.35">
      <c r="A16">
        <v>46</v>
      </c>
      <c r="B16" t="s">
        <v>33</v>
      </c>
      <c r="C16" s="2">
        <v>44454.570636574077</v>
      </c>
      <c r="D16">
        <v>85</v>
      </c>
      <c r="E16" t="s">
        <v>14</v>
      </c>
      <c r="F16">
        <v>0</v>
      </c>
      <c r="G16">
        <v>6.0330000000000004</v>
      </c>
      <c r="H16" s="3">
        <v>4369</v>
      </c>
      <c r="I16">
        <v>4.0000000000000001E-3</v>
      </c>
      <c r="J16" t="s">
        <v>15</v>
      </c>
      <c r="K16" t="s">
        <v>15</v>
      </c>
      <c r="L16" t="s">
        <v>15</v>
      </c>
      <c r="M16" t="s">
        <v>15</v>
      </c>
      <c r="O16">
        <v>46</v>
      </c>
      <c r="P16" t="s">
        <v>33</v>
      </c>
      <c r="Q16" s="2">
        <v>44454.570636574077</v>
      </c>
      <c r="R16">
        <v>85</v>
      </c>
      <c r="S16" t="s">
        <v>14</v>
      </c>
      <c r="T16">
        <v>0</v>
      </c>
      <c r="U16" t="s">
        <v>15</v>
      </c>
      <c r="V16" s="3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46</v>
      </c>
      <c r="AD16" t="s">
        <v>33</v>
      </c>
      <c r="AE16" s="2">
        <v>44454.570636574077</v>
      </c>
      <c r="AF16">
        <v>85</v>
      </c>
      <c r="AG16" t="s">
        <v>14</v>
      </c>
      <c r="AH16">
        <v>0</v>
      </c>
      <c r="AI16">
        <v>11.968999999999999</v>
      </c>
      <c r="AJ16" s="3">
        <v>186888</v>
      </c>
      <c r="AK16">
        <v>36.292999999999999</v>
      </c>
      <c r="AL16" t="s">
        <v>15</v>
      </c>
      <c r="AM16" t="s">
        <v>15</v>
      </c>
      <c r="AN16" t="s">
        <v>15</v>
      </c>
      <c r="AO16" t="s">
        <v>15</v>
      </c>
      <c r="AQ16">
        <v>2</v>
      </c>
      <c r="AR16" t="s">
        <v>46</v>
      </c>
      <c r="AT16" s="6">
        <f t="shared" si="0"/>
        <v>7.8527684212499995</v>
      </c>
      <c r="AU16" s="7">
        <f t="shared" si="1"/>
        <v>32491.48959237312</v>
      </c>
      <c r="AW16" s="8">
        <f t="shared" si="2"/>
        <v>8.8815280700500008</v>
      </c>
      <c r="AX16" s="9">
        <f t="shared" si="3"/>
        <v>35161.212554914557</v>
      </c>
    </row>
    <row r="17" spans="1:50" x14ac:dyDescent="0.35">
      <c r="A17">
        <v>47</v>
      </c>
      <c r="B17" t="s">
        <v>34</v>
      </c>
      <c r="C17" s="2">
        <v>44454.591851851852</v>
      </c>
      <c r="D17">
        <v>121</v>
      </c>
      <c r="E17" t="s">
        <v>14</v>
      </c>
      <c r="F17">
        <v>0</v>
      </c>
      <c r="G17">
        <v>6.0090000000000003</v>
      </c>
      <c r="H17" s="3">
        <v>23604</v>
      </c>
      <c r="I17">
        <v>4.3999999999999997E-2</v>
      </c>
      <c r="J17" t="s">
        <v>15</v>
      </c>
      <c r="K17" t="s">
        <v>15</v>
      </c>
      <c r="L17" t="s">
        <v>15</v>
      </c>
      <c r="M17" t="s">
        <v>15</v>
      </c>
      <c r="O17">
        <v>47</v>
      </c>
      <c r="P17" t="s">
        <v>34</v>
      </c>
      <c r="Q17" s="2">
        <v>44454.591851851852</v>
      </c>
      <c r="R17">
        <v>121</v>
      </c>
      <c r="S17" t="s">
        <v>14</v>
      </c>
      <c r="T17">
        <v>0</v>
      </c>
      <c r="U17" t="s">
        <v>15</v>
      </c>
      <c r="V17" s="3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47</v>
      </c>
      <c r="AD17" t="s">
        <v>34</v>
      </c>
      <c r="AE17" s="2">
        <v>44454.591851851852</v>
      </c>
      <c r="AF17">
        <v>121</v>
      </c>
      <c r="AG17" t="s">
        <v>14</v>
      </c>
      <c r="AH17">
        <v>0</v>
      </c>
      <c r="AI17">
        <v>12.164999999999999</v>
      </c>
      <c r="AJ17" s="3">
        <v>4167</v>
      </c>
      <c r="AK17">
        <v>0.84199999999999997</v>
      </c>
      <c r="AL17" t="s">
        <v>15</v>
      </c>
      <c r="AM17" t="s">
        <v>15</v>
      </c>
      <c r="AN17" t="s">
        <v>15</v>
      </c>
      <c r="AO17" t="s">
        <v>15</v>
      </c>
      <c r="AQ17">
        <v>2</v>
      </c>
      <c r="AR17" t="s">
        <v>46</v>
      </c>
      <c r="AT17" s="6">
        <f t="shared" si="0"/>
        <v>74.155619136380807</v>
      </c>
      <c r="AU17" s="7">
        <f t="shared" si="1"/>
        <v>806.30186868747012</v>
      </c>
      <c r="AW17" s="8">
        <f t="shared" si="2"/>
        <v>61.718080708145607</v>
      </c>
      <c r="AX17" s="9">
        <f t="shared" si="3"/>
        <v>792.59006316486011</v>
      </c>
    </row>
    <row r="18" spans="1:50" x14ac:dyDescent="0.35">
      <c r="A18">
        <v>48</v>
      </c>
      <c r="B18" t="s">
        <v>35</v>
      </c>
      <c r="C18" s="2">
        <v>44454.613055555557</v>
      </c>
      <c r="D18">
        <v>16</v>
      </c>
      <c r="E18" t="s">
        <v>14</v>
      </c>
      <c r="F18">
        <v>0</v>
      </c>
      <c r="G18">
        <v>6.0270000000000001</v>
      </c>
      <c r="H18" s="3">
        <v>5236</v>
      </c>
      <c r="I18">
        <v>6.0000000000000001E-3</v>
      </c>
      <c r="J18" t="s">
        <v>15</v>
      </c>
      <c r="K18" t="s">
        <v>15</v>
      </c>
      <c r="L18" t="s">
        <v>15</v>
      </c>
      <c r="M18" t="s">
        <v>15</v>
      </c>
      <c r="O18">
        <v>48</v>
      </c>
      <c r="P18" t="s">
        <v>35</v>
      </c>
      <c r="Q18" s="2">
        <v>44454.613055555557</v>
      </c>
      <c r="R18">
        <v>16</v>
      </c>
      <c r="S18" t="s">
        <v>14</v>
      </c>
      <c r="T18">
        <v>0</v>
      </c>
      <c r="U18" t="s">
        <v>15</v>
      </c>
      <c r="V18" s="3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48</v>
      </c>
      <c r="AD18" t="s">
        <v>35</v>
      </c>
      <c r="AE18" s="2">
        <v>44454.613055555557</v>
      </c>
      <c r="AF18">
        <v>16</v>
      </c>
      <c r="AG18" t="s">
        <v>14</v>
      </c>
      <c r="AH18">
        <v>0</v>
      </c>
      <c r="AI18">
        <v>11.99</v>
      </c>
      <c r="AJ18" s="3">
        <v>179875</v>
      </c>
      <c r="AK18">
        <v>34.968000000000004</v>
      </c>
      <c r="AL18" t="s">
        <v>15</v>
      </c>
      <c r="AM18" t="s">
        <v>15</v>
      </c>
      <c r="AN18" t="s">
        <v>15</v>
      </c>
      <c r="AO18" t="s">
        <v>15</v>
      </c>
      <c r="AQ18">
        <v>2</v>
      </c>
      <c r="AR18" t="s">
        <v>46</v>
      </c>
      <c r="AT18" s="6">
        <f t="shared" si="0"/>
        <v>10.37496354</v>
      </c>
      <c r="AU18" s="7">
        <f t="shared" si="1"/>
        <v>31352.730669218756</v>
      </c>
      <c r="AW18" s="8">
        <f t="shared" si="2"/>
        <v>11.713488416800001</v>
      </c>
      <c r="AX18" s="9">
        <f t="shared" si="3"/>
        <v>33862.149445937495</v>
      </c>
    </row>
    <row r="19" spans="1:50" x14ac:dyDescent="0.35">
      <c r="A19">
        <v>49</v>
      </c>
      <c r="B19" t="s">
        <v>36</v>
      </c>
      <c r="C19" s="2">
        <v>44454.63422453704</v>
      </c>
      <c r="D19">
        <v>187</v>
      </c>
      <c r="E19" t="s">
        <v>14</v>
      </c>
      <c r="F19">
        <v>0</v>
      </c>
      <c r="G19">
        <v>6.0119999999999996</v>
      </c>
      <c r="H19" s="3">
        <v>22437</v>
      </c>
      <c r="I19">
        <v>4.2000000000000003E-2</v>
      </c>
      <c r="J19" t="s">
        <v>15</v>
      </c>
      <c r="K19" t="s">
        <v>15</v>
      </c>
      <c r="L19" t="s">
        <v>15</v>
      </c>
      <c r="M19" t="s">
        <v>15</v>
      </c>
      <c r="O19">
        <v>49</v>
      </c>
      <c r="P19" t="s">
        <v>36</v>
      </c>
      <c r="Q19" s="2">
        <v>44454.63422453704</v>
      </c>
      <c r="R19">
        <v>187</v>
      </c>
      <c r="S19" t="s">
        <v>14</v>
      </c>
      <c r="T19">
        <v>0</v>
      </c>
      <c r="U19" t="s">
        <v>15</v>
      </c>
      <c r="V19" s="3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49</v>
      </c>
      <c r="AD19" t="s">
        <v>36</v>
      </c>
      <c r="AE19" s="2">
        <v>44454.63422453704</v>
      </c>
      <c r="AF19">
        <v>187</v>
      </c>
      <c r="AG19" t="s">
        <v>14</v>
      </c>
      <c r="AH19">
        <v>0</v>
      </c>
      <c r="AI19">
        <v>12.162000000000001</v>
      </c>
      <c r="AJ19" s="3">
        <v>4946</v>
      </c>
      <c r="AK19">
        <v>0.997</v>
      </c>
      <c r="AL19" t="s">
        <v>15</v>
      </c>
      <c r="AM19" t="s">
        <v>15</v>
      </c>
      <c r="AN19" t="s">
        <v>15</v>
      </c>
      <c r="AO19" t="s">
        <v>15</v>
      </c>
      <c r="AQ19">
        <v>2</v>
      </c>
      <c r="AR19" t="s">
        <v>46</v>
      </c>
      <c r="AT19" s="6">
        <f t="shared" si="0"/>
        <v>70.533926437502217</v>
      </c>
      <c r="AU19" s="7">
        <f t="shared" si="1"/>
        <v>950.28286276268011</v>
      </c>
      <c r="AW19" s="8">
        <f t="shared" si="2"/>
        <v>58.649531646647908</v>
      </c>
      <c r="AX19" s="9">
        <f t="shared" si="3"/>
        <v>941.4194329858401</v>
      </c>
    </row>
    <row r="20" spans="1:50" x14ac:dyDescent="0.35">
      <c r="A20">
        <v>50</v>
      </c>
      <c r="B20" t="s">
        <v>37</v>
      </c>
      <c r="C20" s="2">
        <v>44454.655451388891</v>
      </c>
      <c r="D20">
        <v>44</v>
      </c>
      <c r="E20" t="s">
        <v>14</v>
      </c>
      <c r="F20">
        <v>0</v>
      </c>
      <c r="G20">
        <v>6.0259999999999998</v>
      </c>
      <c r="H20" s="3">
        <v>8499</v>
      </c>
      <c r="I20">
        <v>1.2999999999999999E-2</v>
      </c>
      <c r="J20" t="s">
        <v>15</v>
      </c>
      <c r="K20" t="s">
        <v>15</v>
      </c>
      <c r="L20" t="s">
        <v>15</v>
      </c>
      <c r="M20" t="s">
        <v>15</v>
      </c>
      <c r="O20">
        <v>50</v>
      </c>
      <c r="P20" t="s">
        <v>37</v>
      </c>
      <c r="Q20" s="2">
        <v>44454.655451388891</v>
      </c>
      <c r="R20">
        <v>44</v>
      </c>
      <c r="S20" t="s">
        <v>14</v>
      </c>
      <c r="T20">
        <v>0</v>
      </c>
      <c r="U20" t="s">
        <v>15</v>
      </c>
      <c r="V20" s="3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C20">
        <v>50</v>
      </c>
      <c r="AD20" t="s">
        <v>37</v>
      </c>
      <c r="AE20" s="2">
        <v>44454.655451388891</v>
      </c>
      <c r="AF20">
        <v>44</v>
      </c>
      <c r="AG20" t="s">
        <v>14</v>
      </c>
      <c r="AH20">
        <v>0</v>
      </c>
      <c r="AI20">
        <v>11.989000000000001</v>
      </c>
      <c r="AJ20" s="3">
        <v>191461</v>
      </c>
      <c r="AK20">
        <v>37.155000000000001</v>
      </c>
      <c r="AL20" t="s">
        <v>15</v>
      </c>
      <c r="AM20" t="s">
        <v>15</v>
      </c>
      <c r="AN20" t="s">
        <v>15</v>
      </c>
      <c r="AO20" t="s">
        <v>15</v>
      </c>
      <c r="AQ20">
        <v>2</v>
      </c>
      <c r="AR20" t="s">
        <v>46</v>
      </c>
      <c r="AT20" s="6">
        <f t="shared" si="0"/>
        <v>20.15374627125</v>
      </c>
      <c r="AU20" s="7">
        <f t="shared" si="1"/>
        <v>33230.719767516835</v>
      </c>
      <c r="AW20" s="8">
        <f t="shared" si="2"/>
        <v>21.590774592050003</v>
      </c>
      <c r="AX20" s="9">
        <f t="shared" si="3"/>
        <v>36007.43726588854</v>
      </c>
    </row>
    <row r="21" spans="1:50" x14ac:dyDescent="0.35">
      <c r="A21">
        <v>51</v>
      </c>
      <c r="B21" t="s">
        <v>38</v>
      </c>
      <c r="C21" s="2">
        <v>44454.676655092589</v>
      </c>
      <c r="D21">
        <v>107</v>
      </c>
      <c r="E21" t="s">
        <v>14</v>
      </c>
      <c r="F21">
        <v>0</v>
      </c>
      <c r="G21">
        <v>6.0229999999999997</v>
      </c>
      <c r="H21" s="3">
        <v>5583</v>
      </c>
      <c r="I21">
        <v>7.0000000000000001E-3</v>
      </c>
      <c r="J21" t="s">
        <v>15</v>
      </c>
      <c r="K21" t="s">
        <v>15</v>
      </c>
      <c r="L21" t="s">
        <v>15</v>
      </c>
      <c r="M21" t="s">
        <v>15</v>
      </c>
      <c r="O21">
        <v>51</v>
      </c>
      <c r="P21" t="s">
        <v>38</v>
      </c>
      <c r="Q21" s="2">
        <v>44454.676655092589</v>
      </c>
      <c r="R21">
        <v>107</v>
      </c>
      <c r="S21" t="s">
        <v>14</v>
      </c>
      <c r="T21">
        <v>0</v>
      </c>
      <c r="U21" t="s">
        <v>15</v>
      </c>
      <c r="V21" s="3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C21">
        <v>51</v>
      </c>
      <c r="AD21" t="s">
        <v>38</v>
      </c>
      <c r="AE21" s="2">
        <v>44454.676655092589</v>
      </c>
      <c r="AF21">
        <v>107</v>
      </c>
      <c r="AG21" t="s">
        <v>14</v>
      </c>
      <c r="AH21">
        <v>0</v>
      </c>
      <c r="AI21">
        <v>11.989000000000001</v>
      </c>
      <c r="AJ21" s="3">
        <v>182480</v>
      </c>
      <c r="AK21">
        <v>35.46</v>
      </c>
      <c r="AL21" t="s">
        <v>15</v>
      </c>
      <c r="AM21" t="s">
        <v>15</v>
      </c>
      <c r="AN21" t="s">
        <v>15</v>
      </c>
      <c r="AO21" t="s">
        <v>15</v>
      </c>
      <c r="AQ21">
        <v>2</v>
      </c>
      <c r="AR21" t="s">
        <v>46</v>
      </c>
      <c r="AT21" s="6">
        <f t="shared" si="0"/>
        <v>11.393375141249999</v>
      </c>
      <c r="AU21" s="7">
        <f t="shared" si="1"/>
        <v>31776.446883392004</v>
      </c>
      <c r="AW21" s="8">
        <f t="shared" si="2"/>
        <v>12.822513932450001</v>
      </c>
      <c r="AX21" s="9">
        <f t="shared" si="3"/>
        <v>34344.877066495996</v>
      </c>
    </row>
    <row r="22" spans="1:50" x14ac:dyDescent="0.35">
      <c r="A22">
        <v>52</v>
      </c>
      <c r="B22" t="s">
        <v>39</v>
      </c>
      <c r="C22" s="2">
        <v>44454.697881944441</v>
      </c>
      <c r="D22">
        <v>87</v>
      </c>
      <c r="E22" t="s">
        <v>14</v>
      </c>
      <c r="F22">
        <v>0</v>
      </c>
      <c r="G22">
        <v>6.02</v>
      </c>
      <c r="H22" s="3">
        <v>15418</v>
      </c>
      <c r="I22">
        <v>2.7E-2</v>
      </c>
      <c r="J22" t="s">
        <v>15</v>
      </c>
      <c r="K22" t="s">
        <v>15</v>
      </c>
      <c r="L22" t="s">
        <v>15</v>
      </c>
      <c r="M22" t="s">
        <v>15</v>
      </c>
      <c r="O22">
        <v>52</v>
      </c>
      <c r="P22" t="s">
        <v>39</v>
      </c>
      <c r="Q22" s="2">
        <v>44454.697881944441</v>
      </c>
      <c r="R22">
        <v>87</v>
      </c>
      <c r="S22" t="s">
        <v>14</v>
      </c>
      <c r="T22">
        <v>0</v>
      </c>
      <c r="U22" t="s">
        <v>15</v>
      </c>
      <c r="V22" s="3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C22">
        <v>52</v>
      </c>
      <c r="AD22" t="s">
        <v>39</v>
      </c>
      <c r="AE22" s="2">
        <v>44454.697881944441</v>
      </c>
      <c r="AF22">
        <v>87</v>
      </c>
      <c r="AG22" t="s">
        <v>14</v>
      </c>
      <c r="AH22">
        <v>0</v>
      </c>
      <c r="AI22">
        <v>12.145</v>
      </c>
      <c r="AJ22" s="3">
        <v>27442</v>
      </c>
      <c r="AK22">
        <v>5.4710000000000001</v>
      </c>
      <c r="AL22" t="s">
        <v>15</v>
      </c>
      <c r="AM22" t="s">
        <v>15</v>
      </c>
      <c r="AN22" t="s">
        <v>15</v>
      </c>
      <c r="AO22" t="s">
        <v>15</v>
      </c>
      <c r="AQ22">
        <v>2</v>
      </c>
      <c r="AR22" t="s">
        <v>46</v>
      </c>
      <c r="AT22" s="6">
        <f t="shared" si="0"/>
        <v>48.7041152422712</v>
      </c>
      <c r="AU22" s="7">
        <f t="shared" si="1"/>
        <v>5075.3070126417197</v>
      </c>
      <c r="AW22" s="8">
        <f t="shared" si="2"/>
        <v>40.186590289868406</v>
      </c>
      <c r="AX22" s="9">
        <f t="shared" si="3"/>
        <v>5230.8075897013605</v>
      </c>
    </row>
    <row r="23" spans="1:50" x14ac:dyDescent="0.35">
      <c r="A23">
        <v>53</v>
      </c>
      <c r="B23" t="s">
        <v>40</v>
      </c>
      <c r="C23" s="2">
        <v>44454.719085648147</v>
      </c>
      <c r="D23">
        <v>57</v>
      </c>
      <c r="E23" t="s">
        <v>14</v>
      </c>
      <c r="F23">
        <v>0</v>
      </c>
      <c r="G23">
        <v>6.01</v>
      </c>
      <c r="H23" s="3">
        <v>20625</v>
      </c>
      <c r="I23">
        <v>3.7999999999999999E-2</v>
      </c>
      <c r="J23" t="s">
        <v>15</v>
      </c>
      <c r="K23" t="s">
        <v>15</v>
      </c>
      <c r="L23" t="s">
        <v>15</v>
      </c>
      <c r="M23" t="s">
        <v>15</v>
      </c>
      <c r="O23">
        <v>53</v>
      </c>
      <c r="P23" t="s">
        <v>40</v>
      </c>
      <c r="Q23" s="2">
        <v>44454.719085648147</v>
      </c>
      <c r="R23">
        <v>57</v>
      </c>
      <c r="S23" t="s">
        <v>14</v>
      </c>
      <c r="T23">
        <v>0</v>
      </c>
      <c r="U23" t="s">
        <v>15</v>
      </c>
      <c r="V23" s="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C23">
        <v>53</v>
      </c>
      <c r="AD23" t="s">
        <v>40</v>
      </c>
      <c r="AE23" s="2">
        <v>44454.719085648147</v>
      </c>
      <c r="AF23">
        <v>57</v>
      </c>
      <c r="AG23" t="s">
        <v>14</v>
      </c>
      <c r="AH23">
        <v>0</v>
      </c>
      <c r="AI23">
        <v>12.029</v>
      </c>
      <c r="AJ23" s="3">
        <v>133646</v>
      </c>
      <c r="AK23">
        <v>26.167000000000002</v>
      </c>
      <c r="AL23" t="s">
        <v>15</v>
      </c>
      <c r="AM23" t="s">
        <v>15</v>
      </c>
      <c r="AN23" t="s">
        <v>15</v>
      </c>
      <c r="AO23" t="s">
        <v>15</v>
      </c>
      <c r="AQ23">
        <v>2</v>
      </c>
      <c r="AR23" t="s">
        <v>46</v>
      </c>
      <c r="AT23" s="6">
        <f t="shared" si="0"/>
        <v>64.906121171875</v>
      </c>
      <c r="AU23" s="7">
        <f t="shared" si="1"/>
        <v>23691.647529354683</v>
      </c>
      <c r="AW23" s="8">
        <f t="shared" si="2"/>
        <v>53.884345273437503</v>
      </c>
      <c r="AX23" s="9">
        <f t="shared" si="3"/>
        <v>25258.833221081841</v>
      </c>
    </row>
    <row r="24" spans="1:50" x14ac:dyDescent="0.35">
      <c r="A24">
        <v>54</v>
      </c>
      <c r="B24" t="s">
        <v>41</v>
      </c>
      <c r="C24" s="2">
        <v>44454.740335648145</v>
      </c>
      <c r="D24">
        <v>133</v>
      </c>
      <c r="E24" t="s">
        <v>14</v>
      </c>
      <c r="F24">
        <v>0</v>
      </c>
      <c r="G24">
        <v>6.008</v>
      </c>
      <c r="H24" s="3">
        <v>43154</v>
      </c>
      <c r="I24">
        <v>8.5000000000000006E-2</v>
      </c>
      <c r="J24" t="s">
        <v>15</v>
      </c>
      <c r="K24" t="s">
        <v>15</v>
      </c>
      <c r="L24" t="s">
        <v>15</v>
      </c>
      <c r="M24" t="s">
        <v>15</v>
      </c>
      <c r="O24">
        <v>54</v>
      </c>
      <c r="P24" t="s">
        <v>41</v>
      </c>
      <c r="Q24" s="2">
        <v>44454.740335648145</v>
      </c>
      <c r="R24">
        <v>133</v>
      </c>
      <c r="S24" t="s">
        <v>14</v>
      </c>
      <c r="T24">
        <v>0</v>
      </c>
      <c r="U24" t="s">
        <v>15</v>
      </c>
      <c r="V24" s="3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C24">
        <v>54</v>
      </c>
      <c r="AD24" t="s">
        <v>41</v>
      </c>
      <c r="AE24" s="2">
        <v>44454.740335648145</v>
      </c>
      <c r="AF24">
        <v>133</v>
      </c>
      <c r="AG24" t="s">
        <v>14</v>
      </c>
      <c r="AH24">
        <v>0</v>
      </c>
      <c r="AI24">
        <v>11.986000000000001</v>
      </c>
      <c r="AJ24" s="3">
        <v>189001</v>
      </c>
      <c r="AK24">
        <v>36.691000000000003</v>
      </c>
      <c r="AL24" t="s">
        <v>15</v>
      </c>
      <c r="AM24" t="s">
        <v>15</v>
      </c>
      <c r="AN24" t="s">
        <v>15</v>
      </c>
      <c r="AO24" t="s">
        <v>15</v>
      </c>
      <c r="AQ24">
        <v>2</v>
      </c>
      <c r="AR24" t="s">
        <v>46</v>
      </c>
      <c r="AT24" s="6">
        <f t="shared" ref="AT24:AT28" si="4">IF(H24&lt;15000,((0.00000002125*H24^2)+(0.002705*H24)+(-4.371)),(IF(H24&lt;700000,((-0.0000000008162*H24^2)+(0.003141*H24)+(0.4702)), ((0.000000003285*V24^2)+(0.1899*V24)+(559.5)))))</f>
        <v>134.4969310902008</v>
      </c>
      <c r="AU24" s="7">
        <f t="shared" ref="AU24:AU28" si="5">((-0.00000006277*AJ24^2)+(0.1854*AJ24)+(34.83))</f>
        <v>32833.384502877234</v>
      </c>
      <c r="AW24" s="8">
        <f t="shared" ref="AW24:AW28" si="6">IF(H24&lt;10000,((-0.00000005795*H24^2)+(0.003823*H24)+(-6.715)),(IF(H24&lt;700000,((-0.0000000001209*H24^2)+(0.002635*H24)+(-0.4111)), ((-0.00000002007*V24^2)+(0.2564*V24)+(286.1)))))</f>
        <v>113.0745418331356</v>
      </c>
      <c r="AX24" s="9">
        <f t="shared" ref="AX24:AX28" si="7">(-0.00000001626*AJ24^2)+(0.1912*AJ24)+(-3.858)</f>
        <v>35552.303593703742</v>
      </c>
    </row>
    <row r="25" spans="1:50" x14ac:dyDescent="0.35">
      <c r="A25">
        <v>55</v>
      </c>
      <c r="B25" t="s">
        <v>42</v>
      </c>
      <c r="C25" s="2">
        <v>44454.761504629627</v>
      </c>
      <c r="D25">
        <v>159</v>
      </c>
      <c r="E25" t="s">
        <v>14</v>
      </c>
      <c r="F25">
        <v>0</v>
      </c>
      <c r="G25">
        <v>6.0179999999999998</v>
      </c>
      <c r="H25" s="3">
        <v>24862</v>
      </c>
      <c r="I25">
        <v>4.7E-2</v>
      </c>
      <c r="J25" t="s">
        <v>15</v>
      </c>
      <c r="K25" t="s">
        <v>15</v>
      </c>
      <c r="L25" t="s">
        <v>15</v>
      </c>
      <c r="M25" t="s">
        <v>15</v>
      </c>
      <c r="O25">
        <v>55</v>
      </c>
      <c r="P25" t="s">
        <v>42</v>
      </c>
      <c r="Q25" s="2">
        <v>44454.761504629627</v>
      </c>
      <c r="R25">
        <v>159</v>
      </c>
      <c r="S25" t="s">
        <v>14</v>
      </c>
      <c r="T25">
        <v>0</v>
      </c>
      <c r="U25" t="s">
        <v>15</v>
      </c>
      <c r="V25" s="3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C25">
        <v>55</v>
      </c>
      <c r="AD25" t="s">
        <v>42</v>
      </c>
      <c r="AE25" s="2">
        <v>44454.761504629627</v>
      </c>
      <c r="AF25">
        <v>159</v>
      </c>
      <c r="AG25" t="s">
        <v>14</v>
      </c>
      <c r="AH25">
        <v>0</v>
      </c>
      <c r="AI25">
        <v>12.170999999999999</v>
      </c>
      <c r="AJ25" s="3">
        <v>4890</v>
      </c>
      <c r="AK25">
        <v>0.98599999999999999</v>
      </c>
      <c r="AL25" t="s">
        <v>15</v>
      </c>
      <c r="AM25" t="s">
        <v>15</v>
      </c>
      <c r="AN25" t="s">
        <v>15</v>
      </c>
      <c r="AO25" t="s">
        <v>15</v>
      </c>
      <c r="AQ25">
        <v>2</v>
      </c>
      <c r="AR25" t="s">
        <v>46</v>
      </c>
      <c r="AT25" s="6">
        <f t="shared" si="4"/>
        <v>78.057233236287203</v>
      </c>
      <c r="AU25" s="7">
        <f t="shared" si="5"/>
        <v>939.93503748300009</v>
      </c>
      <c r="AW25" s="8">
        <f t="shared" si="6"/>
        <v>65.025539407580396</v>
      </c>
      <c r="AX25" s="9">
        <f t="shared" si="7"/>
        <v>930.72118925400014</v>
      </c>
    </row>
    <row r="26" spans="1:50" x14ac:dyDescent="0.35">
      <c r="A26">
        <v>56</v>
      </c>
      <c r="B26" t="s">
        <v>43</v>
      </c>
      <c r="C26" s="2">
        <v>44454.782719907409</v>
      </c>
      <c r="D26">
        <v>74</v>
      </c>
      <c r="E26" t="s">
        <v>14</v>
      </c>
      <c r="F26">
        <v>0</v>
      </c>
      <c r="G26">
        <v>6.0129999999999999</v>
      </c>
      <c r="H26" s="3">
        <v>16511</v>
      </c>
      <c r="I26">
        <v>0.03</v>
      </c>
      <c r="J26" t="s">
        <v>15</v>
      </c>
      <c r="K26" t="s">
        <v>15</v>
      </c>
      <c r="L26" t="s">
        <v>15</v>
      </c>
      <c r="M26" t="s">
        <v>15</v>
      </c>
      <c r="O26">
        <v>56</v>
      </c>
      <c r="P26" t="s">
        <v>43</v>
      </c>
      <c r="Q26" s="2">
        <v>44454.782719907409</v>
      </c>
      <c r="R26">
        <v>74</v>
      </c>
      <c r="S26" t="s">
        <v>14</v>
      </c>
      <c r="T26">
        <v>0</v>
      </c>
      <c r="U26" t="s">
        <v>15</v>
      </c>
      <c r="V26" s="3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C26">
        <v>56</v>
      </c>
      <c r="AD26" t="s">
        <v>43</v>
      </c>
      <c r="AE26" s="2">
        <v>44454.782719907409</v>
      </c>
      <c r="AF26">
        <v>74</v>
      </c>
      <c r="AG26" t="s">
        <v>14</v>
      </c>
      <c r="AH26">
        <v>0</v>
      </c>
      <c r="AI26">
        <v>12.134</v>
      </c>
      <c r="AJ26" s="3">
        <v>30104</v>
      </c>
      <c r="AK26">
        <v>5.9980000000000002</v>
      </c>
      <c r="AL26" t="s">
        <v>15</v>
      </c>
      <c r="AM26" t="s">
        <v>15</v>
      </c>
      <c r="AN26" t="s">
        <v>15</v>
      </c>
      <c r="AO26" t="s">
        <v>15</v>
      </c>
      <c r="AQ26">
        <v>2</v>
      </c>
      <c r="AR26" t="s">
        <v>46</v>
      </c>
      <c r="AT26" s="6">
        <f t="shared" si="4"/>
        <v>52.108744170639802</v>
      </c>
      <c r="AU26" s="7">
        <f t="shared" si="5"/>
        <v>5559.2262362796801</v>
      </c>
      <c r="AW26" s="8">
        <f t="shared" si="6"/>
        <v>43.062426073671105</v>
      </c>
      <c r="AX26" s="9">
        <f t="shared" si="7"/>
        <v>5737.2911617318396</v>
      </c>
    </row>
    <row r="27" spans="1:50" x14ac:dyDescent="0.35">
      <c r="A27">
        <v>57</v>
      </c>
      <c r="B27" t="s">
        <v>44</v>
      </c>
      <c r="C27" s="2">
        <v>44454.803923611114</v>
      </c>
      <c r="D27">
        <v>168</v>
      </c>
      <c r="E27" t="s">
        <v>14</v>
      </c>
      <c r="F27">
        <v>0</v>
      </c>
      <c r="G27">
        <v>6.0389999999999997</v>
      </c>
      <c r="H27" s="3">
        <v>4107</v>
      </c>
      <c r="I27">
        <v>4.0000000000000001E-3</v>
      </c>
      <c r="J27" t="s">
        <v>15</v>
      </c>
      <c r="K27" t="s">
        <v>15</v>
      </c>
      <c r="L27" t="s">
        <v>15</v>
      </c>
      <c r="M27" t="s">
        <v>15</v>
      </c>
      <c r="O27">
        <v>57</v>
      </c>
      <c r="P27" t="s">
        <v>44</v>
      </c>
      <c r="Q27" s="2">
        <v>44454.803923611114</v>
      </c>
      <c r="R27">
        <v>168</v>
      </c>
      <c r="S27" t="s">
        <v>14</v>
      </c>
      <c r="T27">
        <v>0</v>
      </c>
      <c r="U27" t="s">
        <v>15</v>
      </c>
      <c r="V27" s="3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C27">
        <v>57</v>
      </c>
      <c r="AD27" t="s">
        <v>44</v>
      </c>
      <c r="AE27" s="2">
        <v>44454.803923611114</v>
      </c>
      <c r="AF27">
        <v>168</v>
      </c>
      <c r="AG27" t="s">
        <v>14</v>
      </c>
      <c r="AH27">
        <v>0</v>
      </c>
      <c r="AI27">
        <v>12.006</v>
      </c>
      <c r="AJ27" s="3">
        <v>170681</v>
      </c>
      <c r="AK27">
        <v>33.226999999999997</v>
      </c>
      <c r="AL27" t="s">
        <v>15</v>
      </c>
      <c r="AM27" t="s">
        <v>15</v>
      </c>
      <c r="AN27" t="s">
        <v>15</v>
      </c>
      <c r="AO27" t="s">
        <v>15</v>
      </c>
      <c r="AQ27">
        <v>2</v>
      </c>
      <c r="AR27" t="s">
        <v>46</v>
      </c>
      <c r="AT27" s="6">
        <f t="shared" si="4"/>
        <v>7.096868291249999</v>
      </c>
      <c r="AU27" s="7">
        <f t="shared" si="5"/>
        <v>29850.471523922035</v>
      </c>
      <c r="AW27" s="8">
        <f t="shared" si="6"/>
        <v>8.00859233045</v>
      </c>
      <c r="AX27" s="9">
        <f t="shared" si="7"/>
        <v>32156.66281884614</v>
      </c>
    </row>
    <row r="28" spans="1:50" x14ac:dyDescent="0.35">
      <c r="A28">
        <v>58</v>
      </c>
      <c r="B28" t="s">
        <v>45</v>
      </c>
      <c r="C28" s="2">
        <v>44454.825138888889</v>
      </c>
      <c r="D28">
        <v>193</v>
      </c>
      <c r="E28" t="s">
        <v>14</v>
      </c>
      <c r="F28">
        <v>0</v>
      </c>
      <c r="G28">
        <v>6.0090000000000003</v>
      </c>
      <c r="H28" s="3">
        <v>26802</v>
      </c>
      <c r="I28">
        <v>5.0999999999999997E-2</v>
      </c>
      <c r="J28" t="s">
        <v>15</v>
      </c>
      <c r="K28" t="s">
        <v>15</v>
      </c>
      <c r="L28" t="s">
        <v>15</v>
      </c>
      <c r="M28" t="s">
        <v>15</v>
      </c>
      <c r="O28">
        <v>58</v>
      </c>
      <c r="P28" t="s">
        <v>45</v>
      </c>
      <c r="Q28" s="2">
        <v>44454.825138888889</v>
      </c>
      <c r="R28">
        <v>193</v>
      </c>
      <c r="S28" t="s">
        <v>14</v>
      </c>
      <c r="T28">
        <v>0</v>
      </c>
      <c r="U28" t="s">
        <v>15</v>
      </c>
      <c r="V28" s="3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C28">
        <v>58</v>
      </c>
      <c r="AD28" t="s">
        <v>45</v>
      </c>
      <c r="AE28" s="2">
        <v>44454.825138888889</v>
      </c>
      <c r="AF28">
        <v>193</v>
      </c>
      <c r="AG28" t="s">
        <v>14</v>
      </c>
      <c r="AH28">
        <v>0</v>
      </c>
      <c r="AI28">
        <v>12.159000000000001</v>
      </c>
      <c r="AJ28" s="3">
        <v>4788</v>
      </c>
      <c r="AK28">
        <v>0.96499999999999997</v>
      </c>
      <c r="AL28" t="s">
        <v>15</v>
      </c>
      <c r="AM28" t="s">
        <v>15</v>
      </c>
      <c r="AN28" t="s">
        <v>15</v>
      </c>
      <c r="AO28" t="s">
        <v>15</v>
      </c>
      <c r="AQ28">
        <v>2</v>
      </c>
      <c r="AR28" t="s">
        <v>48</v>
      </c>
      <c r="AT28" s="6">
        <f t="shared" si="4"/>
        <v>84.068967012095214</v>
      </c>
      <c r="AU28" s="7">
        <f t="shared" si="5"/>
        <v>921.08620126512005</v>
      </c>
      <c r="AW28" s="8">
        <f t="shared" si="6"/>
        <v>70.125321823036401</v>
      </c>
      <c r="AX28" s="9">
        <f t="shared" si="7"/>
        <v>911.23484041056008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2021-09-16T13:42:01Z</dcterms:modified>
</cp:coreProperties>
</file>