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CAB223C5-A550-4C02-A5B2-168B3CC83A3C}" xr6:coauthVersionLast="36" xr6:coauthVersionMax="36" xr10:uidLastSave="{00000000-0000-0000-0000-000000000000}"/>
  <bookViews>
    <workbookView xWindow="0" yWindow="0" windowWidth="11310" windowHeight="11450" activeTab="1" xr2:uid="{00000000-000D-0000-FFFF-FFFF00000000}"/>
  </bookViews>
  <sheets>
    <sheet name="one" sheetId="1" r:id="rId1"/>
    <sheet name="sorted" sheetId="2" r:id="rId2"/>
  </sheets>
  <calcPr calcId="191029"/>
</workbook>
</file>

<file path=xl/calcChain.xml><?xml version="1.0" encoding="utf-8"?>
<calcChain xmlns="http://schemas.openxmlformats.org/spreadsheetml/2006/main">
  <c r="AT38" i="2" l="1"/>
  <c r="AU38" i="2"/>
  <c r="AT25" i="2"/>
  <c r="AU25" i="2"/>
  <c r="AT33" i="2"/>
  <c r="AU33" i="2"/>
  <c r="AT29" i="2"/>
  <c r="AU29" i="2"/>
  <c r="AT26" i="2"/>
  <c r="AU26" i="2"/>
  <c r="AT31" i="2"/>
  <c r="AU31" i="2"/>
  <c r="AT36" i="2"/>
  <c r="AU36" i="2"/>
  <c r="AT30" i="2"/>
  <c r="AU30" i="2"/>
  <c r="AT35" i="2"/>
  <c r="AU35" i="2"/>
  <c r="AT13" i="2"/>
  <c r="AU13" i="2"/>
  <c r="AT24" i="2"/>
  <c r="AU24" i="2"/>
  <c r="AT28" i="2"/>
  <c r="AU28" i="2"/>
  <c r="AT19" i="2"/>
  <c r="AU19" i="2"/>
  <c r="AT40" i="2"/>
  <c r="AU40" i="2"/>
  <c r="AT22" i="2"/>
  <c r="AU22" i="2"/>
  <c r="AT21" i="2"/>
  <c r="AU21" i="2"/>
  <c r="AT12" i="2"/>
  <c r="AU12" i="2"/>
  <c r="AT14" i="2"/>
  <c r="AU14" i="2"/>
  <c r="AT10" i="2"/>
  <c r="AU10" i="2"/>
  <c r="AT18" i="2"/>
  <c r="AU18" i="2"/>
  <c r="AT9" i="2"/>
  <c r="AU9" i="2"/>
  <c r="AT8" i="2"/>
  <c r="AU8" i="2"/>
  <c r="AT27" i="2"/>
  <c r="AU27" i="2"/>
  <c r="AT16" i="2"/>
  <c r="AU16" i="2"/>
  <c r="AT15" i="2"/>
  <c r="AU15" i="2"/>
  <c r="AT20" i="2"/>
  <c r="AU20" i="2"/>
  <c r="AT7" i="2"/>
  <c r="AU7" i="2"/>
  <c r="AT17" i="2"/>
  <c r="AU17" i="2"/>
  <c r="AT37" i="2"/>
  <c r="AU37" i="2"/>
  <c r="AT34" i="2"/>
  <c r="AU34" i="2"/>
  <c r="AT32" i="2"/>
  <c r="AU32" i="2"/>
  <c r="AT11" i="2"/>
  <c r="AU11" i="2"/>
  <c r="AT23" i="2"/>
  <c r="AU23" i="2"/>
  <c r="AT39" i="2"/>
  <c r="AU39" i="2"/>
  <c r="BC4" i="2"/>
  <c r="BD4" i="2"/>
  <c r="BC5" i="2"/>
  <c r="BD5" i="2"/>
  <c r="BC6" i="2"/>
  <c r="BD6" i="2"/>
  <c r="BC38" i="2"/>
  <c r="BD38" i="2"/>
  <c r="BG39" i="2"/>
  <c r="BF39" i="2"/>
  <c r="BD39" i="2"/>
  <c r="BC39" i="2"/>
  <c r="BA39" i="2"/>
  <c r="AZ39" i="2"/>
  <c r="AX39" i="2"/>
  <c r="AW39" i="2"/>
  <c r="BG23" i="2"/>
  <c r="BF23" i="2"/>
  <c r="BD23" i="2"/>
  <c r="BC23" i="2"/>
  <c r="BA23" i="2"/>
  <c r="AZ23" i="2"/>
  <c r="AX23" i="2"/>
  <c r="AW23" i="2"/>
  <c r="BG11" i="2"/>
  <c r="BF11" i="2"/>
  <c r="BD11" i="2"/>
  <c r="BC11" i="2"/>
  <c r="BA11" i="2"/>
  <c r="AZ11" i="2"/>
  <c r="AX11" i="2"/>
  <c r="AW11" i="2"/>
  <c r="BG32" i="2"/>
  <c r="BF32" i="2"/>
  <c r="BD32" i="2"/>
  <c r="BC32" i="2"/>
  <c r="BA32" i="2"/>
  <c r="AZ32" i="2"/>
  <c r="AX32" i="2"/>
  <c r="AW32" i="2"/>
  <c r="BG34" i="2"/>
  <c r="BF34" i="2"/>
  <c r="BD34" i="2"/>
  <c r="BC34" i="2"/>
  <c r="BA34" i="2"/>
  <c r="AZ34" i="2"/>
  <c r="AX34" i="2"/>
  <c r="AW34" i="2"/>
  <c r="BG37" i="2"/>
  <c r="BF37" i="2"/>
  <c r="BD37" i="2"/>
  <c r="BC37" i="2"/>
  <c r="BA37" i="2"/>
  <c r="AZ37" i="2"/>
  <c r="AX37" i="2"/>
  <c r="AW37" i="2"/>
  <c r="BG17" i="2"/>
  <c r="BF17" i="2"/>
  <c r="BD17" i="2"/>
  <c r="BC17" i="2"/>
  <c r="BA17" i="2"/>
  <c r="AZ17" i="2"/>
  <c r="AX17" i="2"/>
  <c r="AW17" i="2"/>
  <c r="BG7" i="2"/>
  <c r="BF7" i="2"/>
  <c r="BD7" i="2"/>
  <c r="BC7" i="2"/>
  <c r="BA7" i="2"/>
  <c r="AZ7" i="2"/>
  <c r="AX7" i="2"/>
  <c r="AW7" i="2"/>
  <c r="BG20" i="2"/>
  <c r="BF20" i="2"/>
  <c r="BD20" i="2"/>
  <c r="BC20" i="2"/>
  <c r="BA20" i="2"/>
  <c r="AZ20" i="2"/>
  <c r="AX20" i="2"/>
  <c r="AW20" i="2"/>
  <c r="BG15" i="2"/>
  <c r="BF15" i="2"/>
  <c r="BD15" i="2"/>
  <c r="BC15" i="2"/>
  <c r="BA15" i="2"/>
  <c r="AZ15" i="2"/>
  <c r="AX15" i="2"/>
  <c r="AW15" i="2"/>
  <c r="BG16" i="2"/>
  <c r="BF16" i="2"/>
  <c r="BD16" i="2"/>
  <c r="BC16" i="2"/>
  <c r="BA16" i="2"/>
  <c r="AZ16" i="2"/>
  <c r="AX16" i="2"/>
  <c r="AW16" i="2"/>
  <c r="BG27" i="2"/>
  <c r="BF27" i="2"/>
  <c r="BD27" i="2"/>
  <c r="BC27" i="2"/>
  <c r="BA27" i="2"/>
  <c r="AZ27" i="2"/>
  <c r="AX27" i="2"/>
  <c r="AW27" i="2"/>
  <c r="BG8" i="2"/>
  <c r="BF8" i="2"/>
  <c r="BD8" i="2"/>
  <c r="BC8" i="2"/>
  <c r="BA8" i="2"/>
  <c r="AZ8" i="2"/>
  <c r="AX8" i="2"/>
  <c r="AW8" i="2"/>
  <c r="BG9" i="2"/>
  <c r="BF9" i="2"/>
  <c r="BD9" i="2"/>
  <c r="BC9" i="2"/>
  <c r="BA9" i="2"/>
  <c r="AZ9" i="2"/>
  <c r="AX9" i="2"/>
  <c r="AW9" i="2"/>
  <c r="BG18" i="2"/>
  <c r="BF18" i="2"/>
  <c r="BD18" i="2"/>
  <c r="BC18" i="2"/>
  <c r="BA18" i="2"/>
  <c r="AZ18" i="2"/>
  <c r="AX18" i="2"/>
  <c r="AW18" i="2"/>
  <c r="BG10" i="2"/>
  <c r="BF10" i="2"/>
  <c r="BD10" i="2"/>
  <c r="BC10" i="2"/>
  <c r="BA10" i="2"/>
  <c r="AZ10" i="2"/>
  <c r="AX10" i="2"/>
  <c r="AW10" i="2"/>
  <c r="BG14" i="2"/>
  <c r="BF14" i="2"/>
  <c r="BD14" i="2"/>
  <c r="BC14" i="2"/>
  <c r="BA14" i="2"/>
  <c r="AZ14" i="2"/>
  <c r="AX14" i="2"/>
  <c r="AW14" i="2"/>
  <c r="BG12" i="2"/>
  <c r="BF12" i="2"/>
  <c r="BD12" i="2"/>
  <c r="BC12" i="2"/>
  <c r="BA12" i="2"/>
  <c r="AZ12" i="2"/>
  <c r="AX12" i="2"/>
  <c r="AW12" i="2"/>
  <c r="BG21" i="2"/>
  <c r="BF21" i="2"/>
  <c r="BD21" i="2"/>
  <c r="BC21" i="2"/>
  <c r="BA21" i="2"/>
  <c r="AZ21" i="2"/>
  <c r="AX21" i="2"/>
  <c r="AW21" i="2"/>
  <c r="BG22" i="2"/>
  <c r="BF22" i="2"/>
  <c r="BD22" i="2"/>
  <c r="BC22" i="2"/>
  <c r="BA22" i="2"/>
  <c r="AZ22" i="2"/>
  <c r="AX22" i="2"/>
  <c r="AW22" i="2"/>
  <c r="BG40" i="2"/>
  <c r="BF40" i="2"/>
  <c r="BD40" i="2"/>
  <c r="BC40" i="2"/>
  <c r="BA40" i="2"/>
  <c r="AZ40" i="2"/>
  <c r="AX40" i="2"/>
  <c r="AW40" i="2"/>
  <c r="BG19" i="2"/>
  <c r="BF19" i="2"/>
  <c r="BD19" i="2"/>
  <c r="BC19" i="2"/>
  <c r="BA19" i="2"/>
  <c r="AZ19" i="2"/>
  <c r="AX19" i="2"/>
  <c r="AW19" i="2"/>
  <c r="BG28" i="2"/>
  <c r="BF28" i="2"/>
  <c r="BD28" i="2"/>
  <c r="BC28" i="2"/>
  <c r="BA28" i="2"/>
  <c r="AZ28" i="2"/>
  <c r="AX28" i="2"/>
  <c r="AW28" i="2"/>
  <c r="BG24" i="2"/>
  <c r="BF24" i="2"/>
  <c r="BD24" i="2"/>
  <c r="BC24" i="2"/>
  <c r="BA24" i="2"/>
  <c r="AZ24" i="2"/>
  <c r="AX24" i="2"/>
  <c r="AW24" i="2"/>
  <c r="BG13" i="2"/>
  <c r="BF13" i="2"/>
  <c r="BD13" i="2"/>
  <c r="BC13" i="2"/>
  <c r="BA13" i="2"/>
  <c r="AZ13" i="2"/>
  <c r="AX13" i="2"/>
  <c r="AW13" i="2"/>
  <c r="BG35" i="2"/>
  <c r="BF35" i="2"/>
  <c r="BD35" i="2"/>
  <c r="BC35" i="2"/>
  <c r="BA35" i="2"/>
  <c r="AZ35" i="2"/>
  <c r="AX35" i="2"/>
  <c r="AW35" i="2"/>
  <c r="BG30" i="2"/>
  <c r="BF30" i="2"/>
  <c r="BD30" i="2"/>
  <c r="BC30" i="2"/>
  <c r="BA30" i="2"/>
  <c r="AZ30" i="2"/>
  <c r="AX30" i="2"/>
  <c r="AW30" i="2"/>
  <c r="BG36" i="2"/>
  <c r="BF36" i="2"/>
  <c r="BD36" i="2"/>
  <c r="BC36" i="2"/>
  <c r="BA36" i="2"/>
  <c r="AZ36" i="2"/>
  <c r="AX36" i="2"/>
  <c r="AW36" i="2"/>
  <c r="BG31" i="2"/>
  <c r="BF31" i="2"/>
  <c r="BD31" i="2"/>
  <c r="BC31" i="2"/>
  <c r="BA31" i="2"/>
  <c r="AZ31" i="2"/>
  <c r="AX31" i="2"/>
  <c r="AW31" i="2"/>
  <c r="BG26" i="2"/>
  <c r="BF26" i="2"/>
  <c r="BD26" i="2"/>
  <c r="BC26" i="2"/>
  <c r="BA26" i="2"/>
  <c r="AZ26" i="2"/>
  <c r="AX26" i="2"/>
  <c r="AW26" i="2"/>
  <c r="BG29" i="2"/>
  <c r="BF29" i="2"/>
  <c r="BD29" i="2"/>
  <c r="BC29" i="2"/>
  <c r="BA29" i="2"/>
  <c r="AZ29" i="2"/>
  <c r="AX29" i="2"/>
  <c r="AW29" i="2"/>
  <c r="BG33" i="2"/>
  <c r="BF33" i="2"/>
  <c r="BD33" i="2"/>
  <c r="BC33" i="2"/>
  <c r="BA33" i="2"/>
  <c r="AZ33" i="2"/>
  <c r="AX33" i="2"/>
  <c r="AW33" i="2"/>
  <c r="BG25" i="2"/>
  <c r="BF25" i="2"/>
  <c r="BD25" i="2"/>
  <c r="BC25" i="2"/>
  <c r="BA25" i="2"/>
  <c r="AZ25" i="2"/>
  <c r="AX25" i="2"/>
  <c r="AW25" i="2"/>
  <c r="BG38" i="2"/>
  <c r="BF38" i="2"/>
  <c r="BA38" i="2"/>
  <c r="AZ38" i="2"/>
  <c r="AX38" i="2"/>
  <c r="AW38" i="2"/>
  <c r="BG6" i="2"/>
  <c r="BF6" i="2"/>
  <c r="AU6" i="2"/>
  <c r="AT6" i="2"/>
  <c r="BA6" i="2"/>
  <c r="AZ6" i="2"/>
  <c r="AX6" i="2"/>
  <c r="AW6" i="2"/>
  <c r="BG5" i="2"/>
  <c r="BF5" i="2"/>
  <c r="AU5" i="2"/>
  <c r="AT5" i="2"/>
  <c r="BA5" i="2"/>
  <c r="AZ5" i="2"/>
  <c r="AX5" i="2"/>
  <c r="AW5" i="2"/>
  <c r="BG4" i="2"/>
  <c r="BF4" i="2"/>
  <c r="AU4" i="2"/>
  <c r="AT4" i="2"/>
  <c r="BA4" i="2"/>
  <c r="AZ4" i="2"/>
  <c r="AX4" i="2"/>
  <c r="AW4" i="2"/>
  <c r="AU7" i="1" l="1"/>
  <c r="AT7" i="1"/>
  <c r="AU6" i="1"/>
  <c r="AT6" i="1"/>
  <c r="AU5" i="1"/>
  <c r="AT5" i="1"/>
  <c r="AU4" i="1"/>
  <c r="AT4" i="1"/>
  <c r="AW6" i="1" l="1"/>
  <c r="AX6" i="1"/>
  <c r="AZ6" i="1"/>
  <c r="BA6" i="1"/>
  <c r="BC6" i="1"/>
  <c r="BD6" i="1"/>
  <c r="BF6" i="1"/>
  <c r="BG6" i="1"/>
  <c r="AW7" i="1"/>
  <c r="AX7" i="1"/>
  <c r="AZ7" i="1"/>
  <c r="BA7" i="1"/>
  <c r="BC7" i="1"/>
  <c r="BD7" i="1"/>
  <c r="BF7" i="1"/>
  <c r="BG7" i="1"/>
  <c r="AW8" i="1"/>
  <c r="AX8" i="1"/>
  <c r="AZ8" i="1"/>
  <c r="BA8" i="1"/>
  <c r="BC8" i="1"/>
  <c r="BD8" i="1"/>
  <c r="BF8" i="1"/>
  <c r="BG8" i="1"/>
  <c r="AW9" i="1"/>
  <c r="AX9" i="1"/>
  <c r="AZ9" i="1"/>
  <c r="BA9" i="1"/>
  <c r="BC9" i="1"/>
  <c r="BD9" i="1"/>
  <c r="BF9" i="1"/>
  <c r="BG9" i="1"/>
  <c r="AW10" i="1"/>
  <c r="AX10" i="1"/>
  <c r="AZ10" i="1"/>
  <c r="BA10" i="1"/>
  <c r="BC10" i="1"/>
  <c r="BD10" i="1"/>
  <c r="BF10" i="1"/>
  <c r="BG10" i="1"/>
  <c r="AW11" i="1"/>
  <c r="AX11" i="1"/>
  <c r="AZ11" i="1"/>
  <c r="BA11" i="1"/>
  <c r="BC11" i="1"/>
  <c r="BD11" i="1"/>
  <c r="BF11" i="1"/>
  <c r="BG11" i="1"/>
  <c r="AW12" i="1"/>
  <c r="AX12" i="1"/>
  <c r="AZ12" i="1"/>
  <c r="BA12" i="1"/>
  <c r="BC12" i="1"/>
  <c r="BD12" i="1"/>
  <c r="BF12" i="1"/>
  <c r="BG12" i="1"/>
  <c r="AW13" i="1"/>
  <c r="AX13" i="1"/>
  <c r="AZ13" i="1"/>
  <c r="BA13" i="1"/>
  <c r="BC13" i="1"/>
  <c r="BD13" i="1"/>
  <c r="BF13" i="1"/>
  <c r="BG13" i="1"/>
  <c r="AW14" i="1"/>
  <c r="AX14" i="1"/>
  <c r="AZ14" i="1"/>
  <c r="BA14" i="1"/>
  <c r="BC14" i="1"/>
  <c r="BD14" i="1"/>
  <c r="BF14" i="1"/>
  <c r="BG14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  <c r="AW20" i="1"/>
  <c r="AX20" i="1"/>
  <c r="AZ20" i="1"/>
  <c r="BA20" i="1"/>
  <c r="BC20" i="1"/>
  <c r="BD20" i="1"/>
  <c r="BF20" i="1"/>
  <c r="BG20" i="1"/>
  <c r="AW21" i="1"/>
  <c r="AX21" i="1"/>
  <c r="AZ21" i="1"/>
  <c r="BA21" i="1"/>
  <c r="BC21" i="1"/>
  <c r="BD21" i="1"/>
  <c r="BF21" i="1"/>
  <c r="BG21" i="1"/>
  <c r="AW22" i="1"/>
  <c r="AX22" i="1"/>
  <c r="AZ22" i="1"/>
  <c r="BA22" i="1"/>
  <c r="BC22" i="1"/>
  <c r="BD22" i="1"/>
  <c r="BF22" i="1"/>
  <c r="BG22" i="1"/>
  <c r="AW23" i="1"/>
  <c r="AX23" i="1"/>
  <c r="AZ23" i="1"/>
  <c r="BA23" i="1"/>
  <c r="BC23" i="1"/>
  <c r="BD23" i="1"/>
  <c r="BF23" i="1"/>
  <c r="BG23" i="1"/>
  <c r="AW24" i="1"/>
  <c r="AX24" i="1"/>
  <c r="AZ24" i="1"/>
  <c r="BA24" i="1"/>
  <c r="BC24" i="1"/>
  <c r="BD24" i="1"/>
  <c r="BF24" i="1"/>
  <c r="BG24" i="1"/>
  <c r="AW25" i="1"/>
  <c r="AX25" i="1"/>
  <c r="AZ25" i="1"/>
  <c r="BA25" i="1"/>
  <c r="BC25" i="1"/>
  <c r="BD25" i="1"/>
  <c r="BF25" i="1"/>
  <c r="BG25" i="1"/>
  <c r="AW26" i="1"/>
  <c r="AX26" i="1"/>
  <c r="AZ26" i="1"/>
  <c r="BA26" i="1"/>
  <c r="BC26" i="1"/>
  <c r="BD26" i="1"/>
  <c r="BF26" i="1"/>
  <c r="BG26" i="1"/>
  <c r="AW27" i="1"/>
  <c r="AX27" i="1"/>
  <c r="AZ27" i="1"/>
  <c r="BA27" i="1"/>
  <c r="BC27" i="1"/>
  <c r="BD27" i="1"/>
  <c r="BF27" i="1"/>
  <c r="BG27" i="1"/>
  <c r="AW28" i="1"/>
  <c r="AX28" i="1"/>
  <c r="AZ28" i="1"/>
  <c r="BA28" i="1"/>
  <c r="BC28" i="1"/>
  <c r="BD28" i="1"/>
  <c r="BF28" i="1"/>
  <c r="BG28" i="1"/>
  <c r="AW29" i="1"/>
  <c r="AX29" i="1"/>
  <c r="AZ29" i="1"/>
  <c r="BA29" i="1"/>
  <c r="BC29" i="1"/>
  <c r="BD29" i="1"/>
  <c r="BF29" i="1"/>
  <c r="BG29" i="1"/>
  <c r="AW30" i="1"/>
  <c r="AX30" i="1"/>
  <c r="AZ30" i="1"/>
  <c r="BA30" i="1"/>
  <c r="BC30" i="1"/>
  <c r="BD30" i="1"/>
  <c r="BF30" i="1"/>
  <c r="BG30" i="1"/>
  <c r="AW31" i="1"/>
  <c r="AX31" i="1"/>
  <c r="AZ31" i="1"/>
  <c r="BA31" i="1"/>
  <c r="BC31" i="1"/>
  <c r="BD31" i="1"/>
  <c r="BF31" i="1"/>
  <c r="BG31" i="1"/>
  <c r="AW32" i="1"/>
  <c r="AX32" i="1"/>
  <c r="AZ32" i="1"/>
  <c r="BA32" i="1"/>
  <c r="BC32" i="1"/>
  <c r="BD32" i="1"/>
  <c r="BF32" i="1"/>
  <c r="BG32" i="1"/>
  <c r="AW33" i="1"/>
  <c r="AX33" i="1"/>
  <c r="AZ33" i="1"/>
  <c r="BA33" i="1"/>
  <c r="BC33" i="1"/>
  <c r="BD33" i="1"/>
  <c r="BF33" i="1"/>
  <c r="BG33" i="1"/>
  <c r="AW34" i="1"/>
  <c r="AX34" i="1"/>
  <c r="AZ34" i="1"/>
  <c r="BA34" i="1"/>
  <c r="BC34" i="1"/>
  <c r="BD34" i="1"/>
  <c r="BF34" i="1"/>
  <c r="BG34" i="1"/>
  <c r="AW35" i="1"/>
  <c r="AX35" i="1"/>
  <c r="AZ35" i="1"/>
  <c r="BA35" i="1"/>
  <c r="BC35" i="1"/>
  <c r="BD35" i="1"/>
  <c r="BF35" i="1"/>
  <c r="BG35" i="1"/>
  <c r="AW36" i="1"/>
  <c r="AX36" i="1"/>
  <c r="AZ36" i="1"/>
  <c r="BA36" i="1"/>
  <c r="BC36" i="1"/>
  <c r="BD36" i="1"/>
  <c r="BF36" i="1"/>
  <c r="BG36" i="1"/>
  <c r="AW37" i="1"/>
  <c r="AX37" i="1"/>
  <c r="AZ37" i="1"/>
  <c r="BA37" i="1"/>
  <c r="BC37" i="1"/>
  <c r="BD37" i="1"/>
  <c r="BF37" i="1"/>
  <c r="BG37" i="1"/>
  <c r="AW38" i="1"/>
  <c r="AX38" i="1"/>
  <c r="AZ38" i="1"/>
  <c r="BA38" i="1"/>
  <c r="BC38" i="1"/>
  <c r="BD38" i="1"/>
  <c r="BF38" i="1"/>
  <c r="BG38" i="1"/>
  <c r="AW39" i="1"/>
  <c r="AX39" i="1"/>
  <c r="AZ39" i="1"/>
  <c r="BA39" i="1"/>
  <c r="BC39" i="1"/>
  <c r="BD39" i="1"/>
  <c r="BF39" i="1"/>
  <c r="BG39" i="1"/>
  <c r="AW40" i="1"/>
  <c r="AX40" i="1"/>
  <c r="AZ40" i="1"/>
  <c r="BA40" i="1"/>
  <c r="BC40" i="1"/>
  <c r="BD40" i="1"/>
  <c r="BF40" i="1"/>
  <c r="BG40" i="1"/>
  <c r="BF4" i="1" l="1"/>
  <c r="BG4" i="1"/>
  <c r="BF5" i="1"/>
  <c r="BG5" i="1"/>
  <c r="AW4" i="1" l="1"/>
  <c r="AX4" i="1"/>
  <c r="AZ4" i="1"/>
  <c r="BA4" i="1"/>
  <c r="BC4" i="1"/>
  <c r="BD4" i="1"/>
  <c r="AW5" i="1"/>
  <c r="AX5" i="1"/>
  <c r="AZ5" i="1"/>
  <c r="BA5" i="1"/>
  <c r="BC5" i="1"/>
  <c r="BD5" i="1"/>
</calcChain>
</file>

<file path=xl/sharedStrings.xml><?xml version="1.0" encoding="utf-8"?>
<sst xmlns="http://schemas.openxmlformats.org/spreadsheetml/2006/main" count="2155" uniqueCount="73">
  <si>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</si>
  <si>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</si>
  <si>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</si>
  <si>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</si>
  <si>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</si>
  <si>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</si>
  <si>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</si>
  <si>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</si>
  <si>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</si>
  <si>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</si>
  <si>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</si>
  <si>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</si>
  <si>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</si>
  <si>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</si>
  <si>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</si>
  <si>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</si>
  <si>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</si>
  <si>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</si>
  <si>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</si>
  <si>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</si>
  <si>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</si>
  <si>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</si>
  <si>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</si>
  <si>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</si>
  <si>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</si>
  <si>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2022 near ambient CH4  in ppm from GC in ppm</t>
  </si>
  <si>
    <t>2022 near ambient CO2 in ppm from GC in ppm</t>
  </si>
  <si>
    <t>Conc. (ppt)</t>
  </si>
  <si>
    <t>BRN01jun22_001.gcd</t>
  </si>
  <si>
    <t>air</t>
  </si>
  <si>
    <t>BRN01jun22_002.gcd</t>
  </si>
  <si>
    <t>air + 100</t>
  </si>
  <si>
    <t>BRN01jun22_003.gcd</t>
  </si>
  <si>
    <t>yellow tank</t>
  </si>
  <si>
    <t>BRN01jun22_004.gcd</t>
  </si>
  <si>
    <t>BRN01jun22_005.gcd</t>
  </si>
  <si>
    <t>BRN01jun22_006.gcd</t>
  </si>
  <si>
    <t>BRN01jun22_007.gcd</t>
  </si>
  <si>
    <t>BRN01jun22_008.gcd</t>
  </si>
  <si>
    <t>BRN01jun22_009.gcd</t>
  </si>
  <si>
    <t>BRN01jun22_010.gcd</t>
  </si>
  <si>
    <t>BRN01jun22_011.gcd</t>
  </si>
  <si>
    <t>BRN01jun22_012.gcd</t>
  </si>
  <si>
    <t>BRN01jun22_013.gcd</t>
  </si>
  <si>
    <t>BRN01jun22_014.gcd</t>
  </si>
  <si>
    <t>BRN01jun22_015.gcd</t>
  </si>
  <si>
    <t>BRN01jun22_016.gcd</t>
  </si>
  <si>
    <t>BRN01jun22_017.gcd</t>
  </si>
  <si>
    <t>BRN01jun22_018.gcd</t>
  </si>
  <si>
    <t>BRN01jun22_019.gcd</t>
  </si>
  <si>
    <t>BRN01jun22_020.gcd</t>
  </si>
  <si>
    <t>BRN01jun22_021.gcd</t>
  </si>
  <si>
    <t>BRN01jun22_022.gcd</t>
  </si>
  <si>
    <t>BRN01jun22_023.gcd</t>
  </si>
  <si>
    <t>BRN01jun22_024.gcd</t>
  </si>
  <si>
    <t>BRN01jun22_025.gcd</t>
  </si>
  <si>
    <t>BRN01jun22_026.gcd</t>
  </si>
  <si>
    <t>BRN01jun22_027.gcd</t>
  </si>
  <si>
    <t>BRN01jun22_028.gcd</t>
  </si>
  <si>
    <t>BRN01jun22_029.gcd</t>
  </si>
  <si>
    <t>BRN01jun22_030.gcd</t>
  </si>
  <si>
    <t>BRN01jun22_031.gcd</t>
  </si>
  <si>
    <t>BRN01jun22_032.gcd</t>
  </si>
  <si>
    <t>BRN01jun22_033.gcd</t>
  </si>
  <si>
    <t>BRN01jun22_034.gcd</t>
  </si>
  <si>
    <t>BRN01jun22_035.gcd</t>
  </si>
  <si>
    <t>BRN01jun22_036.gcd</t>
  </si>
  <si>
    <t>BRN01jun22_037.gcd</t>
  </si>
  <si>
    <t>AIR</t>
  </si>
  <si>
    <t>Order</t>
  </si>
  <si>
    <t>Season specific ranged CAL Measured headspace CH4  in ppm from GC in ppm (BD set at 0.2)</t>
  </si>
  <si>
    <t>Season specific CAL Measured headspace CO2 in ppm from GC in ppm</t>
  </si>
  <si>
    <t>sorte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</si>
</sst>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2" fontId="18" fillId="36" borderId="0" xfId="0" applyNumberFormat="1" applyFont="1" applyFill="1"/>
    <xf numFmtId="1" fontId="18" fillId="36" borderId="0" xfId="0" applyNumberFormat="1" applyFont="1" applyFill="1"/>
    <xf numFmtId="2" fontId="18" fillId="34" borderId="0" xfId="0" applyNumberFormat="1" applyFont="1" applyFill="1"/>
    <xf numFmtId="1" fontId="18" fillId="34" borderId="0" xfId="0" applyNumberFormat="1" applyFont="1" applyFill="1"/>
    <xf numFmtId="2" fontId="18" fillId="33" borderId="0" xfId="0" applyNumberFormat="1" applyFont="1" applyFill="1"/>
    <xf numFmtId="1" fontId="18" fillId="33" borderId="0" xfId="0" applyNumberFormat="1" applyFont="1" applyFill="1"/>
    <xf numFmtId="0" fontId="0" fillId="0" borderId="0" xfId="0" applyAlignment="1"/>
    <xf numFmtId="2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40"/>
  <sheetViews>
    <sheetView workbookViewId="0">
      <selection activeCell="BL14" sqref="BL14"/>
    </sheetView>
  </sheetViews>
  <sheetFormatPr defaultRowHeight="14.5" x14ac:dyDescent="0.35"/>
  <cols>
    <col min="2" max="2" width="23.54296875" customWidth="1"/>
    <col min="3" max="3" width="17.81640625" customWidth="1"/>
    <col min="8" max="8" width="9.7265625" customWidth="1"/>
    <col min="31" max="31" width="21.453125" customWidth="1"/>
  </cols>
  <sheetData>
    <row r="2" spans="1:73" x14ac:dyDescent="0.35">
      <c r="A2" t="s">
        <v>14</v>
      </c>
      <c r="O2" t="s">
        <v>15</v>
      </c>
      <c r="AC2" t="s">
        <v>16</v>
      </c>
      <c r="BI2" t="s">
        <v>68</v>
      </c>
    </row>
    <row r="3" spans="1:73" ht="188.5" x14ac:dyDescent="0.35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27</v>
      </c>
      <c r="J3" t="s">
        <v>8</v>
      </c>
      <c r="K3" t="s">
        <v>9</v>
      </c>
      <c r="L3" t="s">
        <v>10</v>
      </c>
      <c r="M3" t="s">
        <v>11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27</v>
      </c>
      <c r="X3" t="s">
        <v>8</v>
      </c>
      <c r="Y3" t="s">
        <v>9</v>
      </c>
      <c r="Z3" t="s">
        <v>10</v>
      </c>
      <c r="AA3" t="s">
        <v>11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  <c r="AI3" t="s">
        <v>6</v>
      </c>
      <c r="AJ3" t="s">
        <v>7</v>
      </c>
      <c r="AK3" t="s">
        <v>27</v>
      </c>
      <c r="AL3" t="s">
        <v>8</v>
      </c>
      <c r="AM3" t="s">
        <v>9</v>
      </c>
      <c r="AN3" t="s">
        <v>10</v>
      </c>
      <c r="AO3" t="s">
        <v>11</v>
      </c>
      <c r="AQ3" s="4" t="s">
        <v>17</v>
      </c>
      <c r="AR3" s="4" t="s">
        <v>18</v>
      </c>
      <c r="AS3" t="s">
        <v>69</v>
      </c>
      <c r="AT3" s="5" t="s">
        <v>70</v>
      </c>
      <c r="AU3" s="5" t="s">
        <v>71</v>
      </c>
      <c r="AV3" s="4"/>
      <c r="AW3" s="8" t="s">
        <v>20</v>
      </c>
      <c r="AX3" s="8" t="s">
        <v>19</v>
      </c>
      <c r="AZ3" s="8" t="s">
        <v>21</v>
      </c>
      <c r="BA3" s="8" t="s">
        <v>22</v>
      </c>
      <c r="BC3" s="5" t="s">
        <v>23</v>
      </c>
      <c r="BD3" s="5" t="s">
        <v>24</v>
      </c>
      <c r="BF3" s="8" t="s">
        <v>25</v>
      </c>
      <c r="BG3" s="8" t="s">
        <v>26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7</v>
      </c>
      <c r="BQ3" t="s">
        <v>27</v>
      </c>
      <c r="BR3" t="s">
        <v>8</v>
      </c>
      <c r="BS3" t="s">
        <v>9</v>
      </c>
      <c r="BT3" t="s">
        <v>10</v>
      </c>
      <c r="BU3" t="s">
        <v>11</v>
      </c>
    </row>
    <row r="4" spans="1:73" x14ac:dyDescent="0.35">
      <c r="A4">
        <v>49</v>
      </c>
      <c r="B4" t="s">
        <v>28</v>
      </c>
      <c r="C4" s="2">
        <v>44713.526435185187</v>
      </c>
      <c r="D4" t="s">
        <v>29</v>
      </c>
      <c r="E4" t="s">
        <v>12</v>
      </c>
      <c r="F4">
        <v>0</v>
      </c>
      <c r="G4">
        <v>6.0540000000000003</v>
      </c>
      <c r="H4" s="3">
        <v>1783</v>
      </c>
      <c r="I4">
        <v>-1E-3</v>
      </c>
      <c r="J4" t="s">
        <v>13</v>
      </c>
      <c r="K4" t="s">
        <v>13</v>
      </c>
      <c r="L4" t="s">
        <v>13</v>
      </c>
      <c r="M4" t="s">
        <v>13</v>
      </c>
      <c r="O4">
        <v>49</v>
      </c>
      <c r="P4" t="s">
        <v>28</v>
      </c>
      <c r="Q4" s="2">
        <v>44713.526435185187</v>
      </c>
      <c r="R4" t="s">
        <v>29</v>
      </c>
      <c r="S4" t="s">
        <v>12</v>
      </c>
      <c r="T4">
        <v>0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C4">
        <v>49</v>
      </c>
      <c r="AD4" t="s">
        <v>28</v>
      </c>
      <c r="AE4" s="2">
        <v>44713.526435185187</v>
      </c>
      <c r="AF4" t="s">
        <v>29</v>
      </c>
      <c r="AG4" t="s">
        <v>12</v>
      </c>
      <c r="AH4">
        <v>0</v>
      </c>
      <c r="AI4">
        <v>12.227</v>
      </c>
      <c r="AJ4" s="3">
        <v>1773</v>
      </c>
      <c r="AK4">
        <v>0.29899999999999999</v>
      </c>
      <c r="AL4" t="s">
        <v>13</v>
      </c>
      <c r="AM4" t="s">
        <v>13</v>
      </c>
      <c r="AN4" t="s">
        <v>13</v>
      </c>
      <c r="AO4" t="s">
        <v>13</v>
      </c>
      <c r="AQ4">
        <v>1</v>
      </c>
      <c r="AS4" s="15">
        <v>1</v>
      </c>
      <c r="AT4" s="16">
        <f>IF(H4&lt;20000,((0.000000008558*H4^2)+(0.002341*H4)+(-2.791)),(IF(H4&lt;1000000,((-0.0000000006283*H4^2)+(0.002788*H4)+(-5.018)), ((-0.000000002617*V4^2)+(0.2267*V4)+(367.3)))))</f>
        <v>1.4102096436620006</v>
      </c>
      <c r="AU4" s="16">
        <f>((0.00000001266*AJ4^2)+(0.1538*AJ4)+(107.1))</f>
        <v>379.82719707714</v>
      </c>
      <c r="AW4" s="13">
        <f t="shared" ref="AW4:AW5" si="0">IF(H4&lt;15000,((0.00000002125*H4^2)+(0.002705*H4)+(-4.371)),(IF(H4&lt;700000,((-0.0000000008162*H4^2)+(0.003141*H4)+(0.4702)), ((0.000000003285*V4^2)+(0.1899*V4)+(559.5)))))</f>
        <v>0.51957064124999963</v>
      </c>
      <c r="AX4" s="14">
        <f t="shared" ref="AX4:AX5" si="1">((-0.00000006277*AJ4^2)+(0.1854*AJ4)+(34.83))</f>
        <v>363.34688068467</v>
      </c>
      <c r="AZ4" s="11">
        <f t="shared" ref="AZ4:AZ5" si="2">IF(H4&lt;10000,((-0.00000005795*H4^2)+(0.003823*H4)+(-6.715)),(IF(H4&lt;700000,((-0.0000000001209*H4^2)+(0.002635*H4)+(-0.4111)), ((-0.00000002007*V4^2)+(0.2564*V4)+(286.1)))))</f>
        <v>-8.2819207550000051E-2</v>
      </c>
      <c r="BA4" s="12">
        <f t="shared" ref="BA4:BA5" si="3">(-0.00000001626*AJ4^2)+(0.1912*AJ4)+(-3.858)</f>
        <v>335.08848621846005</v>
      </c>
      <c r="BC4" s="6">
        <f t="shared" ref="BC4:BC5" si="4">IF(H4&lt;10000,((0.0000001453*H4^2)+(0.0008349*H4)+(-1.805)),(IF(H4&lt;700000,((-0.00000000008054*H4^2)+(0.002348*H4)+(-2.47)), ((-0.00000001938*V4^2)+(0.2471*V4)+(226.8)))))</f>
        <v>0.14554833170000014</v>
      </c>
      <c r="BD4" s="7">
        <f t="shared" ref="BD4:BD5" si="5">(-0.00000002552*AJ4^2)+(0.2067*AJ4)+(-103.7)</f>
        <v>262.69887713992</v>
      </c>
      <c r="BF4" s="9">
        <f t="shared" ref="BF4:BF5" si="6">IF(H4&lt;100000,((0.0000000152*H4^2)+(0.0014347*H4)+(-4.08313)),((0.00000295*V4^2)+(0.083061*V4)+(133)))</f>
        <v>-1.4767377472000001</v>
      </c>
      <c r="BG4" s="10">
        <f t="shared" ref="BG4:BG5" si="7">(-0.00000172*AJ4^2)+(0.108838*AJ4)+(-21.89)</f>
        <v>165.67290412</v>
      </c>
      <c r="BI4">
        <v>49</v>
      </c>
      <c r="BJ4" t="s">
        <v>28</v>
      </c>
      <c r="BK4" s="2">
        <v>44713.526435185187</v>
      </c>
      <c r="BL4" t="s">
        <v>29</v>
      </c>
      <c r="BM4" t="s">
        <v>12</v>
      </c>
      <c r="BN4">
        <v>0</v>
      </c>
      <c r="BO4">
        <v>2.7</v>
      </c>
      <c r="BP4" s="3">
        <v>5241649</v>
      </c>
      <c r="BQ4">
        <v>959.11699999999996</v>
      </c>
      <c r="BR4" t="s">
        <v>13</v>
      </c>
      <c r="BS4" t="s">
        <v>13</v>
      </c>
      <c r="BT4" t="s">
        <v>13</v>
      </c>
      <c r="BU4" t="s">
        <v>13</v>
      </c>
    </row>
    <row r="5" spans="1:73" x14ac:dyDescent="0.35">
      <c r="A5">
        <v>50</v>
      </c>
      <c r="B5" t="s">
        <v>30</v>
      </c>
      <c r="C5" s="2">
        <v>44713.547685185185</v>
      </c>
      <c r="D5" t="s">
        <v>31</v>
      </c>
      <c r="E5" t="s">
        <v>12</v>
      </c>
      <c r="F5">
        <v>0</v>
      </c>
      <c r="G5">
        <v>6.0049999999999999</v>
      </c>
      <c r="H5" s="3">
        <v>804326</v>
      </c>
      <c r="I5">
        <v>1.621</v>
      </c>
      <c r="J5" t="s">
        <v>13</v>
      </c>
      <c r="K5" t="s">
        <v>13</v>
      </c>
      <c r="L5" t="s">
        <v>13</v>
      </c>
      <c r="M5" t="s">
        <v>13</v>
      </c>
      <c r="O5">
        <v>50</v>
      </c>
      <c r="P5" t="s">
        <v>30</v>
      </c>
      <c r="Q5" s="2">
        <v>44713.547685185185</v>
      </c>
      <c r="R5" t="s">
        <v>31</v>
      </c>
      <c r="S5" t="s">
        <v>12</v>
      </c>
      <c r="T5">
        <v>0</v>
      </c>
      <c r="U5">
        <v>5.9589999999999996</v>
      </c>
      <c r="V5" s="3">
        <v>6607</v>
      </c>
      <c r="W5">
        <v>1.7709999999999999</v>
      </c>
      <c r="X5" t="s">
        <v>13</v>
      </c>
      <c r="Y5" t="s">
        <v>13</v>
      </c>
      <c r="Z5" t="s">
        <v>13</v>
      </c>
      <c r="AA5" t="s">
        <v>13</v>
      </c>
      <c r="AC5">
        <v>50</v>
      </c>
      <c r="AD5" t="s">
        <v>30</v>
      </c>
      <c r="AE5" s="2">
        <v>44713.547685185185</v>
      </c>
      <c r="AF5" t="s">
        <v>31</v>
      </c>
      <c r="AG5" t="s">
        <v>12</v>
      </c>
      <c r="AH5">
        <v>0</v>
      </c>
      <c r="AI5">
        <v>12.195</v>
      </c>
      <c r="AJ5" s="3">
        <v>6426</v>
      </c>
      <c r="AK5">
        <v>1.2889999999999999</v>
      </c>
      <c r="AL5" t="s">
        <v>13</v>
      </c>
      <c r="AM5" t="s">
        <v>13</v>
      </c>
      <c r="AN5" t="s">
        <v>13</v>
      </c>
      <c r="AO5" t="s">
        <v>13</v>
      </c>
      <c r="AQ5">
        <v>1</v>
      </c>
      <c r="AS5" s="15">
        <v>2</v>
      </c>
      <c r="AT5" s="16">
        <f t="shared" ref="AT5:AT7" si="8">IF(H5&lt;20000,((0.000000008558*H5^2)+(0.002341*H5)+(-2.791)),(IF(H5&lt;1000000,((-0.0000000006283*H5^2)+(0.002788*H5)+(-5.018)), ((-0.000000002617*V5^2)+(0.2267*V5)+(367.3)))))</f>
        <v>1830.9702885403892</v>
      </c>
      <c r="AU5" s="16">
        <f t="shared" ref="AU5:AU7" si="9">((0.00000001266*AJ5^2)+(0.1538*AJ5)+(107.1))</f>
        <v>1095.9415754061599</v>
      </c>
      <c r="AW5" s="13">
        <f t="shared" si="0"/>
        <v>1814.312698294965</v>
      </c>
      <c r="AX5" s="14">
        <f t="shared" si="1"/>
        <v>1223.6184085114799</v>
      </c>
      <c r="AZ5" s="11">
        <f t="shared" si="2"/>
        <v>1979.2586953485702</v>
      </c>
      <c r="BA5" s="12">
        <f t="shared" si="3"/>
        <v>1224.1217680802401</v>
      </c>
      <c r="BC5" s="6">
        <f t="shared" si="4"/>
        <v>1858.54371553838</v>
      </c>
      <c r="BD5" s="7">
        <f t="shared" si="5"/>
        <v>1223.5003904924797</v>
      </c>
      <c r="BF5" s="9">
        <f t="shared" si="6"/>
        <v>810.5587515499999</v>
      </c>
      <c r="BG5" s="10">
        <f t="shared" si="7"/>
        <v>606.4782092800001</v>
      </c>
      <c r="BI5">
        <v>50</v>
      </c>
      <c r="BJ5" t="s">
        <v>30</v>
      </c>
      <c r="BK5" s="2">
        <v>44713.547685185185</v>
      </c>
      <c r="BL5" t="s">
        <v>31</v>
      </c>
      <c r="BM5" t="s">
        <v>12</v>
      </c>
      <c r="BN5">
        <v>0</v>
      </c>
      <c r="BO5">
        <v>2.702</v>
      </c>
      <c r="BP5" s="3">
        <v>5293463</v>
      </c>
      <c r="BQ5">
        <v>959.48500000000001</v>
      </c>
      <c r="BR5" t="s">
        <v>13</v>
      </c>
      <c r="BS5" t="s">
        <v>13</v>
      </c>
      <c r="BT5" t="s">
        <v>13</v>
      </c>
      <c r="BU5" t="s">
        <v>13</v>
      </c>
    </row>
    <row r="6" spans="1:73" x14ac:dyDescent="0.35">
      <c r="A6">
        <v>51</v>
      </c>
      <c r="B6" t="s">
        <v>32</v>
      </c>
      <c r="C6" s="2">
        <v>44713.568958333337</v>
      </c>
      <c r="D6" t="s">
        <v>33</v>
      </c>
      <c r="E6" t="s">
        <v>12</v>
      </c>
      <c r="F6">
        <v>0</v>
      </c>
      <c r="G6">
        <v>6.0339999999999998</v>
      </c>
      <c r="H6" s="3">
        <v>3235</v>
      </c>
      <c r="I6">
        <v>2E-3</v>
      </c>
      <c r="J6" t="s">
        <v>13</v>
      </c>
      <c r="K6" t="s">
        <v>13</v>
      </c>
      <c r="L6" t="s">
        <v>13</v>
      </c>
      <c r="M6" t="s">
        <v>13</v>
      </c>
      <c r="O6">
        <v>51</v>
      </c>
      <c r="P6" t="s">
        <v>32</v>
      </c>
      <c r="Q6" s="2">
        <v>44713.568958333337</v>
      </c>
      <c r="R6" t="s">
        <v>33</v>
      </c>
      <c r="S6" t="s">
        <v>12</v>
      </c>
      <c r="T6">
        <v>0</v>
      </c>
      <c r="U6" t="s">
        <v>13</v>
      </c>
      <c r="V6" t="s">
        <v>13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C6">
        <v>51</v>
      </c>
      <c r="AD6" t="s">
        <v>32</v>
      </c>
      <c r="AE6" s="2">
        <v>44713.568958333337</v>
      </c>
      <c r="AF6" t="s">
        <v>33</v>
      </c>
      <c r="AG6" t="s">
        <v>12</v>
      </c>
      <c r="AH6">
        <v>0</v>
      </c>
      <c r="AI6">
        <v>12.211</v>
      </c>
      <c r="AJ6" s="3">
        <v>1171</v>
      </c>
      <c r="AK6">
        <v>0.17100000000000001</v>
      </c>
      <c r="AL6" t="s">
        <v>13</v>
      </c>
      <c r="AM6" t="s">
        <v>13</v>
      </c>
      <c r="AN6" t="s">
        <v>13</v>
      </c>
      <c r="AO6" t="s">
        <v>13</v>
      </c>
      <c r="AQ6">
        <v>1</v>
      </c>
      <c r="AS6" s="15">
        <v>3</v>
      </c>
      <c r="AT6" s="16">
        <f t="shared" si="8"/>
        <v>4.8716963955499999</v>
      </c>
      <c r="AU6" s="16">
        <f t="shared" si="9"/>
        <v>287.21715991105998</v>
      </c>
      <c r="AW6" s="13">
        <f t="shared" ref="AW6:AW40" si="10">IF(H6&lt;15000,((0.00000002125*H6^2)+(0.002705*H6)+(-4.371)),(IF(H6&lt;700000,((-0.0000000008162*H6^2)+(0.003141*H6)+(0.4702)), ((0.000000003285*V6^2)+(0.1899*V6)+(559.5)))))</f>
        <v>4.602061031249999</v>
      </c>
      <c r="AX6" s="14">
        <f t="shared" ref="AX6:AX40" si="11">((-0.00000006277*AJ6^2)+(0.1854*AJ6)+(34.83))</f>
        <v>251.84732720242999</v>
      </c>
      <c r="AZ6" s="11">
        <f t="shared" ref="AZ6:AZ40" si="12">IF(H6&lt;10000,((-0.00000005795*H6^2)+(0.003823*H6)+(-6.715)),(IF(H6&lt;700000,((-0.0000000001209*H6^2)+(0.002635*H6)+(-0.4111)), ((-0.00000002007*V6^2)+(0.2564*V6)+(286.1)))))</f>
        <v>5.0459452112500003</v>
      </c>
      <c r="BA6" s="12">
        <f t="shared" ref="BA6:BA40" si="13">(-0.00000001626*AJ6^2)+(0.1912*AJ6)+(-3.858)</f>
        <v>220.01490362134001</v>
      </c>
      <c r="BC6" s="6">
        <f t="shared" ref="BC6:BC40" si="14">IF(H6&lt;10000,((0.0000001453*H6^2)+(0.0008349*H6)+(-1.805)),(IF(H6&lt;700000,((-0.00000000008054*H6^2)+(0.002348*H6)+(-2.47)), ((-0.00000001938*V6^2)+(0.2471*V6)+(226.8)))))</f>
        <v>2.4164986925000003</v>
      </c>
      <c r="BD6" s="7">
        <f t="shared" ref="BD6:BD40" si="15">(-0.00000002552*AJ6^2)+(0.2067*AJ6)+(-103.7)</f>
        <v>138.31070592967995</v>
      </c>
      <c r="BF6" s="9">
        <f t="shared" ref="BF6:BF40" si="16">IF(H6&lt;100000,((0.0000000152*H6^2)+(0.0014347*H6)+(-4.08313)),((0.00000295*V6^2)+(0.083061*V6)+(133)))</f>
        <v>0.71719591999999999</v>
      </c>
      <c r="BG6" s="10">
        <f t="shared" ref="BG6:BG40" si="17">(-0.00000172*AJ6^2)+(0.108838*AJ6)+(-21.89)</f>
        <v>103.20076347999999</v>
      </c>
      <c r="BI6">
        <v>51</v>
      </c>
      <c r="BJ6" t="s">
        <v>32</v>
      </c>
      <c r="BK6" s="2">
        <v>44713.568958333337</v>
      </c>
      <c r="BL6" t="s">
        <v>33</v>
      </c>
      <c r="BM6" t="s">
        <v>12</v>
      </c>
      <c r="BN6">
        <v>0</v>
      </c>
      <c r="BO6">
        <v>2.7010000000000001</v>
      </c>
      <c r="BP6" s="3">
        <v>5371538</v>
      </c>
      <c r="BQ6">
        <v>960.01599999999996</v>
      </c>
      <c r="BR6" t="s">
        <v>13</v>
      </c>
      <c r="BS6" t="s">
        <v>13</v>
      </c>
      <c r="BT6" t="s">
        <v>13</v>
      </c>
      <c r="BU6" t="s">
        <v>13</v>
      </c>
    </row>
    <row r="7" spans="1:73" x14ac:dyDescent="0.35">
      <c r="A7">
        <v>52</v>
      </c>
      <c r="B7" t="s">
        <v>34</v>
      </c>
      <c r="C7" s="2">
        <v>44713.590208333335</v>
      </c>
      <c r="D7">
        <v>92</v>
      </c>
      <c r="E7" t="s">
        <v>12</v>
      </c>
      <c r="F7">
        <v>0</v>
      </c>
      <c r="G7">
        <v>6.0090000000000003</v>
      </c>
      <c r="H7" s="3">
        <v>732314</v>
      </c>
      <c r="I7">
        <v>1.4750000000000001</v>
      </c>
      <c r="J7" t="s">
        <v>13</v>
      </c>
      <c r="K7" t="s">
        <v>13</v>
      </c>
      <c r="L7" t="s">
        <v>13</v>
      </c>
      <c r="M7" t="s">
        <v>13</v>
      </c>
      <c r="O7">
        <v>52</v>
      </c>
      <c r="P7" t="s">
        <v>34</v>
      </c>
      <c r="Q7" s="2">
        <v>44713.590208333335</v>
      </c>
      <c r="R7">
        <v>92</v>
      </c>
      <c r="S7" t="s">
        <v>12</v>
      </c>
      <c r="T7">
        <v>0</v>
      </c>
      <c r="U7">
        <v>5.9649999999999999</v>
      </c>
      <c r="V7" s="3">
        <v>6238</v>
      </c>
      <c r="W7">
        <v>1.681</v>
      </c>
      <c r="X7" t="s">
        <v>13</v>
      </c>
      <c r="Y7" t="s">
        <v>13</v>
      </c>
      <c r="Z7" t="s">
        <v>13</v>
      </c>
      <c r="AA7" t="s">
        <v>13</v>
      </c>
      <c r="AC7">
        <v>52</v>
      </c>
      <c r="AD7" t="s">
        <v>34</v>
      </c>
      <c r="AE7" s="2">
        <v>44713.590208333335</v>
      </c>
      <c r="AF7">
        <v>92</v>
      </c>
      <c r="AG7" t="s">
        <v>12</v>
      </c>
      <c r="AH7">
        <v>0</v>
      </c>
      <c r="AI7">
        <v>12.122</v>
      </c>
      <c r="AJ7" s="3">
        <v>56411</v>
      </c>
      <c r="AK7">
        <v>11.772</v>
      </c>
      <c r="AL7" t="s">
        <v>13</v>
      </c>
      <c r="AM7" t="s">
        <v>13</v>
      </c>
      <c r="AN7" t="s">
        <v>13</v>
      </c>
      <c r="AO7" t="s">
        <v>13</v>
      </c>
      <c r="AQ7">
        <v>1</v>
      </c>
      <c r="AS7" s="15">
        <v>4</v>
      </c>
      <c r="AT7" s="16">
        <f t="shared" si="8"/>
        <v>1699.7263238553332</v>
      </c>
      <c r="AU7" s="16">
        <f t="shared" si="9"/>
        <v>8823.3984636598598</v>
      </c>
      <c r="AW7" s="13">
        <f t="shared" si="10"/>
        <v>1744.2240280355402</v>
      </c>
      <c r="AX7" s="14">
        <f t="shared" si="11"/>
        <v>10293.682648188831</v>
      </c>
      <c r="AZ7" s="11">
        <f t="shared" si="12"/>
        <v>1884.7422232349204</v>
      </c>
      <c r="BA7" s="12">
        <f t="shared" si="13"/>
        <v>10730.182613024539</v>
      </c>
      <c r="BC7" s="6">
        <f t="shared" si="14"/>
        <v>1767.4556729592798</v>
      </c>
      <c r="BD7" s="7">
        <f t="shared" si="15"/>
        <v>11475.243932496078</v>
      </c>
      <c r="BF7" s="9">
        <f t="shared" si="16"/>
        <v>765.92681779999998</v>
      </c>
      <c r="BG7" s="10">
        <f t="shared" si="17"/>
        <v>644.3848338800002</v>
      </c>
      <c r="BI7">
        <v>52</v>
      </c>
      <c r="BJ7" t="s">
        <v>34</v>
      </c>
      <c r="BK7" s="2">
        <v>44713.590208333335</v>
      </c>
      <c r="BL7">
        <v>92</v>
      </c>
      <c r="BM7" t="s">
        <v>12</v>
      </c>
      <c r="BN7">
        <v>0</v>
      </c>
      <c r="BO7">
        <v>2.774</v>
      </c>
      <c r="BP7" s="3">
        <v>2876009</v>
      </c>
      <c r="BQ7">
        <v>0</v>
      </c>
      <c r="BR7" t="s">
        <v>13</v>
      </c>
      <c r="BS7" t="s">
        <v>13</v>
      </c>
      <c r="BT7" t="s">
        <v>13</v>
      </c>
      <c r="BU7" t="s">
        <v>13</v>
      </c>
    </row>
    <row r="8" spans="1:73" x14ac:dyDescent="0.35">
      <c r="A8">
        <v>53</v>
      </c>
      <c r="B8" t="s">
        <v>35</v>
      </c>
      <c r="C8" s="2">
        <v>44713.611458333333</v>
      </c>
      <c r="D8">
        <v>14</v>
      </c>
      <c r="E8" t="s">
        <v>12</v>
      </c>
      <c r="F8">
        <v>0</v>
      </c>
      <c r="G8">
        <v>6.0149999999999997</v>
      </c>
      <c r="H8" s="3">
        <v>18768</v>
      </c>
      <c r="I8">
        <v>3.3000000000000002E-2</v>
      </c>
      <c r="J8" t="s">
        <v>13</v>
      </c>
      <c r="K8" t="s">
        <v>13</v>
      </c>
      <c r="L8" t="s">
        <v>13</v>
      </c>
      <c r="M8" t="s">
        <v>13</v>
      </c>
      <c r="O8">
        <v>53</v>
      </c>
      <c r="P8" t="s">
        <v>35</v>
      </c>
      <c r="Q8" s="2">
        <v>44713.611458333333</v>
      </c>
      <c r="R8">
        <v>14</v>
      </c>
      <c r="S8" t="s">
        <v>12</v>
      </c>
      <c r="T8">
        <v>0</v>
      </c>
      <c r="U8" t="s">
        <v>13</v>
      </c>
      <c r="V8" t="s">
        <v>13</v>
      </c>
      <c r="W8" t="s">
        <v>13</v>
      </c>
      <c r="X8" t="s">
        <v>13</v>
      </c>
      <c r="Y8" t="s">
        <v>13</v>
      </c>
      <c r="Z8" t="s">
        <v>13</v>
      </c>
      <c r="AA8" t="s">
        <v>13</v>
      </c>
      <c r="AC8">
        <v>53</v>
      </c>
      <c r="AD8" t="s">
        <v>35</v>
      </c>
      <c r="AE8" s="2">
        <v>44713.611458333333</v>
      </c>
      <c r="AF8">
        <v>14</v>
      </c>
      <c r="AG8" t="s">
        <v>12</v>
      </c>
      <c r="AH8">
        <v>0</v>
      </c>
      <c r="AI8">
        <v>12.164999999999999</v>
      </c>
      <c r="AJ8" s="3">
        <v>314</v>
      </c>
      <c r="AK8">
        <v>-1.2E-2</v>
      </c>
      <c r="AL8" t="s">
        <v>13</v>
      </c>
      <c r="AM8" t="s">
        <v>13</v>
      </c>
      <c r="AN8" t="s">
        <v>13</v>
      </c>
      <c r="AO8" t="s">
        <v>13</v>
      </c>
      <c r="AQ8">
        <v>1</v>
      </c>
      <c r="AW8" s="13">
        <f t="shared" si="10"/>
        <v>59.132991488051196</v>
      </c>
      <c r="AX8" s="14">
        <f t="shared" si="11"/>
        <v>93.039411129080008</v>
      </c>
      <c r="AZ8" s="11">
        <f t="shared" si="12"/>
        <v>48.999994447078407</v>
      </c>
      <c r="BA8" s="12">
        <f t="shared" si="13"/>
        <v>56.17719682904</v>
      </c>
      <c r="BC8" s="6">
        <f t="shared" si="14"/>
        <v>41.568894765655038</v>
      </c>
      <c r="BD8" s="7">
        <f t="shared" si="15"/>
        <v>-38.798716169919999</v>
      </c>
      <c r="BF8" s="9">
        <f t="shared" si="16"/>
        <v>28.197334524799995</v>
      </c>
      <c r="BG8" s="10">
        <f t="shared" si="17"/>
        <v>12.115546879999997</v>
      </c>
      <c r="BI8">
        <v>53</v>
      </c>
      <c r="BJ8" t="s">
        <v>35</v>
      </c>
      <c r="BK8" s="2">
        <v>44713.611458333333</v>
      </c>
      <c r="BL8">
        <v>14</v>
      </c>
      <c r="BM8" t="s">
        <v>12</v>
      </c>
      <c r="BN8">
        <v>0</v>
      </c>
      <c r="BO8">
        <v>2.7759999999999998</v>
      </c>
      <c r="BP8" s="3">
        <v>2876419</v>
      </c>
      <c r="BQ8">
        <v>0</v>
      </c>
      <c r="BR8" t="s">
        <v>13</v>
      </c>
      <c r="BS8" t="s">
        <v>13</v>
      </c>
      <c r="BT8" t="s">
        <v>13</v>
      </c>
      <c r="BU8" t="s">
        <v>13</v>
      </c>
    </row>
    <row r="9" spans="1:73" x14ac:dyDescent="0.35">
      <c r="A9">
        <v>54</v>
      </c>
      <c r="B9" t="s">
        <v>36</v>
      </c>
      <c r="C9" s="2">
        <v>44713.632731481484</v>
      </c>
      <c r="D9">
        <v>21</v>
      </c>
      <c r="E9" t="s">
        <v>12</v>
      </c>
      <c r="F9">
        <v>0</v>
      </c>
      <c r="G9">
        <v>6.0149999999999997</v>
      </c>
      <c r="H9" s="3">
        <v>33065</v>
      </c>
      <c r="I9">
        <v>6.2E-2</v>
      </c>
      <c r="J9" t="s">
        <v>13</v>
      </c>
      <c r="K9" t="s">
        <v>13</v>
      </c>
      <c r="L9" t="s">
        <v>13</v>
      </c>
      <c r="M9" t="s">
        <v>13</v>
      </c>
      <c r="O9">
        <v>54</v>
      </c>
      <c r="P9" t="s">
        <v>36</v>
      </c>
      <c r="Q9" s="2">
        <v>44713.632731481484</v>
      </c>
      <c r="R9">
        <v>21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54</v>
      </c>
      <c r="AD9" t="s">
        <v>36</v>
      </c>
      <c r="AE9" s="2">
        <v>44713.632731481484</v>
      </c>
      <c r="AF9">
        <v>21</v>
      </c>
      <c r="AG9" t="s">
        <v>12</v>
      </c>
      <c r="AH9">
        <v>0</v>
      </c>
      <c r="AI9">
        <v>12.183</v>
      </c>
      <c r="AJ9" s="3">
        <v>475</v>
      </c>
      <c r="AK9">
        <v>2.3E-2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W9" s="13">
        <f t="shared" si="10"/>
        <v>103.43501825355501</v>
      </c>
      <c r="AX9" s="14">
        <f t="shared" si="11"/>
        <v>122.88083751875</v>
      </c>
      <c r="AZ9" s="11">
        <f t="shared" si="12"/>
        <v>86.582995728197503</v>
      </c>
      <c r="BA9" s="12">
        <f t="shared" si="13"/>
        <v>86.958331337499999</v>
      </c>
      <c r="BC9" s="6">
        <f t="shared" si="14"/>
        <v>75.078566083118488</v>
      </c>
      <c r="BD9" s="7">
        <f t="shared" si="15"/>
        <v>-5.5232579500000014</v>
      </c>
      <c r="BF9" s="9">
        <f t="shared" si="16"/>
        <v>59.973297720000005</v>
      </c>
      <c r="BG9" s="10">
        <f t="shared" si="17"/>
        <v>29.419975000000001</v>
      </c>
      <c r="BI9">
        <v>54</v>
      </c>
      <c r="BJ9" t="s">
        <v>36</v>
      </c>
      <c r="BK9" s="2">
        <v>44713.632731481484</v>
      </c>
      <c r="BL9">
        <v>21</v>
      </c>
      <c r="BM9" t="s">
        <v>12</v>
      </c>
      <c r="BN9">
        <v>0</v>
      </c>
      <c r="BO9">
        <v>2.7810000000000001</v>
      </c>
      <c r="BP9" s="3">
        <v>2741017</v>
      </c>
      <c r="BQ9">
        <v>0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5">
      <c r="A10">
        <v>55</v>
      </c>
      <c r="B10" t="s">
        <v>37</v>
      </c>
      <c r="C10" s="2">
        <v>44713.653993055559</v>
      </c>
      <c r="D10">
        <v>197</v>
      </c>
      <c r="E10" t="s">
        <v>12</v>
      </c>
      <c r="F10">
        <v>0</v>
      </c>
      <c r="G10">
        <v>6.008</v>
      </c>
      <c r="H10" s="3">
        <v>24408</v>
      </c>
      <c r="I10">
        <v>4.3999999999999997E-2</v>
      </c>
      <c r="J10" t="s">
        <v>13</v>
      </c>
      <c r="K10" t="s">
        <v>13</v>
      </c>
      <c r="L10" t="s">
        <v>13</v>
      </c>
      <c r="M10" t="s">
        <v>13</v>
      </c>
      <c r="O10">
        <v>55</v>
      </c>
      <c r="P10" t="s">
        <v>37</v>
      </c>
      <c r="Q10" s="2">
        <v>44713.653993055559</v>
      </c>
      <c r="R10">
        <v>197</v>
      </c>
      <c r="S10" t="s">
        <v>12</v>
      </c>
      <c r="T10">
        <v>0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C10">
        <v>55</v>
      </c>
      <c r="AD10" t="s">
        <v>37</v>
      </c>
      <c r="AE10" s="2">
        <v>44713.653993055559</v>
      </c>
      <c r="AF10">
        <v>197</v>
      </c>
      <c r="AG10" t="s">
        <v>12</v>
      </c>
      <c r="AH10">
        <v>0</v>
      </c>
      <c r="AI10" t="s">
        <v>13</v>
      </c>
      <c r="AJ10" s="3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W10" s="13">
        <f t="shared" si="10"/>
        <v>76.649476471283208</v>
      </c>
      <c r="AX10" s="14" t="e">
        <f t="shared" si="11"/>
        <v>#VALUE!</v>
      </c>
      <c r="AZ10" s="11">
        <f t="shared" si="12"/>
        <v>63.831953768902416</v>
      </c>
      <c r="BA10" s="12" t="e">
        <f t="shared" si="13"/>
        <v>#VALUE!</v>
      </c>
      <c r="BC10" s="6">
        <f t="shared" si="14"/>
        <v>54.792002257629434</v>
      </c>
      <c r="BD10" s="7" t="e">
        <f t="shared" si="15"/>
        <v>#VALUE!</v>
      </c>
      <c r="BF10" s="9">
        <f t="shared" si="16"/>
        <v>39.990434652799998</v>
      </c>
      <c r="BG10" s="10" t="e">
        <f t="shared" si="17"/>
        <v>#VALUE!</v>
      </c>
      <c r="BI10">
        <v>55</v>
      </c>
      <c r="BJ10" t="s">
        <v>37</v>
      </c>
      <c r="BK10" s="2">
        <v>44713.653993055559</v>
      </c>
      <c r="BL10">
        <v>197</v>
      </c>
      <c r="BM10" t="s">
        <v>12</v>
      </c>
      <c r="BN10">
        <v>0</v>
      </c>
      <c r="BO10">
        <v>2.7679999999999998</v>
      </c>
      <c r="BP10" s="3">
        <v>2915042</v>
      </c>
      <c r="BQ10">
        <v>0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5">
      <c r="A11">
        <v>56</v>
      </c>
      <c r="B11" t="s">
        <v>38</v>
      </c>
      <c r="C11" s="2">
        <v>44713.675254629627</v>
      </c>
      <c r="D11">
        <v>41</v>
      </c>
      <c r="E11" t="s">
        <v>12</v>
      </c>
      <c r="F11">
        <v>0</v>
      </c>
      <c r="G11">
        <v>6.016</v>
      </c>
      <c r="H11" s="3">
        <v>22719</v>
      </c>
      <c r="I11">
        <v>4.1000000000000002E-2</v>
      </c>
      <c r="J11" t="s">
        <v>13</v>
      </c>
      <c r="K11" t="s">
        <v>13</v>
      </c>
      <c r="L11" t="s">
        <v>13</v>
      </c>
      <c r="M11" t="s">
        <v>13</v>
      </c>
      <c r="O11">
        <v>56</v>
      </c>
      <c r="P11" t="s">
        <v>38</v>
      </c>
      <c r="Q11" s="2">
        <v>44713.675254629627</v>
      </c>
      <c r="R11">
        <v>41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56</v>
      </c>
      <c r="AD11" t="s">
        <v>38</v>
      </c>
      <c r="AE11" s="2">
        <v>44713.675254629627</v>
      </c>
      <c r="AF11">
        <v>41</v>
      </c>
      <c r="AG11" t="s">
        <v>12</v>
      </c>
      <c r="AH11">
        <v>0</v>
      </c>
      <c r="AI11">
        <v>12.214</v>
      </c>
      <c r="AJ11" s="3">
        <v>816</v>
      </c>
      <c r="AK11">
        <v>9.5000000000000001E-2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W11" s="13">
        <f t="shared" si="10"/>
        <v>71.409294953231807</v>
      </c>
      <c r="AX11" s="14">
        <f t="shared" si="11"/>
        <v>186.07460421888004</v>
      </c>
      <c r="AZ11" s="11">
        <f t="shared" si="12"/>
        <v>59.391062107015109</v>
      </c>
      <c r="BA11" s="12">
        <f t="shared" si="13"/>
        <v>152.15037318144002</v>
      </c>
      <c r="BC11" s="6">
        <f t="shared" si="14"/>
        <v>50.832641040521061</v>
      </c>
      <c r="BD11" s="7">
        <f t="shared" si="15"/>
        <v>64.950207354879993</v>
      </c>
      <c r="BF11" s="9">
        <f t="shared" si="16"/>
        <v>36.357344307200002</v>
      </c>
      <c r="BG11" s="10">
        <f t="shared" si="17"/>
        <v>65.776535679999995</v>
      </c>
      <c r="BI11">
        <v>56</v>
      </c>
      <c r="BJ11" t="s">
        <v>38</v>
      </c>
      <c r="BK11" s="2">
        <v>44713.675254629627</v>
      </c>
      <c r="BL11">
        <v>41</v>
      </c>
      <c r="BM11" t="s">
        <v>12</v>
      </c>
      <c r="BN11">
        <v>0</v>
      </c>
      <c r="BO11">
        <v>2.7970000000000002</v>
      </c>
      <c r="BP11" s="3">
        <v>2301829</v>
      </c>
      <c r="BQ11">
        <v>0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5">
      <c r="A12">
        <v>57</v>
      </c>
      <c r="B12" t="s">
        <v>39</v>
      </c>
      <c r="C12" s="2">
        <v>44713.696493055555</v>
      </c>
      <c r="D12">
        <v>107</v>
      </c>
      <c r="E12" t="s">
        <v>12</v>
      </c>
      <c r="F12">
        <v>0</v>
      </c>
      <c r="G12">
        <v>6.0170000000000003</v>
      </c>
      <c r="H12" s="3">
        <v>26161</v>
      </c>
      <c r="I12">
        <v>4.8000000000000001E-2</v>
      </c>
      <c r="J12" t="s">
        <v>13</v>
      </c>
      <c r="K12" t="s">
        <v>13</v>
      </c>
      <c r="L12" t="s">
        <v>13</v>
      </c>
      <c r="M12" t="s">
        <v>13</v>
      </c>
      <c r="O12">
        <v>57</v>
      </c>
      <c r="P12" t="s">
        <v>39</v>
      </c>
      <c r="Q12" s="2">
        <v>44713.696493055555</v>
      </c>
      <c r="R12">
        <v>107</v>
      </c>
      <c r="S12" t="s">
        <v>12</v>
      </c>
      <c r="T12">
        <v>0</v>
      </c>
      <c r="U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57</v>
      </c>
      <c r="AD12" t="s">
        <v>39</v>
      </c>
      <c r="AE12" s="2">
        <v>44713.696493055555</v>
      </c>
      <c r="AF12">
        <v>107</v>
      </c>
      <c r="AG12" t="s">
        <v>12</v>
      </c>
      <c r="AH12">
        <v>0</v>
      </c>
      <c r="AI12" t="s">
        <v>13</v>
      </c>
      <c r="AJ12" s="3" t="s">
        <v>13</v>
      </c>
      <c r="AK12" t="s">
        <v>13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W12" s="13">
        <f t="shared" si="10"/>
        <v>82.083295416879807</v>
      </c>
      <c r="AX12" s="14" t="e">
        <f t="shared" si="11"/>
        <v>#VALUE!</v>
      </c>
      <c r="AZ12" s="11">
        <f t="shared" si="12"/>
        <v>68.440391291351091</v>
      </c>
      <c r="BA12" s="12" t="e">
        <f t="shared" si="13"/>
        <v>#VALUE!</v>
      </c>
      <c r="BC12" s="6">
        <f t="shared" si="14"/>
        <v>58.900906591442656</v>
      </c>
      <c r="BD12" s="7" t="e">
        <f t="shared" si="15"/>
        <v>#VALUE!</v>
      </c>
      <c r="BF12" s="9">
        <f t="shared" si="16"/>
        <v>43.852905099200001</v>
      </c>
      <c r="BG12" s="10" t="e">
        <f t="shared" si="17"/>
        <v>#VALUE!</v>
      </c>
      <c r="BI12">
        <v>57</v>
      </c>
      <c r="BJ12" t="s">
        <v>39</v>
      </c>
      <c r="BK12" s="2">
        <v>44713.696493055555</v>
      </c>
      <c r="BL12">
        <v>107</v>
      </c>
      <c r="BM12" t="s">
        <v>12</v>
      </c>
      <c r="BN12">
        <v>0</v>
      </c>
      <c r="BO12">
        <v>2.7909999999999999</v>
      </c>
      <c r="BP12" s="3">
        <v>2523489</v>
      </c>
      <c r="BQ12">
        <v>0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5">
      <c r="A13">
        <v>58</v>
      </c>
      <c r="B13" t="s">
        <v>40</v>
      </c>
      <c r="C13" s="2">
        <v>44713.717719907407</v>
      </c>
      <c r="D13">
        <v>166</v>
      </c>
      <c r="E13" t="s">
        <v>12</v>
      </c>
      <c r="F13">
        <v>0</v>
      </c>
      <c r="G13">
        <v>6.0049999999999999</v>
      </c>
      <c r="H13" s="3">
        <v>230180</v>
      </c>
      <c r="I13">
        <v>0.46</v>
      </c>
      <c r="J13" t="s">
        <v>13</v>
      </c>
      <c r="K13" t="s">
        <v>13</v>
      </c>
      <c r="L13" t="s">
        <v>13</v>
      </c>
      <c r="M13" t="s">
        <v>13</v>
      </c>
      <c r="O13">
        <v>58</v>
      </c>
      <c r="P13" t="s">
        <v>40</v>
      </c>
      <c r="Q13" s="2">
        <v>44713.717719907407</v>
      </c>
      <c r="R13">
        <v>166</v>
      </c>
      <c r="S13" t="s">
        <v>12</v>
      </c>
      <c r="T13">
        <v>0</v>
      </c>
      <c r="U13">
        <v>5.9630000000000001</v>
      </c>
      <c r="V13" s="3">
        <v>2023</v>
      </c>
      <c r="W13">
        <v>0.64600000000000002</v>
      </c>
      <c r="X13" t="s">
        <v>13</v>
      </c>
      <c r="Y13" t="s">
        <v>13</v>
      </c>
      <c r="Z13" t="s">
        <v>13</v>
      </c>
      <c r="AA13" t="s">
        <v>13</v>
      </c>
      <c r="AC13">
        <v>58</v>
      </c>
      <c r="AD13" t="s">
        <v>40</v>
      </c>
      <c r="AE13" s="2">
        <v>44713.717719907407</v>
      </c>
      <c r="AF13">
        <v>166</v>
      </c>
      <c r="AG13" t="s">
        <v>12</v>
      </c>
      <c r="AH13">
        <v>0</v>
      </c>
      <c r="AI13">
        <v>12.148999999999999</v>
      </c>
      <c r="AJ13" s="3">
        <v>19732</v>
      </c>
      <c r="AK13">
        <v>4.1059999999999999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W13" s="13">
        <f t="shared" si="10"/>
        <v>680.22099219512006</v>
      </c>
      <c r="AX13" s="14">
        <f t="shared" si="11"/>
        <v>3668.7031860075199</v>
      </c>
      <c r="AZ13" s="11">
        <f t="shared" si="12"/>
        <v>599.70757556284002</v>
      </c>
      <c r="BA13" s="12">
        <f t="shared" si="13"/>
        <v>3762.56953934176</v>
      </c>
      <c r="BC13" s="6">
        <f t="shared" si="14"/>
        <v>533.72540267850388</v>
      </c>
      <c r="BD13" s="7">
        <f t="shared" si="15"/>
        <v>3964.9681414515198</v>
      </c>
      <c r="BF13" s="9">
        <f t="shared" si="16"/>
        <v>313.10536354999999</v>
      </c>
      <c r="BG13" s="10">
        <f t="shared" si="17"/>
        <v>1456.0162787199999</v>
      </c>
      <c r="BI13">
        <v>58</v>
      </c>
      <c r="BJ13" t="s">
        <v>40</v>
      </c>
      <c r="BK13" s="2">
        <v>44713.717719907407</v>
      </c>
      <c r="BL13">
        <v>166</v>
      </c>
      <c r="BM13" t="s">
        <v>12</v>
      </c>
      <c r="BN13">
        <v>0</v>
      </c>
      <c r="BO13">
        <v>2.7829999999999999</v>
      </c>
      <c r="BP13" s="3">
        <v>2480590</v>
      </c>
      <c r="BQ13">
        <v>0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5">
      <c r="A14">
        <v>59</v>
      </c>
      <c r="B14" t="s">
        <v>41</v>
      </c>
      <c r="C14" s="2">
        <v>44713.738946759258</v>
      </c>
      <c r="D14">
        <v>29</v>
      </c>
      <c r="E14" t="s">
        <v>12</v>
      </c>
      <c r="F14">
        <v>0</v>
      </c>
      <c r="G14">
        <v>6.0170000000000003</v>
      </c>
      <c r="H14" s="3">
        <v>25768</v>
      </c>
      <c r="I14">
        <v>4.7E-2</v>
      </c>
      <c r="J14" t="s">
        <v>13</v>
      </c>
      <c r="K14" t="s">
        <v>13</v>
      </c>
      <c r="L14" t="s">
        <v>13</v>
      </c>
      <c r="M14" t="s">
        <v>13</v>
      </c>
      <c r="O14">
        <v>59</v>
      </c>
      <c r="P14" t="s">
        <v>41</v>
      </c>
      <c r="Q14" s="2">
        <v>44713.738946759258</v>
      </c>
      <c r="R14">
        <v>29</v>
      </c>
      <c r="S14" t="s">
        <v>12</v>
      </c>
      <c r="T14">
        <v>0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59</v>
      </c>
      <c r="AD14" t="s">
        <v>41</v>
      </c>
      <c r="AE14" s="2">
        <v>44713.738946759258</v>
      </c>
      <c r="AF14">
        <v>29</v>
      </c>
      <c r="AG14" t="s">
        <v>12</v>
      </c>
      <c r="AH14">
        <v>0</v>
      </c>
      <c r="AI14" t="s">
        <v>13</v>
      </c>
      <c r="AJ14" s="3" t="s">
        <v>13</v>
      </c>
      <c r="AK14" t="s">
        <v>13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W14" s="13">
        <f t="shared" si="10"/>
        <v>80.865539505651213</v>
      </c>
      <c r="AX14" s="14" t="e">
        <f t="shared" si="11"/>
        <v>#VALUE!</v>
      </c>
      <c r="AZ14" s="11">
        <f t="shared" si="12"/>
        <v>67.407303630278392</v>
      </c>
      <c r="BA14" s="12" t="e">
        <f t="shared" si="13"/>
        <v>#VALUE!</v>
      </c>
      <c r="BC14" s="6">
        <f t="shared" si="14"/>
        <v>57.979786259575036</v>
      </c>
      <c r="BD14" s="7" t="e">
        <f t="shared" si="15"/>
        <v>#VALUE!</v>
      </c>
      <c r="BF14" s="9">
        <f t="shared" si="16"/>
        <v>42.978864924800007</v>
      </c>
      <c r="BG14" s="10" t="e">
        <f t="shared" si="17"/>
        <v>#VALUE!</v>
      </c>
      <c r="BI14">
        <v>59</v>
      </c>
      <c r="BJ14" t="s">
        <v>41</v>
      </c>
      <c r="BK14" s="2">
        <v>44713.738946759258</v>
      </c>
      <c r="BL14">
        <v>29</v>
      </c>
      <c r="BM14" t="s">
        <v>12</v>
      </c>
      <c r="BN14">
        <v>0</v>
      </c>
      <c r="BO14">
        <v>2.7789999999999999</v>
      </c>
      <c r="BP14" s="3">
        <v>2858355</v>
      </c>
      <c r="BQ14">
        <v>0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5">
      <c r="A15">
        <v>60</v>
      </c>
      <c r="B15" t="s">
        <v>42</v>
      </c>
      <c r="C15" s="2">
        <v>44713.760208333333</v>
      </c>
      <c r="D15">
        <v>77</v>
      </c>
      <c r="E15" t="s">
        <v>12</v>
      </c>
      <c r="F15">
        <v>0</v>
      </c>
      <c r="G15">
        <v>6.0140000000000002</v>
      </c>
      <c r="H15" s="3">
        <v>158030</v>
      </c>
      <c r="I15">
        <v>0.314</v>
      </c>
      <c r="J15" t="s">
        <v>13</v>
      </c>
      <c r="K15" t="s">
        <v>13</v>
      </c>
      <c r="L15" t="s">
        <v>13</v>
      </c>
      <c r="M15" t="s">
        <v>13</v>
      </c>
      <c r="O15">
        <v>60</v>
      </c>
      <c r="P15" t="s">
        <v>42</v>
      </c>
      <c r="Q15" s="2">
        <v>44713.760208333333</v>
      </c>
      <c r="R15">
        <v>77</v>
      </c>
      <c r="S15" t="s">
        <v>12</v>
      </c>
      <c r="T15">
        <v>0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60</v>
      </c>
      <c r="AD15" t="s">
        <v>42</v>
      </c>
      <c r="AE15" s="2">
        <v>44713.760208333333</v>
      </c>
      <c r="AF15">
        <v>77</v>
      </c>
      <c r="AG15" t="s">
        <v>12</v>
      </c>
      <c r="AH15">
        <v>0</v>
      </c>
      <c r="AI15">
        <v>12.161</v>
      </c>
      <c r="AJ15" s="3">
        <v>19614</v>
      </c>
      <c r="AK15">
        <v>4.0810000000000004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W15" s="13">
        <f t="shared" si="10"/>
        <v>476.45907488941998</v>
      </c>
      <c r="AX15" s="14">
        <f t="shared" si="11"/>
        <v>3647.1174163210803</v>
      </c>
      <c r="AZ15" s="11">
        <f t="shared" si="12"/>
        <v>412.97865615919005</v>
      </c>
      <c r="BA15" s="12">
        <f t="shared" si="13"/>
        <v>3740.0834317250401</v>
      </c>
      <c r="BC15" s="6">
        <f t="shared" si="14"/>
        <v>366.57307584831398</v>
      </c>
      <c r="BD15" s="7">
        <f t="shared" si="15"/>
        <v>3940.6960264220802</v>
      </c>
      <c r="BF15" s="9" t="e">
        <f t="shared" si="16"/>
        <v>#VALUE!</v>
      </c>
      <c r="BG15" s="10">
        <f t="shared" si="17"/>
        <v>1451.15905888</v>
      </c>
      <c r="BI15">
        <v>60</v>
      </c>
      <c r="BJ15" t="s">
        <v>42</v>
      </c>
      <c r="BK15" s="2">
        <v>44713.760208333333</v>
      </c>
      <c r="BL15">
        <v>77</v>
      </c>
      <c r="BM15" t="s">
        <v>12</v>
      </c>
      <c r="BN15">
        <v>0</v>
      </c>
      <c r="BO15">
        <v>2.7909999999999999</v>
      </c>
      <c r="BP15" s="3">
        <v>2517841</v>
      </c>
      <c r="BQ15">
        <v>0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5">
      <c r="A16">
        <v>61</v>
      </c>
      <c r="B16" t="s">
        <v>43</v>
      </c>
      <c r="C16" s="2">
        <v>44713.781469907408</v>
      </c>
      <c r="D16">
        <v>62</v>
      </c>
      <c r="E16" t="s">
        <v>12</v>
      </c>
      <c r="F16">
        <v>0</v>
      </c>
      <c r="G16">
        <v>6.0469999999999997</v>
      </c>
      <c r="H16" s="3">
        <v>2139</v>
      </c>
      <c r="I16">
        <v>0</v>
      </c>
      <c r="J16" t="s">
        <v>13</v>
      </c>
      <c r="K16" t="s">
        <v>13</v>
      </c>
      <c r="L16" t="s">
        <v>13</v>
      </c>
      <c r="M16" t="s">
        <v>13</v>
      </c>
      <c r="O16">
        <v>61</v>
      </c>
      <c r="P16" t="s">
        <v>43</v>
      </c>
      <c r="Q16" s="2">
        <v>44713.781469907408</v>
      </c>
      <c r="R16">
        <v>62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61</v>
      </c>
      <c r="AD16" t="s">
        <v>43</v>
      </c>
      <c r="AE16" s="2">
        <v>44713.781469907408</v>
      </c>
      <c r="AF16">
        <v>62</v>
      </c>
      <c r="AG16" t="s">
        <v>12</v>
      </c>
      <c r="AH16">
        <v>0</v>
      </c>
      <c r="AI16">
        <v>12.097</v>
      </c>
      <c r="AJ16" s="3">
        <v>78912</v>
      </c>
      <c r="AK16">
        <v>16.407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W16" s="13">
        <f t="shared" si="10"/>
        <v>1.5122205712499994</v>
      </c>
      <c r="AX16" s="14">
        <f t="shared" si="11"/>
        <v>14274.239497989121</v>
      </c>
      <c r="AZ16" s="11">
        <f t="shared" si="12"/>
        <v>1.1972571480499994</v>
      </c>
      <c r="BA16" s="12">
        <f t="shared" si="13"/>
        <v>14982.863693122561</v>
      </c>
      <c r="BC16" s="6">
        <f t="shared" si="14"/>
        <v>0.64564524130000023</v>
      </c>
      <c r="BD16" s="7">
        <f t="shared" si="15"/>
        <v>16048.494712453119</v>
      </c>
      <c r="BF16" s="9">
        <f t="shared" si="16"/>
        <v>-0.94476182080000015</v>
      </c>
      <c r="BG16" s="10">
        <f t="shared" si="17"/>
        <v>-2143.8841836799988</v>
      </c>
      <c r="BI16">
        <v>61</v>
      </c>
      <c r="BJ16" t="s">
        <v>43</v>
      </c>
      <c r="BK16" s="2">
        <v>44713.781469907408</v>
      </c>
      <c r="BL16">
        <v>62</v>
      </c>
      <c r="BM16" t="s">
        <v>12</v>
      </c>
      <c r="BN16">
        <v>0</v>
      </c>
      <c r="BO16">
        <v>2.7989999999999999</v>
      </c>
      <c r="BP16" s="3">
        <v>2291234</v>
      </c>
      <c r="BQ16">
        <v>0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5">
      <c r="A17">
        <v>62</v>
      </c>
      <c r="B17" t="s">
        <v>44</v>
      </c>
      <c r="C17" s="2">
        <v>44713.802743055552</v>
      </c>
      <c r="D17">
        <v>170</v>
      </c>
      <c r="E17" t="s">
        <v>12</v>
      </c>
      <c r="F17">
        <v>0</v>
      </c>
      <c r="G17">
        <v>6.0190000000000001</v>
      </c>
      <c r="H17" s="3">
        <v>16005</v>
      </c>
      <c r="I17">
        <v>2.8000000000000001E-2</v>
      </c>
      <c r="J17" t="s">
        <v>13</v>
      </c>
      <c r="K17" t="s">
        <v>13</v>
      </c>
      <c r="L17" t="s">
        <v>13</v>
      </c>
      <c r="M17" t="s">
        <v>13</v>
      </c>
      <c r="O17">
        <v>62</v>
      </c>
      <c r="P17" t="s">
        <v>44</v>
      </c>
      <c r="Q17" s="2">
        <v>44713.802743055552</v>
      </c>
      <c r="R17">
        <v>170</v>
      </c>
      <c r="S17" t="s">
        <v>12</v>
      </c>
      <c r="T17">
        <v>0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62</v>
      </c>
      <c r="AD17" t="s">
        <v>44</v>
      </c>
      <c r="AE17" s="2">
        <v>44713.802743055552</v>
      </c>
      <c r="AF17">
        <v>170</v>
      </c>
      <c r="AG17" t="s">
        <v>12</v>
      </c>
      <c r="AH17">
        <v>0</v>
      </c>
      <c r="AI17">
        <v>12.179</v>
      </c>
      <c r="AJ17" s="3">
        <v>8216</v>
      </c>
      <c r="AK17">
        <v>1.669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W17" s="13">
        <f t="shared" si="10"/>
        <v>50.532827187595004</v>
      </c>
      <c r="AX17" s="14">
        <f t="shared" si="11"/>
        <v>1553.8392582828799</v>
      </c>
      <c r="AZ17" s="11">
        <f t="shared" si="12"/>
        <v>41.7311052529775</v>
      </c>
      <c r="BA17" s="12">
        <f t="shared" si="13"/>
        <v>1565.9436068134401</v>
      </c>
      <c r="BC17" s="6">
        <f t="shared" si="14"/>
        <v>35.089108871586497</v>
      </c>
      <c r="BD17" s="7">
        <f t="shared" si="15"/>
        <v>1592.82453221888</v>
      </c>
      <c r="BF17" s="9">
        <f t="shared" si="16"/>
        <v>22.772875879999997</v>
      </c>
      <c r="BG17" s="10">
        <f t="shared" si="17"/>
        <v>756.21843968000007</v>
      </c>
      <c r="BI17">
        <v>62</v>
      </c>
      <c r="BJ17" t="s">
        <v>44</v>
      </c>
      <c r="BK17" s="2">
        <v>44713.802743055552</v>
      </c>
      <c r="BL17">
        <v>170</v>
      </c>
      <c r="BM17" t="s">
        <v>12</v>
      </c>
      <c r="BN17">
        <v>0</v>
      </c>
      <c r="BO17">
        <v>2.7970000000000002</v>
      </c>
      <c r="BP17" s="3">
        <v>2367414</v>
      </c>
      <c r="BQ17">
        <v>0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5">
      <c r="A18">
        <v>63</v>
      </c>
      <c r="B18" t="s">
        <v>45</v>
      </c>
      <c r="C18" s="2">
        <v>44713.82403935185</v>
      </c>
      <c r="D18">
        <v>127</v>
      </c>
      <c r="E18" t="s">
        <v>12</v>
      </c>
      <c r="F18">
        <v>0</v>
      </c>
      <c r="G18">
        <v>6.0179999999999998</v>
      </c>
      <c r="H18" s="3">
        <v>23760</v>
      </c>
      <c r="I18">
        <v>4.2999999999999997E-2</v>
      </c>
      <c r="J18" t="s">
        <v>13</v>
      </c>
      <c r="K18" t="s">
        <v>13</v>
      </c>
      <c r="L18" t="s">
        <v>13</v>
      </c>
      <c r="M18" t="s">
        <v>13</v>
      </c>
      <c r="O18">
        <v>63</v>
      </c>
      <c r="P18" t="s">
        <v>45</v>
      </c>
      <c r="Q18" s="2">
        <v>44713.82403935185</v>
      </c>
      <c r="R18">
        <v>127</v>
      </c>
      <c r="S18" t="s">
        <v>12</v>
      </c>
      <c r="T18">
        <v>0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63</v>
      </c>
      <c r="AD18" t="s">
        <v>45</v>
      </c>
      <c r="AE18" s="2">
        <v>44713.82403935185</v>
      </c>
      <c r="AF18">
        <v>127</v>
      </c>
      <c r="AG18" t="s">
        <v>12</v>
      </c>
      <c r="AH18">
        <v>0</v>
      </c>
      <c r="AI18">
        <v>12.201000000000001</v>
      </c>
      <c r="AJ18">
        <v>332</v>
      </c>
      <c r="AK18">
        <v>-8.0000000000000002E-3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W18" s="13">
        <f t="shared" si="10"/>
        <v>74.639584410880005</v>
      </c>
      <c r="AX18" s="14">
        <f t="shared" si="11"/>
        <v>96.375881239519998</v>
      </c>
      <c r="AZ18" s="11">
        <f t="shared" si="12"/>
        <v>62.128247404160007</v>
      </c>
      <c r="BA18" s="12">
        <f t="shared" si="13"/>
        <v>59.618607757760003</v>
      </c>
      <c r="BC18" s="6">
        <f t="shared" si="14"/>
        <v>53.273012141695993</v>
      </c>
      <c r="BD18" s="7">
        <f t="shared" si="15"/>
        <v>-35.078412916480005</v>
      </c>
      <c r="BF18" s="9">
        <f t="shared" si="16"/>
        <v>38.586313519999997</v>
      </c>
      <c r="BG18" s="10">
        <f t="shared" si="17"/>
        <v>14.054630719999999</v>
      </c>
      <c r="BI18">
        <v>63</v>
      </c>
      <c r="BJ18" t="s">
        <v>45</v>
      </c>
      <c r="BK18" s="2">
        <v>44713.82403935185</v>
      </c>
      <c r="BL18">
        <v>127</v>
      </c>
      <c r="BM18" t="s">
        <v>12</v>
      </c>
      <c r="BN18">
        <v>0</v>
      </c>
      <c r="BO18">
        <v>2.7970000000000002</v>
      </c>
      <c r="BP18" s="3">
        <v>2363846</v>
      </c>
      <c r="BQ18">
        <v>0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5">
      <c r="A19">
        <v>64</v>
      </c>
      <c r="B19" t="s">
        <v>46</v>
      </c>
      <c r="C19" s="2">
        <v>44713.845300925925</v>
      </c>
      <c r="D19">
        <v>76</v>
      </c>
      <c r="E19" t="s">
        <v>12</v>
      </c>
      <c r="F19">
        <v>0</v>
      </c>
      <c r="G19">
        <v>6.0229999999999997</v>
      </c>
      <c r="H19" s="3">
        <v>8954</v>
      </c>
      <c r="I19">
        <v>1.2999999999999999E-2</v>
      </c>
      <c r="J19" t="s">
        <v>13</v>
      </c>
      <c r="K19" t="s">
        <v>13</v>
      </c>
      <c r="L19" t="s">
        <v>13</v>
      </c>
      <c r="M19" t="s">
        <v>13</v>
      </c>
      <c r="O19">
        <v>64</v>
      </c>
      <c r="P19" t="s">
        <v>46</v>
      </c>
      <c r="Q19" s="2">
        <v>44713.845300925925</v>
      </c>
      <c r="R19">
        <v>76</v>
      </c>
      <c r="S19" t="s">
        <v>12</v>
      </c>
      <c r="T19">
        <v>0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64</v>
      </c>
      <c r="AD19" t="s">
        <v>46</v>
      </c>
      <c r="AE19" s="2">
        <v>44713.845300925925</v>
      </c>
      <c r="AF19">
        <v>76</v>
      </c>
      <c r="AG19" t="s">
        <v>12</v>
      </c>
      <c r="AH19">
        <v>0</v>
      </c>
      <c r="AI19">
        <v>12.176</v>
      </c>
      <c r="AJ19" s="3">
        <v>6801</v>
      </c>
      <c r="AK19">
        <v>1.3680000000000001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W19" s="13">
        <f t="shared" si="10"/>
        <v>21.553269964999998</v>
      </c>
      <c r="AX19" s="14">
        <f t="shared" si="11"/>
        <v>1292.83206146523</v>
      </c>
      <c r="AZ19" s="11">
        <f t="shared" si="12"/>
        <v>22.870051977799999</v>
      </c>
      <c r="BA19" s="12">
        <f t="shared" si="13"/>
        <v>1295.7411164477401</v>
      </c>
      <c r="BC19" s="6">
        <f t="shared" si="14"/>
        <v>17.319993654800001</v>
      </c>
      <c r="BD19" s="7">
        <f t="shared" si="15"/>
        <v>1300.8863081024799</v>
      </c>
      <c r="BF19" s="9">
        <f t="shared" si="16"/>
        <v>9.9818203632000007</v>
      </c>
      <c r="BG19" s="10">
        <f t="shared" si="17"/>
        <v>638.76104428000008</v>
      </c>
      <c r="BI19">
        <v>64</v>
      </c>
      <c r="BJ19" t="s">
        <v>46</v>
      </c>
      <c r="BK19" s="2">
        <v>44713.845300925925</v>
      </c>
      <c r="BL19">
        <v>76</v>
      </c>
      <c r="BM19" t="s">
        <v>12</v>
      </c>
      <c r="BN19">
        <v>0</v>
      </c>
      <c r="BO19">
        <v>2.798</v>
      </c>
      <c r="BP19" s="3">
        <v>2367966</v>
      </c>
      <c r="BQ19">
        <v>0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5">
      <c r="A20">
        <v>65</v>
      </c>
      <c r="B20" t="s">
        <v>47</v>
      </c>
      <c r="C20" s="2">
        <v>44713.866574074076</v>
      </c>
      <c r="D20">
        <v>130</v>
      </c>
      <c r="E20" t="s">
        <v>12</v>
      </c>
      <c r="F20">
        <v>0</v>
      </c>
      <c r="G20">
        <v>5.9669999999999996</v>
      </c>
      <c r="H20" s="3">
        <v>18258218</v>
      </c>
      <c r="I20">
        <v>37.963000000000001</v>
      </c>
      <c r="J20" t="s">
        <v>13</v>
      </c>
      <c r="K20" t="s">
        <v>13</v>
      </c>
      <c r="L20" t="s">
        <v>13</v>
      </c>
      <c r="M20" t="s">
        <v>13</v>
      </c>
      <c r="O20">
        <v>65</v>
      </c>
      <c r="P20" t="s">
        <v>47</v>
      </c>
      <c r="Q20" s="2">
        <v>44713.866574074076</v>
      </c>
      <c r="R20">
        <v>130</v>
      </c>
      <c r="S20" t="s">
        <v>12</v>
      </c>
      <c r="T20">
        <v>0</v>
      </c>
      <c r="U20">
        <v>5.9189999999999996</v>
      </c>
      <c r="V20" s="3">
        <v>140138</v>
      </c>
      <c r="W20">
        <v>34.07</v>
      </c>
      <c r="X20" t="s">
        <v>13</v>
      </c>
      <c r="Y20" t="s">
        <v>13</v>
      </c>
      <c r="Z20" t="s">
        <v>13</v>
      </c>
      <c r="AA20" t="s">
        <v>13</v>
      </c>
      <c r="AC20">
        <v>65</v>
      </c>
      <c r="AD20" t="s">
        <v>47</v>
      </c>
      <c r="AE20" s="2">
        <v>44713.866574074076</v>
      </c>
      <c r="AF20">
        <v>130</v>
      </c>
      <c r="AG20" t="s">
        <v>12</v>
      </c>
      <c r="AH20">
        <v>0</v>
      </c>
      <c r="AI20">
        <v>12.090999999999999</v>
      </c>
      <c r="AJ20" s="3">
        <v>89249</v>
      </c>
      <c r="AK20">
        <v>18.52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W20" s="13">
        <f t="shared" si="10"/>
        <v>27236.21919495954</v>
      </c>
      <c r="AX20" s="14">
        <f t="shared" si="11"/>
        <v>16081.607446257232</v>
      </c>
      <c r="AZ20" s="11">
        <f t="shared" si="12"/>
        <v>35823.335312986921</v>
      </c>
      <c r="BA20" s="12">
        <f t="shared" si="13"/>
        <v>16931.03365614374</v>
      </c>
      <c r="BC20" s="6">
        <f t="shared" si="14"/>
        <v>34474.302587727281</v>
      </c>
      <c r="BD20" s="7">
        <f t="shared" si="15"/>
        <v>18140.791700294478</v>
      </c>
      <c r="BF20" s="9">
        <f t="shared" si="16"/>
        <v>69707.046597799999</v>
      </c>
      <c r="BG20" s="10">
        <f t="shared" si="17"/>
        <v>-4008.6678197199985</v>
      </c>
      <c r="BI20">
        <v>65</v>
      </c>
      <c r="BJ20" t="s">
        <v>47</v>
      </c>
      <c r="BK20" s="2">
        <v>44713.866574074076</v>
      </c>
      <c r="BL20">
        <v>130</v>
      </c>
      <c r="BM20" t="s">
        <v>12</v>
      </c>
      <c r="BN20">
        <v>0</v>
      </c>
      <c r="BO20">
        <v>2.7789999999999999</v>
      </c>
      <c r="BP20" s="3">
        <v>2737638</v>
      </c>
      <c r="BQ20">
        <v>0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5">
      <c r="A21">
        <v>66</v>
      </c>
      <c r="B21" t="s">
        <v>48</v>
      </c>
      <c r="C21" s="2">
        <v>44713.887812499997</v>
      </c>
      <c r="D21">
        <v>85</v>
      </c>
      <c r="E21" t="s">
        <v>12</v>
      </c>
      <c r="F21">
        <v>0</v>
      </c>
      <c r="G21">
        <v>6.0209999999999999</v>
      </c>
      <c r="H21" s="3">
        <v>14534</v>
      </c>
      <c r="I21">
        <v>2.5000000000000001E-2</v>
      </c>
      <c r="J21" t="s">
        <v>13</v>
      </c>
      <c r="K21" t="s">
        <v>13</v>
      </c>
      <c r="L21" t="s">
        <v>13</v>
      </c>
      <c r="M21" t="s">
        <v>13</v>
      </c>
      <c r="O21">
        <v>66</v>
      </c>
      <c r="P21" t="s">
        <v>48</v>
      </c>
      <c r="Q21" s="2">
        <v>44713.887812499997</v>
      </c>
      <c r="R21">
        <v>85</v>
      </c>
      <c r="S21" t="s">
        <v>12</v>
      </c>
      <c r="T21">
        <v>0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66</v>
      </c>
      <c r="AD21" t="s">
        <v>48</v>
      </c>
      <c r="AE21" s="2">
        <v>44713.887812499997</v>
      </c>
      <c r="AF21">
        <v>85</v>
      </c>
      <c r="AG21" t="s">
        <v>12</v>
      </c>
      <c r="AH21">
        <v>0</v>
      </c>
      <c r="AI21">
        <v>12.18</v>
      </c>
      <c r="AJ21">
        <v>790</v>
      </c>
      <c r="AK21">
        <v>0.09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W21" s="13">
        <f t="shared" si="10"/>
        <v>39.432259564999995</v>
      </c>
      <c r="AX21" s="14">
        <f t="shared" si="11"/>
        <v>181.25682524299998</v>
      </c>
      <c r="AZ21" s="11">
        <f t="shared" si="12"/>
        <v>37.860451427839607</v>
      </c>
      <c r="BA21" s="12">
        <f t="shared" si="13"/>
        <v>147.17985213399999</v>
      </c>
      <c r="BC21" s="6">
        <f t="shared" si="14"/>
        <v>31.638818959455755</v>
      </c>
      <c r="BD21" s="7">
        <f t="shared" si="15"/>
        <v>59.577072967999996</v>
      </c>
      <c r="BF21" s="9">
        <f t="shared" si="16"/>
        <v>19.979604571199996</v>
      </c>
      <c r="BG21" s="10">
        <f t="shared" si="17"/>
        <v>63.018568000000002</v>
      </c>
      <c r="BI21">
        <v>66</v>
      </c>
      <c r="BJ21" t="s">
        <v>48</v>
      </c>
      <c r="BK21" s="2">
        <v>44713.887812499997</v>
      </c>
      <c r="BL21">
        <v>85</v>
      </c>
      <c r="BM21" t="s">
        <v>12</v>
      </c>
      <c r="BN21">
        <v>0</v>
      </c>
      <c r="BO21">
        <v>2.7879999999999998</v>
      </c>
      <c r="BP21" s="3">
        <v>2662481</v>
      </c>
      <c r="BQ21">
        <v>0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5">
      <c r="A22">
        <v>67</v>
      </c>
      <c r="B22" t="s">
        <v>49</v>
      </c>
      <c r="C22" s="2">
        <v>44713.909050925926</v>
      </c>
      <c r="D22">
        <v>89</v>
      </c>
      <c r="E22" t="s">
        <v>12</v>
      </c>
      <c r="F22">
        <v>0</v>
      </c>
      <c r="G22">
        <v>6.0190000000000001</v>
      </c>
      <c r="H22" s="3">
        <v>13887</v>
      </c>
      <c r="I22">
        <v>2.3E-2</v>
      </c>
      <c r="J22" t="s">
        <v>13</v>
      </c>
      <c r="K22" t="s">
        <v>13</v>
      </c>
      <c r="L22" t="s">
        <v>13</v>
      </c>
      <c r="M22" t="s">
        <v>13</v>
      </c>
      <c r="O22">
        <v>67</v>
      </c>
      <c r="P22" t="s">
        <v>49</v>
      </c>
      <c r="Q22" s="2">
        <v>44713.909050925926</v>
      </c>
      <c r="R22">
        <v>89</v>
      </c>
      <c r="S22" t="s">
        <v>12</v>
      </c>
      <c r="T22">
        <v>0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67</v>
      </c>
      <c r="AD22" t="s">
        <v>49</v>
      </c>
      <c r="AE22" s="2">
        <v>44713.909050925926</v>
      </c>
      <c r="AF22">
        <v>89</v>
      </c>
      <c r="AG22" t="s">
        <v>12</v>
      </c>
      <c r="AH22">
        <v>0</v>
      </c>
      <c r="AI22">
        <v>12.186</v>
      </c>
      <c r="AJ22">
        <v>963</v>
      </c>
      <c r="AK22">
        <v>0.127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W22" s="13">
        <f t="shared" si="10"/>
        <v>37.291371341249999</v>
      </c>
      <c r="AX22" s="14">
        <f t="shared" si="11"/>
        <v>213.31198904786999</v>
      </c>
      <c r="AZ22" s="11">
        <f t="shared" si="12"/>
        <v>36.157829583827905</v>
      </c>
      <c r="BA22" s="12">
        <f t="shared" si="13"/>
        <v>180.25252098006001</v>
      </c>
      <c r="BC22" s="6">
        <f t="shared" si="14"/>
        <v>30.121143960144742</v>
      </c>
      <c r="BD22" s="7">
        <f t="shared" si="15"/>
        <v>95.328433543119999</v>
      </c>
      <c r="BF22" s="9">
        <f t="shared" si="16"/>
        <v>18.771850188799998</v>
      </c>
      <c r="BG22" s="10">
        <f t="shared" si="17"/>
        <v>81.325919320000011</v>
      </c>
      <c r="BI22">
        <v>67</v>
      </c>
      <c r="BJ22" t="s">
        <v>49</v>
      </c>
      <c r="BK22" s="2">
        <v>44713.909050925926</v>
      </c>
      <c r="BL22">
        <v>89</v>
      </c>
      <c r="BM22" t="s">
        <v>12</v>
      </c>
      <c r="BN22">
        <v>0</v>
      </c>
      <c r="BO22">
        <v>2.7829999999999999</v>
      </c>
      <c r="BP22" s="3">
        <v>2773804</v>
      </c>
      <c r="BQ22">
        <v>0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5">
      <c r="A23">
        <v>68</v>
      </c>
      <c r="B23" t="s">
        <v>50</v>
      </c>
      <c r="C23" s="2">
        <v>44713.930324074077</v>
      </c>
      <c r="D23">
        <v>205</v>
      </c>
      <c r="E23" t="s">
        <v>12</v>
      </c>
      <c r="F23">
        <v>0</v>
      </c>
      <c r="G23">
        <v>6.0460000000000003</v>
      </c>
      <c r="H23" s="3">
        <v>1697</v>
      </c>
      <c r="I23">
        <v>-1E-3</v>
      </c>
      <c r="J23" t="s">
        <v>13</v>
      </c>
      <c r="K23" t="s">
        <v>13</v>
      </c>
      <c r="L23" t="s">
        <v>13</v>
      </c>
      <c r="M23" t="s">
        <v>13</v>
      </c>
      <c r="O23">
        <v>68</v>
      </c>
      <c r="P23" t="s">
        <v>50</v>
      </c>
      <c r="Q23" s="2">
        <v>44713.930324074077</v>
      </c>
      <c r="R23">
        <v>205</v>
      </c>
      <c r="S23" t="s">
        <v>12</v>
      </c>
      <c r="T23">
        <v>0</v>
      </c>
      <c r="U23" t="s">
        <v>13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68</v>
      </c>
      <c r="AD23" t="s">
        <v>50</v>
      </c>
      <c r="AE23" s="2">
        <v>44713.930324074077</v>
      </c>
      <c r="AF23">
        <v>205</v>
      </c>
      <c r="AG23" t="s">
        <v>12</v>
      </c>
      <c r="AH23">
        <v>0</v>
      </c>
      <c r="AI23">
        <v>12.128</v>
      </c>
      <c r="AJ23" s="3">
        <v>49839</v>
      </c>
      <c r="AK23">
        <v>10.409000000000001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W23" s="13">
        <f t="shared" si="10"/>
        <v>0.28058094124999933</v>
      </c>
      <c r="AX23" s="14">
        <f t="shared" si="11"/>
        <v>9119.0645699388315</v>
      </c>
      <c r="AZ23" s="11">
        <f t="shared" si="12"/>
        <v>-0.39425393154999977</v>
      </c>
      <c r="BA23" s="12">
        <f t="shared" si="13"/>
        <v>9484.9701645245405</v>
      </c>
      <c r="BC23" s="6">
        <f t="shared" si="14"/>
        <v>3.0261547700000113E-2</v>
      </c>
      <c r="BD23" s="7">
        <f t="shared" si="15"/>
        <v>10134.631510496078</v>
      </c>
      <c r="BF23" s="9">
        <f t="shared" si="16"/>
        <v>-1.6046710032</v>
      </c>
      <c r="BG23" s="10">
        <f t="shared" si="17"/>
        <v>1130.13449788</v>
      </c>
      <c r="BI23">
        <v>68</v>
      </c>
      <c r="BJ23" t="s">
        <v>50</v>
      </c>
      <c r="BK23" s="2">
        <v>44713.930324074077</v>
      </c>
      <c r="BL23">
        <v>205</v>
      </c>
      <c r="BM23" t="s">
        <v>12</v>
      </c>
      <c r="BN23">
        <v>0</v>
      </c>
      <c r="BO23">
        <v>2.7890000000000001</v>
      </c>
      <c r="BP23" s="3">
        <v>2554009</v>
      </c>
      <c r="BQ23">
        <v>0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5">
      <c r="A24">
        <v>69</v>
      </c>
      <c r="B24" t="s">
        <v>51</v>
      </c>
      <c r="C24" s="2">
        <v>44713.951574074075</v>
      </c>
      <c r="D24">
        <v>204</v>
      </c>
      <c r="E24" t="s">
        <v>12</v>
      </c>
      <c r="F24">
        <v>0</v>
      </c>
      <c r="G24">
        <v>6.0389999999999997</v>
      </c>
      <c r="H24" s="3">
        <v>2950</v>
      </c>
      <c r="I24">
        <v>1E-3</v>
      </c>
      <c r="J24" t="s">
        <v>13</v>
      </c>
      <c r="K24" t="s">
        <v>13</v>
      </c>
      <c r="L24" t="s">
        <v>13</v>
      </c>
      <c r="M24" t="s">
        <v>13</v>
      </c>
      <c r="O24">
        <v>69</v>
      </c>
      <c r="P24" t="s">
        <v>51</v>
      </c>
      <c r="Q24" s="2">
        <v>44713.951574074075</v>
      </c>
      <c r="R24">
        <v>204</v>
      </c>
      <c r="S24" t="s">
        <v>12</v>
      </c>
      <c r="T24">
        <v>0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69</v>
      </c>
      <c r="AD24" t="s">
        <v>51</v>
      </c>
      <c r="AE24" s="2">
        <v>44713.951574074075</v>
      </c>
      <c r="AF24">
        <v>204</v>
      </c>
      <c r="AG24" t="s">
        <v>12</v>
      </c>
      <c r="AH24">
        <v>0</v>
      </c>
      <c r="AI24">
        <v>12.132999999999999</v>
      </c>
      <c r="AJ24" s="3">
        <v>44826</v>
      </c>
      <c r="AK24">
        <v>9.3659999999999997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W24" s="13">
        <f t="shared" si="10"/>
        <v>3.7936781249999996</v>
      </c>
      <c r="AX24" s="14">
        <f t="shared" si="11"/>
        <v>8219.4422277754802</v>
      </c>
      <c r="AZ24" s="11">
        <f t="shared" si="12"/>
        <v>4.0585401250000004</v>
      </c>
      <c r="BA24" s="12">
        <f t="shared" si="13"/>
        <v>8534.2008393122396</v>
      </c>
      <c r="BC24" s="6">
        <f t="shared" si="14"/>
        <v>1.9224282500000001</v>
      </c>
      <c r="BD24" s="7">
        <f t="shared" si="15"/>
        <v>9110.5550705564801</v>
      </c>
      <c r="BF24" s="9">
        <f t="shared" si="16"/>
        <v>0.28151300000000035</v>
      </c>
      <c r="BG24" s="10">
        <f t="shared" si="17"/>
        <v>1400.7653132799999</v>
      </c>
      <c r="BI24">
        <v>69</v>
      </c>
      <c r="BJ24" t="s">
        <v>51</v>
      </c>
      <c r="BK24" s="2">
        <v>44713.951574074075</v>
      </c>
      <c r="BL24">
        <v>204</v>
      </c>
      <c r="BM24" t="s">
        <v>12</v>
      </c>
      <c r="BN24">
        <v>0</v>
      </c>
      <c r="BO24">
        <v>2.7869999999999999</v>
      </c>
      <c r="BP24" s="3">
        <v>2578180</v>
      </c>
      <c r="BQ24">
        <v>0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5">
      <c r="A25">
        <v>70</v>
      </c>
      <c r="B25" t="s">
        <v>52</v>
      </c>
      <c r="C25" s="2">
        <v>44713.972800925927</v>
      </c>
      <c r="D25">
        <v>88</v>
      </c>
      <c r="E25" t="s">
        <v>12</v>
      </c>
      <c r="F25">
        <v>0</v>
      </c>
      <c r="G25">
        <v>6.0510000000000002</v>
      </c>
      <c r="H25" s="3">
        <v>1649</v>
      </c>
      <c r="I25">
        <v>-1E-3</v>
      </c>
      <c r="J25" t="s">
        <v>13</v>
      </c>
      <c r="K25" t="s">
        <v>13</v>
      </c>
      <c r="L25" t="s">
        <v>13</v>
      </c>
      <c r="M25" t="s">
        <v>13</v>
      </c>
      <c r="O25">
        <v>70</v>
      </c>
      <c r="P25" t="s">
        <v>52</v>
      </c>
      <c r="Q25" s="2">
        <v>44713.972800925927</v>
      </c>
      <c r="R25">
        <v>88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70</v>
      </c>
      <c r="AD25" t="s">
        <v>52</v>
      </c>
      <c r="AE25" s="2">
        <v>44713.972800925927</v>
      </c>
      <c r="AF25">
        <v>88</v>
      </c>
      <c r="AG25" t="s">
        <v>12</v>
      </c>
      <c r="AH25">
        <v>0</v>
      </c>
      <c r="AI25">
        <v>12.118</v>
      </c>
      <c r="AJ25" s="3">
        <v>59680</v>
      </c>
      <c r="AK25">
        <v>12.449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W25" s="13">
        <f t="shared" si="10"/>
        <v>0.147328021249999</v>
      </c>
      <c r="AX25" s="14">
        <f t="shared" si="11"/>
        <v>10875.933940352001</v>
      </c>
      <c r="AZ25" s="11">
        <f t="shared" si="12"/>
        <v>-0.56845069794999947</v>
      </c>
      <c r="BA25" s="12">
        <f t="shared" si="13"/>
        <v>11349.044718976</v>
      </c>
      <c r="BC25" s="6">
        <f t="shared" si="14"/>
        <v>-3.3149994699999796E-2</v>
      </c>
      <c r="BD25" s="7">
        <f t="shared" si="15"/>
        <v>12141.261354752</v>
      </c>
      <c r="BF25" s="9">
        <f t="shared" si="16"/>
        <v>-1.6759778447999998</v>
      </c>
      <c r="BG25" s="10">
        <f t="shared" si="17"/>
        <v>347.43371200000036</v>
      </c>
      <c r="BI25">
        <v>70</v>
      </c>
      <c r="BJ25" t="s">
        <v>52</v>
      </c>
      <c r="BK25" s="2">
        <v>44713.972800925927</v>
      </c>
      <c r="BL25">
        <v>88</v>
      </c>
      <c r="BM25" t="s">
        <v>12</v>
      </c>
      <c r="BN25">
        <v>0</v>
      </c>
      <c r="BO25">
        <v>2.7949999999999999</v>
      </c>
      <c r="BP25" s="3">
        <v>2342886</v>
      </c>
      <c r="BQ25">
        <v>0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5">
      <c r="A26">
        <v>71</v>
      </c>
      <c r="B26" t="s">
        <v>53</v>
      </c>
      <c r="C26" s="2">
        <v>44713.994039351855</v>
      </c>
      <c r="D26">
        <v>216</v>
      </c>
      <c r="E26" t="s">
        <v>12</v>
      </c>
      <c r="F26">
        <v>0</v>
      </c>
      <c r="G26">
        <v>6.024</v>
      </c>
      <c r="H26" s="3">
        <v>5864</v>
      </c>
      <c r="I26">
        <v>7.0000000000000001E-3</v>
      </c>
      <c r="J26" t="s">
        <v>13</v>
      </c>
      <c r="K26" t="s">
        <v>13</v>
      </c>
      <c r="L26" t="s">
        <v>13</v>
      </c>
      <c r="M26" t="s">
        <v>13</v>
      </c>
      <c r="O26">
        <v>71</v>
      </c>
      <c r="P26" t="s">
        <v>53</v>
      </c>
      <c r="Q26" s="2">
        <v>44713.994039351855</v>
      </c>
      <c r="R26">
        <v>216</v>
      </c>
      <c r="S26" t="s">
        <v>12</v>
      </c>
      <c r="T26">
        <v>0</v>
      </c>
      <c r="U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71</v>
      </c>
      <c r="AD26" t="s">
        <v>53</v>
      </c>
      <c r="AE26" s="2">
        <v>44713.994039351855</v>
      </c>
      <c r="AF26">
        <v>216</v>
      </c>
      <c r="AG26" t="s">
        <v>12</v>
      </c>
      <c r="AH26">
        <v>0</v>
      </c>
      <c r="AI26">
        <v>12.177</v>
      </c>
      <c r="AJ26" s="3">
        <v>8162</v>
      </c>
      <c r="AK26">
        <v>1.657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W26" s="13">
        <f t="shared" si="10"/>
        <v>12.221833039999998</v>
      </c>
      <c r="AX26" s="14">
        <f t="shared" si="11"/>
        <v>1543.88317282412</v>
      </c>
      <c r="AZ26" s="11">
        <f t="shared" si="12"/>
        <v>13.710374556799998</v>
      </c>
      <c r="BA26" s="12">
        <f t="shared" si="13"/>
        <v>1555.6331873525601</v>
      </c>
      <c r="BC26" s="6">
        <f t="shared" si="14"/>
        <v>8.0872114687999996</v>
      </c>
      <c r="BD26" s="7">
        <f t="shared" si="15"/>
        <v>1581.6853024131199</v>
      </c>
      <c r="BF26" s="9">
        <f t="shared" si="16"/>
        <v>4.8526255391999991</v>
      </c>
      <c r="BG26" s="10">
        <f t="shared" si="17"/>
        <v>751.86237632000007</v>
      </c>
      <c r="BI26">
        <v>71</v>
      </c>
      <c r="BJ26" t="s">
        <v>53</v>
      </c>
      <c r="BK26" s="2">
        <v>44713.994039351855</v>
      </c>
      <c r="BL26">
        <v>216</v>
      </c>
      <c r="BM26" t="s">
        <v>12</v>
      </c>
      <c r="BN26">
        <v>0</v>
      </c>
      <c r="BO26">
        <v>2.7829999999999999</v>
      </c>
      <c r="BP26" s="3">
        <v>2750803</v>
      </c>
      <c r="BQ26">
        <v>0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5">
      <c r="A27">
        <v>72</v>
      </c>
      <c r="B27" t="s">
        <v>54</v>
      </c>
      <c r="C27" s="2">
        <v>44714.015289351853</v>
      </c>
      <c r="D27">
        <v>82</v>
      </c>
      <c r="E27" t="s">
        <v>12</v>
      </c>
      <c r="F27">
        <v>0</v>
      </c>
      <c r="G27">
        <v>6.0679999999999996</v>
      </c>
      <c r="H27" s="3">
        <v>1625</v>
      </c>
      <c r="I27">
        <v>-2E-3</v>
      </c>
      <c r="J27" t="s">
        <v>13</v>
      </c>
      <c r="K27" t="s">
        <v>13</v>
      </c>
      <c r="L27" t="s">
        <v>13</v>
      </c>
      <c r="M27" t="s">
        <v>13</v>
      </c>
      <c r="O27">
        <v>72</v>
      </c>
      <c r="P27" t="s">
        <v>54</v>
      </c>
      <c r="Q27" s="2">
        <v>44714.015289351853</v>
      </c>
      <c r="R27">
        <v>82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72</v>
      </c>
      <c r="AD27" t="s">
        <v>54</v>
      </c>
      <c r="AE27" s="2">
        <v>44714.015289351853</v>
      </c>
      <c r="AF27">
        <v>82</v>
      </c>
      <c r="AG27" t="s">
        <v>12</v>
      </c>
      <c r="AH27">
        <v>0</v>
      </c>
      <c r="AI27">
        <v>12.09</v>
      </c>
      <c r="AJ27" s="3">
        <v>81676</v>
      </c>
      <c r="AK27">
        <v>16.972999999999999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W27" s="13">
        <f t="shared" si="10"/>
        <v>8.0738281249999488E-2</v>
      </c>
      <c r="AX27" s="14">
        <f t="shared" si="11"/>
        <v>14758.82367737648</v>
      </c>
      <c r="AZ27" s="11">
        <f t="shared" si="12"/>
        <v>-0.65564921874999982</v>
      </c>
      <c r="BA27" s="12">
        <f t="shared" si="13"/>
        <v>15504.123244450242</v>
      </c>
      <c r="BC27" s="6">
        <f t="shared" si="14"/>
        <v>-6.4604687499999924E-2</v>
      </c>
      <c r="BD27" s="7">
        <f t="shared" si="15"/>
        <v>16608.486071732477</v>
      </c>
      <c r="BF27" s="9">
        <f t="shared" si="16"/>
        <v>-1.7116049999999996</v>
      </c>
      <c r="BG27" s="10">
        <f t="shared" si="17"/>
        <v>-2606.504150719999</v>
      </c>
      <c r="BI27">
        <v>72</v>
      </c>
      <c r="BJ27" t="s">
        <v>54</v>
      </c>
      <c r="BK27" s="2">
        <v>44714.015289351853</v>
      </c>
      <c r="BL27">
        <v>82</v>
      </c>
      <c r="BM27" t="s">
        <v>12</v>
      </c>
      <c r="BN27">
        <v>0</v>
      </c>
      <c r="BO27">
        <v>2.7789999999999999</v>
      </c>
      <c r="BP27" s="3">
        <v>2807785</v>
      </c>
      <c r="BQ27">
        <v>0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5">
      <c r="A28">
        <v>73</v>
      </c>
      <c r="B28" t="s">
        <v>55</v>
      </c>
      <c r="C28" s="2">
        <v>44714.036539351851</v>
      </c>
      <c r="D28">
        <v>203</v>
      </c>
      <c r="E28" t="s">
        <v>12</v>
      </c>
      <c r="F28">
        <v>0</v>
      </c>
      <c r="G28">
        <v>6.0439999999999996</v>
      </c>
      <c r="H28" s="3">
        <v>1548</v>
      </c>
      <c r="I28">
        <v>-2E-3</v>
      </c>
      <c r="J28" t="s">
        <v>13</v>
      </c>
      <c r="K28" t="s">
        <v>13</v>
      </c>
      <c r="L28" t="s">
        <v>13</v>
      </c>
      <c r="M28" t="s">
        <v>13</v>
      </c>
      <c r="O28">
        <v>73</v>
      </c>
      <c r="P28" t="s">
        <v>55</v>
      </c>
      <c r="Q28" s="2">
        <v>44714.036539351851</v>
      </c>
      <c r="R28">
        <v>203</v>
      </c>
      <c r="S28" t="s">
        <v>12</v>
      </c>
      <c r="T28">
        <v>0</v>
      </c>
      <c r="U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73</v>
      </c>
      <c r="AD28" t="s">
        <v>55</v>
      </c>
      <c r="AE28" s="2">
        <v>44714.036539351851</v>
      </c>
      <c r="AF28">
        <v>203</v>
      </c>
      <c r="AG28" t="s">
        <v>12</v>
      </c>
      <c r="AH28">
        <v>0</v>
      </c>
      <c r="AI28">
        <v>12.087999999999999</v>
      </c>
      <c r="AJ28" s="3">
        <v>78905</v>
      </c>
      <c r="AK28">
        <v>16.405999999999999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W28" s="13">
        <f t="shared" si="10"/>
        <v>-0.13273854000000096</v>
      </c>
      <c r="AX28" s="14">
        <f t="shared" si="11"/>
        <v>14273.011041200751</v>
      </c>
      <c r="AZ28" s="11">
        <f t="shared" si="12"/>
        <v>-0.93586181680000013</v>
      </c>
      <c r="BA28" s="12">
        <f t="shared" si="13"/>
        <v>14981.543255853499</v>
      </c>
      <c r="BC28" s="6">
        <f t="shared" si="14"/>
        <v>-0.16439182879999992</v>
      </c>
      <c r="BD28" s="7">
        <f t="shared" si="15"/>
        <v>16047.076004881998</v>
      </c>
      <c r="BF28" s="9">
        <f t="shared" si="16"/>
        <v>-1.8257905792</v>
      </c>
      <c r="BG28" s="10">
        <f t="shared" si="17"/>
        <v>-2142.7459330000006</v>
      </c>
      <c r="BI28">
        <v>73</v>
      </c>
      <c r="BJ28" t="s">
        <v>55</v>
      </c>
      <c r="BK28" s="2">
        <v>44714.036539351851</v>
      </c>
      <c r="BL28">
        <v>203</v>
      </c>
      <c r="BM28" t="s">
        <v>12</v>
      </c>
      <c r="BN28">
        <v>0</v>
      </c>
      <c r="BO28">
        <v>2.7810000000000001</v>
      </c>
      <c r="BP28" s="3">
        <v>2518372</v>
      </c>
      <c r="BQ28">
        <v>0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5">
      <c r="A29">
        <v>74</v>
      </c>
      <c r="B29" t="s">
        <v>56</v>
      </c>
      <c r="C29" s="2">
        <v>44714.057789351849</v>
      </c>
      <c r="D29">
        <v>182</v>
      </c>
      <c r="E29" t="s">
        <v>12</v>
      </c>
      <c r="F29">
        <v>0</v>
      </c>
      <c r="G29">
        <v>6.02</v>
      </c>
      <c r="H29" s="3">
        <v>22788</v>
      </c>
      <c r="I29">
        <v>4.1000000000000002E-2</v>
      </c>
      <c r="J29" t="s">
        <v>13</v>
      </c>
      <c r="K29" t="s">
        <v>13</v>
      </c>
      <c r="L29" t="s">
        <v>13</v>
      </c>
      <c r="M29" t="s">
        <v>13</v>
      </c>
      <c r="O29">
        <v>74</v>
      </c>
      <c r="P29" t="s">
        <v>56</v>
      </c>
      <c r="Q29" s="2">
        <v>44714.057789351849</v>
      </c>
      <c r="R29">
        <v>182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74</v>
      </c>
      <c r="AD29" t="s">
        <v>56</v>
      </c>
      <c r="AE29" s="2">
        <v>44714.057789351849</v>
      </c>
      <c r="AF29">
        <v>182</v>
      </c>
      <c r="AG29" t="s">
        <v>12</v>
      </c>
      <c r="AH29">
        <v>0</v>
      </c>
      <c r="AI29">
        <v>12.199</v>
      </c>
      <c r="AJ29" s="3">
        <v>1185</v>
      </c>
      <c r="AK29">
        <v>0.17399999999999999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W29" s="13">
        <f t="shared" si="10"/>
        <v>71.623461099107217</v>
      </c>
      <c r="AX29" s="14">
        <f t="shared" si="11"/>
        <v>254.44085679674998</v>
      </c>
      <c r="AZ29" s="11">
        <f t="shared" si="12"/>
        <v>59.572497483070407</v>
      </c>
      <c r="BA29" s="12">
        <f t="shared" si="13"/>
        <v>222.6911673015</v>
      </c>
      <c r="BC29" s="6">
        <f t="shared" si="14"/>
        <v>50.994400146290239</v>
      </c>
      <c r="BD29" s="7">
        <f t="shared" si="15"/>
        <v>141.203664178</v>
      </c>
      <c r="BF29" s="9">
        <f t="shared" si="16"/>
        <v>36.504066348800002</v>
      </c>
      <c r="BG29" s="10">
        <f t="shared" si="17"/>
        <v>104.66776299999999</v>
      </c>
      <c r="BI29">
        <v>74</v>
      </c>
      <c r="BJ29" t="s">
        <v>56</v>
      </c>
      <c r="BK29" s="2">
        <v>44714.057789351849</v>
      </c>
      <c r="BL29">
        <v>182</v>
      </c>
      <c r="BM29" t="s">
        <v>12</v>
      </c>
      <c r="BN29">
        <v>0</v>
      </c>
      <c r="BO29">
        <v>2.79</v>
      </c>
      <c r="BP29" s="3">
        <v>2622562</v>
      </c>
      <c r="BQ29">
        <v>0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5">
      <c r="A30">
        <v>75</v>
      </c>
      <c r="B30" t="s">
        <v>57</v>
      </c>
      <c r="C30" s="2">
        <v>44714.079062500001</v>
      </c>
      <c r="D30">
        <v>167</v>
      </c>
      <c r="E30" t="s">
        <v>12</v>
      </c>
      <c r="F30">
        <v>0</v>
      </c>
      <c r="G30">
        <v>6.0389999999999997</v>
      </c>
      <c r="H30" s="3">
        <v>3950</v>
      </c>
      <c r="I30">
        <v>3.0000000000000001E-3</v>
      </c>
      <c r="J30" t="s">
        <v>13</v>
      </c>
      <c r="K30" t="s">
        <v>13</v>
      </c>
      <c r="L30" t="s">
        <v>13</v>
      </c>
      <c r="M30" t="s">
        <v>13</v>
      </c>
      <c r="O30">
        <v>75</v>
      </c>
      <c r="P30" t="s">
        <v>57</v>
      </c>
      <c r="Q30" s="2">
        <v>44714.079062500001</v>
      </c>
      <c r="R30">
        <v>167</v>
      </c>
      <c r="S30" t="s">
        <v>12</v>
      </c>
      <c r="T30">
        <v>0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C30">
        <v>75</v>
      </c>
      <c r="AD30" t="s">
        <v>57</v>
      </c>
      <c r="AE30" s="2">
        <v>44714.079062500001</v>
      </c>
      <c r="AF30">
        <v>167</v>
      </c>
      <c r="AG30" t="s">
        <v>12</v>
      </c>
      <c r="AH30">
        <v>0</v>
      </c>
      <c r="AI30">
        <v>12.16</v>
      </c>
      <c r="AJ30" s="3">
        <v>21111</v>
      </c>
      <c r="AK30">
        <v>4.3959999999999999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W30" s="13">
        <f t="shared" si="10"/>
        <v>6.6453031249999981</v>
      </c>
      <c r="AX30" s="14">
        <f t="shared" si="11"/>
        <v>3920.8344228708302</v>
      </c>
      <c r="AZ30" s="11">
        <f t="shared" si="12"/>
        <v>7.4816851250000003</v>
      </c>
      <c r="BA30" s="12">
        <f t="shared" si="13"/>
        <v>4025.3185355405399</v>
      </c>
      <c r="BC30" s="6">
        <f t="shared" si="14"/>
        <v>3.75989825</v>
      </c>
      <c r="BD30" s="7">
        <f t="shared" si="15"/>
        <v>4248.5700913280798</v>
      </c>
      <c r="BF30" s="9">
        <f t="shared" si="16"/>
        <v>1.8210930000000003</v>
      </c>
      <c r="BG30" s="10">
        <f t="shared" si="17"/>
        <v>1509.2291858800002</v>
      </c>
      <c r="BI30">
        <v>75</v>
      </c>
      <c r="BJ30" t="s">
        <v>57</v>
      </c>
      <c r="BK30" s="2">
        <v>44714.079062500001</v>
      </c>
      <c r="BL30">
        <v>167</v>
      </c>
      <c r="BM30" t="s">
        <v>12</v>
      </c>
      <c r="BN30">
        <v>0</v>
      </c>
      <c r="BO30">
        <v>2.7959999999999998</v>
      </c>
      <c r="BP30" s="3">
        <v>2398826</v>
      </c>
      <c r="BQ30">
        <v>0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5">
      <c r="A31">
        <v>76</v>
      </c>
      <c r="B31" t="s">
        <v>58</v>
      </c>
      <c r="C31" s="2">
        <v>44714.100324074076</v>
      </c>
      <c r="D31">
        <v>33</v>
      </c>
      <c r="E31" t="s">
        <v>12</v>
      </c>
      <c r="F31">
        <v>0</v>
      </c>
      <c r="G31">
        <v>6.0289999999999999</v>
      </c>
      <c r="H31" s="3">
        <v>3590</v>
      </c>
      <c r="I31">
        <v>2E-3</v>
      </c>
      <c r="J31" t="s">
        <v>13</v>
      </c>
      <c r="K31" t="s">
        <v>13</v>
      </c>
      <c r="L31" t="s">
        <v>13</v>
      </c>
      <c r="M31" t="s">
        <v>13</v>
      </c>
      <c r="O31">
        <v>76</v>
      </c>
      <c r="P31" t="s">
        <v>58</v>
      </c>
      <c r="Q31" s="2">
        <v>44714.100324074076</v>
      </c>
      <c r="R31">
        <v>33</v>
      </c>
      <c r="S31" t="s">
        <v>12</v>
      </c>
      <c r="T31">
        <v>0</v>
      </c>
      <c r="U31" t="s">
        <v>13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76</v>
      </c>
      <c r="AD31" t="s">
        <v>58</v>
      </c>
      <c r="AE31" s="2">
        <v>44714.100324074076</v>
      </c>
      <c r="AF31">
        <v>33</v>
      </c>
      <c r="AG31" t="s">
        <v>12</v>
      </c>
      <c r="AH31">
        <v>0</v>
      </c>
      <c r="AI31">
        <v>12.182</v>
      </c>
      <c r="AJ31" s="3">
        <v>7880</v>
      </c>
      <c r="AK31">
        <v>1.5980000000000001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W31" s="13">
        <f t="shared" si="10"/>
        <v>5.6138221250000004</v>
      </c>
      <c r="AX31" s="14">
        <f t="shared" si="11"/>
        <v>1491.8843345119999</v>
      </c>
      <c r="AZ31" s="11">
        <f t="shared" si="12"/>
        <v>6.2627046049999997</v>
      </c>
      <c r="BA31" s="12">
        <f t="shared" si="13"/>
        <v>1501.7883450560003</v>
      </c>
      <c r="BC31" s="6">
        <f t="shared" si="14"/>
        <v>3.0649319300000002</v>
      </c>
      <c r="BD31" s="7">
        <f t="shared" si="15"/>
        <v>1523.5113509119999</v>
      </c>
      <c r="BF31" s="9">
        <f t="shared" si="16"/>
        <v>1.2633421199999999</v>
      </c>
      <c r="BG31" s="10">
        <f t="shared" si="17"/>
        <v>728.95107200000007</v>
      </c>
      <c r="BI31">
        <v>76</v>
      </c>
      <c r="BJ31" t="s">
        <v>58</v>
      </c>
      <c r="BK31" s="2">
        <v>44714.100324074076</v>
      </c>
      <c r="BL31">
        <v>33</v>
      </c>
      <c r="BM31" t="s">
        <v>12</v>
      </c>
      <c r="BN31">
        <v>0</v>
      </c>
      <c r="BO31">
        <v>2.7909999999999999</v>
      </c>
      <c r="BP31" s="3">
        <v>2555259</v>
      </c>
      <c r="BQ31">
        <v>0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5">
      <c r="A32">
        <v>77</v>
      </c>
      <c r="B32" t="s">
        <v>59</v>
      </c>
      <c r="C32" s="2">
        <v>44714.121574074074</v>
      </c>
      <c r="D32">
        <v>175</v>
      </c>
      <c r="E32" t="s">
        <v>12</v>
      </c>
      <c r="F32">
        <v>0</v>
      </c>
      <c r="G32">
        <v>6.0209999999999999</v>
      </c>
      <c r="H32" s="3">
        <v>9132</v>
      </c>
      <c r="I32">
        <v>1.4E-2</v>
      </c>
      <c r="J32" t="s">
        <v>13</v>
      </c>
      <c r="K32" t="s">
        <v>13</v>
      </c>
      <c r="L32" t="s">
        <v>13</v>
      </c>
      <c r="M32" t="s">
        <v>13</v>
      </c>
      <c r="O32">
        <v>77</v>
      </c>
      <c r="P32" t="s">
        <v>59</v>
      </c>
      <c r="Q32" s="2">
        <v>44714.121574074074</v>
      </c>
      <c r="R32">
        <v>175</v>
      </c>
      <c r="S32" t="s">
        <v>12</v>
      </c>
      <c r="T32">
        <v>0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77</v>
      </c>
      <c r="AD32" t="s">
        <v>59</v>
      </c>
      <c r="AE32" s="2">
        <v>44714.121574074074</v>
      </c>
      <c r="AF32">
        <v>175</v>
      </c>
      <c r="AG32" t="s">
        <v>12</v>
      </c>
      <c r="AH32">
        <v>0</v>
      </c>
      <c r="AI32">
        <v>12.183999999999999</v>
      </c>
      <c r="AJ32" s="3">
        <v>1412</v>
      </c>
      <c r="AK32">
        <v>0.222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W32" s="13">
        <f t="shared" si="10"/>
        <v>22.103170259999999</v>
      </c>
      <c r="AX32" s="14">
        <f t="shared" si="11"/>
        <v>296.48965268912002</v>
      </c>
      <c r="AZ32" s="11">
        <f t="shared" si="12"/>
        <v>23.363987079200001</v>
      </c>
      <c r="BA32" s="12">
        <f t="shared" si="13"/>
        <v>266.08398172256</v>
      </c>
      <c r="BC32" s="6">
        <f t="shared" si="14"/>
        <v>17.936371307199998</v>
      </c>
      <c r="BD32" s="7">
        <f t="shared" si="15"/>
        <v>188.10951965312</v>
      </c>
      <c r="BF32" s="9">
        <f t="shared" si="16"/>
        <v>10.286130444800001</v>
      </c>
      <c r="BG32" s="10">
        <f t="shared" si="17"/>
        <v>128.36001632</v>
      </c>
      <c r="BI32">
        <v>77</v>
      </c>
      <c r="BJ32" t="s">
        <v>59</v>
      </c>
      <c r="BK32" s="2">
        <v>44714.121574074074</v>
      </c>
      <c r="BL32">
        <v>175</v>
      </c>
      <c r="BM32" t="s">
        <v>12</v>
      </c>
      <c r="BN32">
        <v>0</v>
      </c>
      <c r="BO32">
        <v>2.7919999999999998</v>
      </c>
      <c r="BP32" s="3">
        <v>2479046</v>
      </c>
      <c r="BQ32">
        <v>0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5">
      <c r="A33">
        <v>78</v>
      </c>
      <c r="B33" t="s">
        <v>60</v>
      </c>
      <c r="C33" s="2">
        <v>44714.142800925925</v>
      </c>
      <c r="D33">
        <v>68</v>
      </c>
      <c r="E33" t="s">
        <v>12</v>
      </c>
      <c r="F33">
        <v>0</v>
      </c>
      <c r="G33">
        <v>6.0750000000000002</v>
      </c>
      <c r="H33" s="3">
        <v>1249</v>
      </c>
      <c r="I33">
        <v>-2E-3</v>
      </c>
      <c r="J33" t="s">
        <v>13</v>
      </c>
      <c r="K33" t="s">
        <v>13</v>
      </c>
      <c r="L33" t="s">
        <v>13</v>
      </c>
      <c r="M33" t="s">
        <v>13</v>
      </c>
      <c r="O33">
        <v>78</v>
      </c>
      <c r="P33" t="s">
        <v>60</v>
      </c>
      <c r="Q33" s="2">
        <v>44714.142800925925</v>
      </c>
      <c r="R33">
        <v>68</v>
      </c>
      <c r="S33" t="s">
        <v>12</v>
      </c>
      <c r="T33">
        <v>0</v>
      </c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>
        <v>78</v>
      </c>
      <c r="AD33" t="s">
        <v>60</v>
      </c>
      <c r="AE33" s="2">
        <v>44714.142800925925</v>
      </c>
      <c r="AF33">
        <v>68</v>
      </c>
      <c r="AG33" t="s">
        <v>12</v>
      </c>
      <c r="AH33">
        <v>0</v>
      </c>
      <c r="AI33">
        <v>12.096</v>
      </c>
      <c r="AJ33" s="3">
        <v>79941</v>
      </c>
      <c r="AK33">
        <v>16.617999999999999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W33" s="13">
        <f t="shared" si="10"/>
        <v>-0.95930497875000054</v>
      </c>
      <c r="AX33" s="14">
        <f t="shared" si="11"/>
        <v>14454.755730297631</v>
      </c>
      <c r="AZ33" s="11">
        <f t="shared" si="12"/>
        <v>-2.0304750579499995</v>
      </c>
      <c r="BA33" s="12">
        <f t="shared" si="13"/>
        <v>15176.950637798942</v>
      </c>
      <c r="BC33" s="6">
        <f t="shared" si="14"/>
        <v>-0.53554175469999987</v>
      </c>
      <c r="BD33" s="7">
        <f t="shared" si="15"/>
        <v>16257.01751996488</v>
      </c>
      <c r="BF33" s="9">
        <f t="shared" si="16"/>
        <v>-2.2674776847999998</v>
      </c>
      <c r="BG33" s="10">
        <f t="shared" si="17"/>
        <v>-2313.0406293199999</v>
      </c>
      <c r="BI33">
        <v>78</v>
      </c>
      <c r="BJ33" t="s">
        <v>60</v>
      </c>
      <c r="BK33" s="2">
        <v>44714.142800925925</v>
      </c>
      <c r="BL33">
        <v>68</v>
      </c>
      <c r="BM33" t="s">
        <v>12</v>
      </c>
      <c r="BN33">
        <v>0</v>
      </c>
      <c r="BO33">
        <v>2.7970000000000002</v>
      </c>
      <c r="BP33" s="3">
        <v>2346333</v>
      </c>
      <c r="BQ33">
        <v>0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5">
      <c r="A34">
        <v>79</v>
      </c>
      <c r="B34" t="s">
        <v>61</v>
      </c>
      <c r="C34" s="2">
        <v>44714.1640625</v>
      </c>
      <c r="D34">
        <v>99</v>
      </c>
      <c r="E34" t="s">
        <v>12</v>
      </c>
      <c r="F34">
        <v>0</v>
      </c>
      <c r="G34">
        <v>6.0270000000000001</v>
      </c>
      <c r="H34" s="3">
        <v>4202</v>
      </c>
      <c r="I34">
        <v>4.0000000000000001E-3</v>
      </c>
      <c r="J34" t="s">
        <v>13</v>
      </c>
      <c r="K34" t="s">
        <v>13</v>
      </c>
      <c r="L34" t="s">
        <v>13</v>
      </c>
      <c r="M34" t="s">
        <v>13</v>
      </c>
      <c r="O34">
        <v>79</v>
      </c>
      <c r="P34" t="s">
        <v>61</v>
      </c>
      <c r="Q34" s="2">
        <v>44714.1640625</v>
      </c>
      <c r="R34">
        <v>99</v>
      </c>
      <c r="S34" t="s">
        <v>12</v>
      </c>
      <c r="T34">
        <v>0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79</v>
      </c>
      <c r="AD34" t="s">
        <v>61</v>
      </c>
      <c r="AE34" s="2">
        <v>44714.1640625</v>
      </c>
      <c r="AF34">
        <v>99</v>
      </c>
      <c r="AG34" t="s">
        <v>12</v>
      </c>
      <c r="AH34">
        <v>0</v>
      </c>
      <c r="AI34">
        <v>12.161</v>
      </c>
      <c r="AJ34" s="3">
        <v>20029</v>
      </c>
      <c r="AK34">
        <v>4.1680000000000001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W34" s="13">
        <f t="shared" si="10"/>
        <v>7.3706170849999992</v>
      </c>
      <c r="AX34" s="14">
        <f t="shared" si="11"/>
        <v>3723.0257340104299</v>
      </c>
      <c r="AZ34" s="11">
        <f t="shared" si="12"/>
        <v>8.3260342082000012</v>
      </c>
      <c r="BA34" s="12">
        <f t="shared" si="13"/>
        <v>3819.1639247253402</v>
      </c>
      <c r="BC34" s="6">
        <f t="shared" si="14"/>
        <v>4.2687834212000002</v>
      </c>
      <c r="BD34" s="7">
        <f t="shared" si="15"/>
        <v>4026.0566753376806</v>
      </c>
      <c r="BF34" s="9">
        <f t="shared" si="16"/>
        <v>2.2138628208000002</v>
      </c>
      <c r="BG34" s="10">
        <f t="shared" si="17"/>
        <v>1468.02965548</v>
      </c>
      <c r="BI34">
        <v>79</v>
      </c>
      <c r="BJ34" t="s">
        <v>61</v>
      </c>
      <c r="BK34" s="2">
        <v>44714.1640625</v>
      </c>
      <c r="BL34">
        <v>99</v>
      </c>
      <c r="BM34" t="s">
        <v>12</v>
      </c>
      <c r="BN34">
        <v>0</v>
      </c>
      <c r="BO34">
        <v>2.79</v>
      </c>
      <c r="BP34" s="3">
        <v>2544148</v>
      </c>
      <c r="BQ34">
        <v>0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5">
      <c r="A35">
        <v>80</v>
      </c>
      <c r="B35" t="s">
        <v>62</v>
      </c>
      <c r="C35" s="2">
        <v>44714.185312499998</v>
      </c>
      <c r="D35">
        <v>108</v>
      </c>
      <c r="E35" t="s">
        <v>12</v>
      </c>
      <c r="F35">
        <v>0</v>
      </c>
      <c r="G35">
        <v>6.0129999999999999</v>
      </c>
      <c r="H35" s="3">
        <v>588454</v>
      </c>
      <c r="I35">
        <v>1.1839999999999999</v>
      </c>
      <c r="J35" t="s">
        <v>13</v>
      </c>
      <c r="K35" t="s">
        <v>13</v>
      </c>
      <c r="L35" t="s">
        <v>13</v>
      </c>
      <c r="M35" t="s">
        <v>13</v>
      </c>
      <c r="O35">
        <v>80</v>
      </c>
      <c r="P35" t="s">
        <v>62</v>
      </c>
      <c r="Q35" s="2">
        <v>44714.185312499998</v>
      </c>
      <c r="R35">
        <v>108</v>
      </c>
      <c r="S35" t="s">
        <v>12</v>
      </c>
      <c r="T35">
        <v>0</v>
      </c>
      <c r="U35">
        <v>5.9649999999999999</v>
      </c>
      <c r="V35" s="3">
        <v>4611</v>
      </c>
      <c r="W35">
        <v>1.282</v>
      </c>
      <c r="X35" t="s">
        <v>13</v>
      </c>
      <c r="Y35" t="s">
        <v>13</v>
      </c>
      <c r="Z35" t="s">
        <v>13</v>
      </c>
      <c r="AA35" t="s">
        <v>13</v>
      </c>
      <c r="AC35">
        <v>80</v>
      </c>
      <c r="AD35" t="s">
        <v>62</v>
      </c>
      <c r="AE35" s="2">
        <v>44714.185312499998</v>
      </c>
      <c r="AF35">
        <v>108</v>
      </c>
      <c r="AG35" t="s">
        <v>12</v>
      </c>
      <c r="AH35">
        <v>0</v>
      </c>
      <c r="AI35">
        <v>12.12</v>
      </c>
      <c r="AJ35" s="3">
        <v>56538</v>
      </c>
      <c r="AK35">
        <v>11.798999999999999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W35" s="13">
        <f t="shared" si="10"/>
        <v>1566.1720205233207</v>
      </c>
      <c r="AX35" s="14">
        <f t="shared" si="11"/>
        <v>10316.328042480121</v>
      </c>
      <c r="AZ35" s="11">
        <f t="shared" si="12"/>
        <v>1508.3001664869757</v>
      </c>
      <c r="BA35" s="12">
        <f t="shared" si="13"/>
        <v>10754.23177108056</v>
      </c>
      <c r="BC35" s="6">
        <f t="shared" si="14"/>
        <v>1351.3307530112572</v>
      </c>
      <c r="BD35" s="7">
        <f t="shared" si="15"/>
        <v>11501.128760269119</v>
      </c>
      <c r="BF35" s="9">
        <f t="shared" si="16"/>
        <v>578.71516795000002</v>
      </c>
      <c r="BG35" s="10">
        <f t="shared" si="17"/>
        <v>633.53468032000035</v>
      </c>
      <c r="BI35">
        <v>80</v>
      </c>
      <c r="BJ35" t="s">
        <v>62</v>
      </c>
      <c r="BK35" s="2">
        <v>44714.185312499998</v>
      </c>
      <c r="BL35">
        <v>108</v>
      </c>
      <c r="BM35" t="s">
        <v>12</v>
      </c>
      <c r="BN35">
        <v>0</v>
      </c>
      <c r="BO35">
        <v>2.7949999999999999</v>
      </c>
      <c r="BP35" s="3">
        <v>2416372</v>
      </c>
      <c r="BQ35">
        <v>0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5">
      <c r="A36">
        <v>81</v>
      </c>
      <c r="B36" t="s">
        <v>63</v>
      </c>
      <c r="C36" s="2">
        <v>44714.206550925926</v>
      </c>
      <c r="D36">
        <v>201</v>
      </c>
      <c r="E36" t="s">
        <v>12</v>
      </c>
      <c r="F36">
        <v>0</v>
      </c>
      <c r="G36">
        <v>6.0129999999999999</v>
      </c>
      <c r="H36" s="3">
        <v>40599</v>
      </c>
      <c r="I36">
        <v>7.6999999999999999E-2</v>
      </c>
      <c r="J36" t="s">
        <v>13</v>
      </c>
      <c r="K36" t="s">
        <v>13</v>
      </c>
      <c r="L36" t="s">
        <v>13</v>
      </c>
      <c r="M36" t="s">
        <v>13</v>
      </c>
      <c r="O36">
        <v>81</v>
      </c>
      <c r="P36" t="s">
        <v>63</v>
      </c>
      <c r="Q36" s="2">
        <v>44714.206550925926</v>
      </c>
      <c r="R36">
        <v>201</v>
      </c>
      <c r="S36" t="s">
        <v>12</v>
      </c>
      <c r="T36">
        <v>0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81</v>
      </c>
      <c r="AD36" t="s">
        <v>63</v>
      </c>
      <c r="AE36" s="2">
        <v>44714.206550925926</v>
      </c>
      <c r="AF36">
        <v>201</v>
      </c>
      <c r="AG36" t="s">
        <v>12</v>
      </c>
      <c r="AH36">
        <v>0</v>
      </c>
      <c r="AI36">
        <v>12.16</v>
      </c>
      <c r="AJ36">
        <v>851</v>
      </c>
      <c r="AK36">
        <v>0.10299999999999999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W36" s="13">
        <f t="shared" si="10"/>
        <v>126.64633384262382</v>
      </c>
      <c r="AX36" s="14">
        <f t="shared" si="11"/>
        <v>192.55994190323003</v>
      </c>
      <c r="AZ36" s="11">
        <f t="shared" si="12"/>
        <v>106.36798809295911</v>
      </c>
      <c r="BA36" s="12">
        <f t="shared" si="13"/>
        <v>158.84142449174001</v>
      </c>
      <c r="BC36" s="6">
        <f t="shared" si="14"/>
        <v>92.723699625367445</v>
      </c>
      <c r="BD36" s="7">
        <f t="shared" si="15"/>
        <v>72.183218390480008</v>
      </c>
      <c r="BF36" s="9">
        <f t="shared" si="16"/>
        <v>79.218093075200002</v>
      </c>
      <c r="BG36" s="10">
        <f t="shared" si="17"/>
        <v>69.485512279999995</v>
      </c>
      <c r="BI36">
        <v>81</v>
      </c>
      <c r="BJ36" t="s">
        <v>63</v>
      </c>
      <c r="BK36" s="2">
        <v>44714.206550925926</v>
      </c>
      <c r="BL36">
        <v>201</v>
      </c>
      <c r="BM36" t="s">
        <v>12</v>
      </c>
      <c r="BN36">
        <v>0</v>
      </c>
      <c r="BO36">
        <v>2.7919999999999998</v>
      </c>
      <c r="BP36" s="3">
        <v>2423713</v>
      </c>
      <c r="BQ36">
        <v>0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5">
      <c r="A37">
        <v>82</v>
      </c>
      <c r="B37" t="s">
        <v>64</v>
      </c>
      <c r="C37" s="2">
        <v>44714.227812500001</v>
      </c>
      <c r="D37">
        <v>208</v>
      </c>
      <c r="E37" t="s">
        <v>12</v>
      </c>
      <c r="F37">
        <v>0</v>
      </c>
      <c r="G37">
        <v>6.0170000000000003</v>
      </c>
      <c r="H37" s="3">
        <v>27211</v>
      </c>
      <c r="I37">
        <v>0.05</v>
      </c>
      <c r="J37" t="s">
        <v>13</v>
      </c>
      <c r="K37" t="s">
        <v>13</v>
      </c>
      <c r="L37" t="s">
        <v>13</v>
      </c>
      <c r="M37" t="s">
        <v>13</v>
      </c>
      <c r="O37">
        <v>82</v>
      </c>
      <c r="P37" t="s">
        <v>64</v>
      </c>
      <c r="Q37" s="2">
        <v>44714.227812500001</v>
      </c>
      <c r="R37">
        <v>208</v>
      </c>
      <c r="S37" t="s">
        <v>12</v>
      </c>
      <c r="T37">
        <v>0</v>
      </c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C37">
        <v>82</v>
      </c>
      <c r="AD37" t="s">
        <v>64</v>
      </c>
      <c r="AE37" s="2">
        <v>44714.227812500001</v>
      </c>
      <c r="AF37">
        <v>208</v>
      </c>
      <c r="AG37" t="s">
        <v>12</v>
      </c>
      <c r="AH37">
        <v>0</v>
      </c>
      <c r="AI37" t="s">
        <v>13</v>
      </c>
      <c r="AJ37" t="s">
        <v>13</v>
      </c>
      <c r="AK37" t="s">
        <v>13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W37" s="13">
        <f t="shared" si="10"/>
        <v>85.335605079159805</v>
      </c>
      <c r="AX37" s="14" t="e">
        <f t="shared" si="11"/>
        <v>#VALUE!</v>
      </c>
      <c r="AZ37" s="11">
        <f t="shared" si="12"/>
        <v>71.200365982811093</v>
      </c>
      <c r="BA37" s="12" t="e">
        <f t="shared" si="13"/>
        <v>#VALUE!</v>
      </c>
      <c r="BC37" s="6">
        <f t="shared" si="14"/>
        <v>61.361793081518655</v>
      </c>
      <c r="BD37" s="7" t="e">
        <f t="shared" si="15"/>
        <v>#VALUE!</v>
      </c>
      <c r="BF37" s="9">
        <f t="shared" si="16"/>
        <v>46.211157219200004</v>
      </c>
      <c r="BG37" s="10" t="e">
        <f t="shared" si="17"/>
        <v>#VALUE!</v>
      </c>
      <c r="BI37">
        <v>82</v>
      </c>
      <c r="BJ37" t="s">
        <v>64</v>
      </c>
      <c r="BK37" s="2">
        <v>44714.227812500001</v>
      </c>
      <c r="BL37">
        <v>208</v>
      </c>
      <c r="BM37" t="s">
        <v>12</v>
      </c>
      <c r="BN37">
        <v>0</v>
      </c>
      <c r="BO37">
        <v>2.7909999999999999</v>
      </c>
      <c r="BP37" s="3">
        <v>2528939</v>
      </c>
      <c r="BQ37">
        <v>0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5">
      <c r="A38">
        <v>83</v>
      </c>
      <c r="B38" t="s">
        <v>65</v>
      </c>
      <c r="C38" s="2">
        <v>44714.249050925922</v>
      </c>
      <c r="D38">
        <v>18</v>
      </c>
      <c r="E38" t="s">
        <v>12</v>
      </c>
      <c r="F38">
        <v>0</v>
      </c>
      <c r="G38">
        <v>6.0449999999999999</v>
      </c>
      <c r="H38" s="3">
        <v>1696</v>
      </c>
      <c r="I38">
        <v>-1E-3</v>
      </c>
      <c r="J38" t="s">
        <v>13</v>
      </c>
      <c r="K38" t="s">
        <v>13</v>
      </c>
      <c r="L38" t="s">
        <v>13</v>
      </c>
      <c r="M38" t="s">
        <v>13</v>
      </c>
      <c r="O38">
        <v>83</v>
      </c>
      <c r="P38" t="s">
        <v>65</v>
      </c>
      <c r="Q38" s="2">
        <v>44714.249050925922</v>
      </c>
      <c r="R38">
        <v>18</v>
      </c>
      <c r="S38" t="s">
        <v>12</v>
      </c>
      <c r="T38">
        <v>0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>
        <v>83</v>
      </c>
      <c r="AD38" t="s">
        <v>65</v>
      </c>
      <c r="AE38" s="2">
        <v>44714.249050925922</v>
      </c>
      <c r="AF38">
        <v>18</v>
      </c>
      <c r="AG38" t="s">
        <v>12</v>
      </c>
      <c r="AH38">
        <v>0</v>
      </c>
      <c r="AI38">
        <v>12.131</v>
      </c>
      <c r="AJ38" s="3">
        <v>45989</v>
      </c>
      <c r="AK38">
        <v>9.6080000000000005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W38" s="13">
        <f t="shared" si="10"/>
        <v>0.27780383999999891</v>
      </c>
      <c r="AX38" s="14">
        <f t="shared" si="11"/>
        <v>8428.4327956448305</v>
      </c>
      <c r="AZ38" s="11">
        <f t="shared" si="12"/>
        <v>-0.39788030720000034</v>
      </c>
      <c r="BA38" s="12">
        <f t="shared" si="13"/>
        <v>8754.8490931525412</v>
      </c>
      <c r="BC38" s="6">
        <f t="shared" si="14"/>
        <v>2.8933644799999936E-2</v>
      </c>
      <c r="BD38" s="7">
        <f t="shared" si="15"/>
        <v>9348.2518031520776</v>
      </c>
      <c r="BF38" s="9">
        <f t="shared" si="16"/>
        <v>-1.6061572767999999</v>
      </c>
      <c r="BG38" s="10">
        <f t="shared" si="17"/>
        <v>1345.6812138800003</v>
      </c>
      <c r="BI38">
        <v>83</v>
      </c>
      <c r="BJ38" t="s">
        <v>65</v>
      </c>
      <c r="BK38" s="2">
        <v>44714.249050925922</v>
      </c>
      <c r="BL38">
        <v>18</v>
      </c>
      <c r="BM38" t="s">
        <v>12</v>
      </c>
      <c r="BN38">
        <v>0</v>
      </c>
      <c r="BO38">
        <v>2.7879999999999998</v>
      </c>
      <c r="BP38" s="3">
        <v>2519487</v>
      </c>
      <c r="BQ38">
        <v>0</v>
      </c>
      <c r="BR38" t="s">
        <v>13</v>
      </c>
      <c r="BS38" t="s">
        <v>13</v>
      </c>
      <c r="BT38" t="s">
        <v>13</v>
      </c>
      <c r="BU38" t="s">
        <v>13</v>
      </c>
    </row>
    <row r="39" spans="1:73" x14ac:dyDescent="0.35">
      <c r="A39">
        <v>84</v>
      </c>
      <c r="B39" t="s">
        <v>66</v>
      </c>
      <c r="C39" s="2">
        <v>44714.270277777781</v>
      </c>
      <c r="D39">
        <v>69</v>
      </c>
      <c r="E39" t="s">
        <v>12</v>
      </c>
      <c r="F39">
        <v>0</v>
      </c>
      <c r="G39">
        <v>6.016</v>
      </c>
      <c r="H39" s="3">
        <v>15396</v>
      </c>
      <c r="I39">
        <v>2.5999999999999999E-2</v>
      </c>
      <c r="J39" t="s">
        <v>13</v>
      </c>
      <c r="K39" t="s">
        <v>13</v>
      </c>
      <c r="L39" t="s">
        <v>13</v>
      </c>
      <c r="M39" t="s">
        <v>13</v>
      </c>
      <c r="O39">
        <v>84</v>
      </c>
      <c r="P39" t="s">
        <v>66</v>
      </c>
      <c r="Q39" s="2">
        <v>44714.270277777781</v>
      </c>
      <c r="R39">
        <v>69</v>
      </c>
      <c r="S39" t="s">
        <v>12</v>
      </c>
      <c r="T39">
        <v>0</v>
      </c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C39">
        <v>84</v>
      </c>
      <c r="AD39" t="s">
        <v>66</v>
      </c>
      <c r="AE39" s="2">
        <v>44714.270277777781</v>
      </c>
      <c r="AF39">
        <v>69</v>
      </c>
      <c r="AG39" t="s">
        <v>12</v>
      </c>
      <c r="AH39">
        <v>0</v>
      </c>
      <c r="AI39" t="s">
        <v>13</v>
      </c>
      <c r="AJ39" t="s">
        <v>13</v>
      </c>
      <c r="AK39" t="s">
        <v>13</v>
      </c>
      <c r="AL39" t="s">
        <v>13</v>
      </c>
      <c r="AM39" t="s">
        <v>13</v>
      </c>
      <c r="AN39" t="s">
        <v>13</v>
      </c>
      <c r="AO39" t="s">
        <v>13</v>
      </c>
      <c r="AQ39">
        <v>1</v>
      </c>
      <c r="AW39" s="13">
        <f t="shared" si="10"/>
        <v>48.635566550780801</v>
      </c>
      <c r="AX39" s="14" t="e">
        <f t="shared" si="11"/>
        <v>#VALUE!</v>
      </c>
      <c r="AZ39" s="11">
        <f t="shared" si="12"/>
        <v>40.128702248945601</v>
      </c>
      <c r="BA39" s="12" t="e">
        <f t="shared" si="13"/>
        <v>#VALUE!</v>
      </c>
      <c r="BC39" s="6">
        <f t="shared" si="14"/>
        <v>33.66071705483936</v>
      </c>
      <c r="BD39" s="7" t="e">
        <f t="shared" si="15"/>
        <v>#VALUE!</v>
      </c>
      <c r="BF39" s="9">
        <f t="shared" si="16"/>
        <v>21.608470803199996</v>
      </c>
      <c r="BG39" s="10" t="e">
        <f t="shared" si="17"/>
        <v>#VALUE!</v>
      </c>
      <c r="BI39">
        <v>84</v>
      </c>
      <c r="BJ39" t="s">
        <v>66</v>
      </c>
      <c r="BK39" s="2">
        <v>44714.270277777781</v>
      </c>
      <c r="BL39">
        <v>69</v>
      </c>
      <c r="BM39" t="s">
        <v>12</v>
      </c>
      <c r="BN39">
        <v>0</v>
      </c>
      <c r="BO39">
        <v>2.7919999999999998</v>
      </c>
      <c r="BP39" s="3">
        <v>2445240</v>
      </c>
      <c r="BQ39">
        <v>0</v>
      </c>
      <c r="BR39" t="s">
        <v>13</v>
      </c>
      <c r="BS39" t="s">
        <v>13</v>
      </c>
      <c r="BT39" t="s">
        <v>13</v>
      </c>
      <c r="BU39" t="s">
        <v>13</v>
      </c>
    </row>
    <row r="40" spans="1:73" x14ac:dyDescent="0.35">
      <c r="A40">
        <v>85</v>
      </c>
      <c r="B40" t="s">
        <v>67</v>
      </c>
      <c r="C40" s="2">
        <v>44714.291527777779</v>
      </c>
      <c r="D40">
        <v>90</v>
      </c>
      <c r="E40" t="s">
        <v>12</v>
      </c>
      <c r="F40">
        <v>0</v>
      </c>
      <c r="G40">
        <v>5.9580000000000002</v>
      </c>
      <c r="H40" s="3">
        <v>16874581</v>
      </c>
      <c r="I40">
        <v>35.003999999999998</v>
      </c>
      <c r="J40" t="s">
        <v>13</v>
      </c>
      <c r="K40" t="s">
        <v>13</v>
      </c>
      <c r="L40" t="s">
        <v>13</v>
      </c>
      <c r="M40" t="s">
        <v>13</v>
      </c>
      <c r="O40">
        <v>85</v>
      </c>
      <c r="P40" t="s">
        <v>67</v>
      </c>
      <c r="Q40" s="2">
        <v>44714.291527777779</v>
      </c>
      <c r="R40">
        <v>90</v>
      </c>
      <c r="S40" t="s">
        <v>12</v>
      </c>
      <c r="T40">
        <v>0</v>
      </c>
      <c r="U40">
        <v>5.9119999999999999</v>
      </c>
      <c r="V40" s="3">
        <v>128767</v>
      </c>
      <c r="W40">
        <v>31.353999999999999</v>
      </c>
      <c r="X40" t="s">
        <v>13</v>
      </c>
      <c r="Y40" t="s">
        <v>13</v>
      </c>
      <c r="Z40" t="s">
        <v>13</v>
      </c>
      <c r="AA40" t="s">
        <v>13</v>
      </c>
      <c r="AC40">
        <v>85</v>
      </c>
      <c r="AD40" t="s">
        <v>67</v>
      </c>
      <c r="AE40" s="2">
        <v>44714.291527777779</v>
      </c>
      <c r="AF40">
        <v>90</v>
      </c>
      <c r="AG40" t="s">
        <v>12</v>
      </c>
      <c r="AH40">
        <v>0</v>
      </c>
      <c r="AI40">
        <v>12.064</v>
      </c>
      <c r="AJ40" s="3">
        <v>98364</v>
      </c>
      <c r="AK40">
        <v>20.373999999999999</v>
      </c>
      <c r="AL40" t="s">
        <v>13</v>
      </c>
      <c r="AM40" t="s">
        <v>13</v>
      </c>
      <c r="AN40" t="s">
        <v>13</v>
      </c>
      <c r="AO40" t="s">
        <v>13</v>
      </c>
      <c r="AQ40">
        <v>1</v>
      </c>
      <c r="AW40" s="13">
        <f t="shared" si="10"/>
        <v>25066.821688849366</v>
      </c>
      <c r="AX40" s="14">
        <f t="shared" si="11"/>
        <v>17664.185940346084</v>
      </c>
      <c r="AZ40" s="11">
        <f t="shared" si="12"/>
        <v>32969.179328399769</v>
      </c>
      <c r="BA40" s="12">
        <f t="shared" si="13"/>
        <v>18646.015552175042</v>
      </c>
      <c r="BC40" s="6">
        <f t="shared" si="14"/>
        <v>31723.787077199177</v>
      </c>
      <c r="BD40" s="7">
        <f t="shared" si="15"/>
        <v>19981.220639822077</v>
      </c>
      <c r="BF40" s="9">
        <f t="shared" si="16"/>
        <v>59742.289639549999</v>
      </c>
      <c r="BG40" s="10">
        <f t="shared" si="17"/>
        <v>-5957.9685411199998</v>
      </c>
      <c r="BI40">
        <v>85</v>
      </c>
      <c r="BJ40" t="s">
        <v>67</v>
      </c>
      <c r="BK40" s="2">
        <v>44714.291527777779</v>
      </c>
      <c r="BL40">
        <v>90</v>
      </c>
      <c r="BM40" t="s">
        <v>12</v>
      </c>
      <c r="BN40">
        <v>0</v>
      </c>
      <c r="BO40">
        <v>2.7869999999999999</v>
      </c>
      <c r="BP40" s="3">
        <v>2203113</v>
      </c>
      <c r="BQ40">
        <v>0</v>
      </c>
      <c r="BR40" t="s">
        <v>13</v>
      </c>
      <c r="BS40" t="s">
        <v>13</v>
      </c>
      <c r="BT40" t="s">
        <v>13</v>
      </c>
      <c r="BU40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E986-8AC5-4792-B361-0AA1D192316C}">
  <dimension ref="A2:BU40"/>
  <sheetViews>
    <sheetView tabSelected="1" topLeftCell="AB1" workbookViewId="0">
      <selection activeCell="AQ31" sqref="AQ31"/>
    </sheetView>
  </sheetViews>
  <sheetFormatPr defaultRowHeight="14.5" x14ac:dyDescent="0.35"/>
  <cols>
    <col min="2" max="2" width="23.54296875" customWidth="1"/>
    <col min="3" max="3" width="17.81640625" customWidth="1"/>
    <col min="8" max="8" width="9.7265625" customWidth="1"/>
    <col min="31" max="31" width="21.453125" customWidth="1"/>
  </cols>
  <sheetData>
    <row r="2" spans="1:73" x14ac:dyDescent="0.35">
      <c r="A2" t="s">
        <v>14</v>
      </c>
      <c r="O2" t="s">
        <v>15</v>
      </c>
      <c r="AC2" t="s">
        <v>16</v>
      </c>
      <c r="BI2" t="s">
        <v>68</v>
      </c>
    </row>
    <row r="3" spans="1:73" ht="188.5" x14ac:dyDescent="0.35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27</v>
      </c>
      <c r="J3" t="s">
        <v>8</v>
      </c>
      <c r="K3" t="s">
        <v>9</v>
      </c>
      <c r="L3" t="s">
        <v>10</v>
      </c>
      <c r="M3" t="s">
        <v>11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27</v>
      </c>
      <c r="X3" t="s">
        <v>8</v>
      </c>
      <c r="Y3" t="s">
        <v>9</v>
      </c>
      <c r="Z3" t="s">
        <v>10</v>
      </c>
      <c r="AA3" t="s">
        <v>11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  <c r="AI3" t="s">
        <v>6</v>
      </c>
      <c r="AJ3" t="s">
        <v>7</v>
      </c>
      <c r="AK3" t="s">
        <v>27</v>
      </c>
      <c r="AL3" t="s">
        <v>8</v>
      </c>
      <c r="AM3" t="s">
        <v>9</v>
      </c>
      <c r="AN3" t="s">
        <v>10</v>
      </c>
      <c r="AO3" t="s">
        <v>11</v>
      </c>
      <c r="AQ3" s="4" t="s">
        <v>17</v>
      </c>
      <c r="AR3" s="4" t="s">
        <v>18</v>
      </c>
      <c r="AS3" t="s">
        <v>69</v>
      </c>
      <c r="AT3" s="5" t="s">
        <v>70</v>
      </c>
      <c r="AU3" s="5" t="s">
        <v>71</v>
      </c>
      <c r="AV3" s="4"/>
      <c r="AW3" s="8" t="s">
        <v>20</v>
      </c>
      <c r="AX3" s="8" t="s">
        <v>19</v>
      </c>
      <c r="AZ3" s="8" t="s">
        <v>21</v>
      </c>
      <c r="BA3" s="8" t="s">
        <v>22</v>
      </c>
      <c r="BC3" s="5" t="s">
        <v>23</v>
      </c>
      <c r="BD3" s="5" t="s">
        <v>24</v>
      </c>
      <c r="BF3" s="8" t="s">
        <v>25</v>
      </c>
      <c r="BG3" s="8" t="s">
        <v>26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7</v>
      </c>
      <c r="BQ3" t="s">
        <v>27</v>
      </c>
      <c r="BR3" t="s">
        <v>8</v>
      </c>
      <c r="BS3" t="s">
        <v>9</v>
      </c>
      <c r="BT3" t="s">
        <v>10</v>
      </c>
      <c r="BU3" t="s">
        <v>11</v>
      </c>
    </row>
    <row r="4" spans="1:73" x14ac:dyDescent="0.35">
      <c r="A4">
        <v>49</v>
      </c>
      <c r="B4" t="s">
        <v>28</v>
      </c>
      <c r="C4" s="2">
        <v>44713.526435185187</v>
      </c>
      <c r="D4" t="s">
        <v>29</v>
      </c>
      <c r="E4" t="s">
        <v>12</v>
      </c>
      <c r="F4">
        <v>0</v>
      </c>
      <c r="G4">
        <v>6.0540000000000003</v>
      </c>
      <c r="H4" s="3">
        <v>1783</v>
      </c>
      <c r="I4">
        <v>-1E-3</v>
      </c>
      <c r="J4" t="s">
        <v>13</v>
      </c>
      <c r="K4" t="s">
        <v>13</v>
      </c>
      <c r="L4" t="s">
        <v>13</v>
      </c>
      <c r="M4" t="s">
        <v>13</v>
      </c>
      <c r="O4">
        <v>49</v>
      </c>
      <c r="P4" t="s">
        <v>28</v>
      </c>
      <c r="Q4" s="2">
        <v>44713.526435185187</v>
      </c>
      <c r="R4" t="s">
        <v>29</v>
      </c>
      <c r="S4" t="s">
        <v>12</v>
      </c>
      <c r="T4">
        <v>0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C4">
        <v>49</v>
      </c>
      <c r="AD4" t="s">
        <v>28</v>
      </c>
      <c r="AE4" s="2">
        <v>44713.526435185187</v>
      </c>
      <c r="AF4" t="s">
        <v>29</v>
      </c>
      <c r="AG4" t="s">
        <v>12</v>
      </c>
      <c r="AH4">
        <v>0</v>
      </c>
      <c r="AI4">
        <v>12.227</v>
      </c>
      <c r="AJ4" s="3">
        <v>1773</v>
      </c>
      <c r="AK4">
        <v>0.29899999999999999</v>
      </c>
      <c r="AL4" t="s">
        <v>13</v>
      </c>
      <c r="AM4" t="s">
        <v>13</v>
      </c>
      <c r="AN4" t="s">
        <v>13</v>
      </c>
      <c r="AO4" t="s">
        <v>13</v>
      </c>
      <c r="AQ4">
        <v>1</v>
      </c>
      <c r="AS4" s="15">
        <v>1</v>
      </c>
      <c r="AT4" s="6">
        <f>IF(H4&lt;10000,((0.0000001453*H4^2)+(0.0008349*H4)+(-1.805)),(IF(H4&lt;700000,((-0.00000000008054*H4^2)+(0.002348*H4)+(-2.47)), ((-0.00000001938*V4^2)+(0.2471*V4)+(226.8)))))</f>
        <v>0.14554833170000014</v>
      </c>
      <c r="AU4" s="7">
        <f>(-0.00000002552*AJ4^2)+(0.2067*AJ4)+(-103.7)</f>
        <v>262.69887713992</v>
      </c>
      <c r="AW4" s="13">
        <f t="shared" ref="AW4:AW40" si="0">IF(H4&lt;15000,((0.00000002125*H4^2)+(0.002705*H4)+(-4.371)),(IF(H4&lt;700000,((-0.0000000008162*H4^2)+(0.003141*H4)+(0.4702)), ((0.000000003285*V4^2)+(0.1899*V4)+(559.5)))))</f>
        <v>0.51957064124999963</v>
      </c>
      <c r="AX4" s="14">
        <f t="shared" ref="AX4:AX40" si="1">((-0.00000006277*AJ4^2)+(0.1854*AJ4)+(34.83))</f>
        <v>363.34688068467</v>
      </c>
      <c r="AZ4" s="11">
        <f t="shared" ref="AZ4:AZ40" si="2">IF(H4&lt;10000,((-0.00000005795*H4^2)+(0.003823*H4)+(-6.715)),(IF(H4&lt;700000,((-0.0000000001209*H4^2)+(0.002635*H4)+(-0.4111)), ((-0.00000002007*V4^2)+(0.2564*V4)+(286.1)))))</f>
        <v>-8.2819207550000051E-2</v>
      </c>
      <c r="BA4" s="12">
        <f t="shared" ref="BA4:BA40" si="3">(-0.00000001626*AJ4^2)+(0.1912*AJ4)+(-3.858)</f>
        <v>335.08848621846005</v>
      </c>
      <c r="BC4" s="6">
        <f t="shared" ref="BC4:BC7" si="4">IF(H4&lt;10000,((0.0000001453*H4^2)+(0.0008349*H4)+(-1.805)),(IF(H4&lt;700000,((-0.00000000008054*H4^2)+(0.002348*H4)+(-2.47)), ((-0.00000001938*V4^2)+(0.2471*V4)+(226.8)))))</f>
        <v>0.14554833170000014</v>
      </c>
      <c r="BD4" s="7">
        <f t="shared" ref="BD4:BD7" si="5">(-0.00000002552*AJ4^2)+(0.2067*AJ4)+(-103.7)</f>
        <v>262.69887713992</v>
      </c>
      <c r="BF4" s="9">
        <f t="shared" ref="BF4:BF40" si="6">IF(H4&lt;100000,((0.0000000152*H4^2)+(0.0014347*H4)+(-4.08313)),((0.00000295*V4^2)+(0.083061*V4)+(133)))</f>
        <v>-1.4767377472000001</v>
      </c>
      <c r="BG4" s="10">
        <f t="shared" ref="BG4:BG40" si="7">(-0.00000172*AJ4^2)+(0.108838*AJ4)+(-21.89)</f>
        <v>165.67290412</v>
      </c>
      <c r="BI4">
        <v>49</v>
      </c>
      <c r="BJ4" t="s">
        <v>28</v>
      </c>
      <c r="BK4" s="2">
        <v>44713.526435185187</v>
      </c>
      <c r="BL4" t="s">
        <v>29</v>
      </c>
      <c r="BM4" t="s">
        <v>12</v>
      </c>
      <c r="BN4">
        <v>0</v>
      </c>
      <c r="BO4">
        <v>2.7</v>
      </c>
      <c r="BP4" s="3">
        <v>5241649</v>
      </c>
      <c r="BQ4">
        <v>959.11699999999996</v>
      </c>
      <c r="BR4" t="s">
        <v>13</v>
      </c>
      <c r="BS4" t="s">
        <v>13</v>
      </c>
      <c r="BT4" t="s">
        <v>13</v>
      </c>
      <c r="BU4" t="s">
        <v>13</v>
      </c>
    </row>
    <row r="5" spans="1:73" x14ac:dyDescent="0.35">
      <c r="A5">
        <v>50</v>
      </c>
      <c r="B5" t="s">
        <v>30</v>
      </c>
      <c r="C5" s="2">
        <v>44713.547685185185</v>
      </c>
      <c r="D5" t="s">
        <v>31</v>
      </c>
      <c r="E5" t="s">
        <v>12</v>
      </c>
      <c r="F5">
        <v>0</v>
      </c>
      <c r="G5">
        <v>6.0049999999999999</v>
      </c>
      <c r="H5" s="3">
        <v>804326</v>
      </c>
      <c r="I5">
        <v>1.621</v>
      </c>
      <c r="J5" t="s">
        <v>13</v>
      </c>
      <c r="K5" t="s">
        <v>13</v>
      </c>
      <c r="L5" t="s">
        <v>13</v>
      </c>
      <c r="M5" t="s">
        <v>13</v>
      </c>
      <c r="O5">
        <v>50</v>
      </c>
      <c r="P5" t="s">
        <v>30</v>
      </c>
      <c r="Q5" s="2">
        <v>44713.547685185185</v>
      </c>
      <c r="R5" t="s">
        <v>31</v>
      </c>
      <c r="S5" t="s">
        <v>12</v>
      </c>
      <c r="T5">
        <v>0</v>
      </c>
      <c r="U5">
        <v>5.9589999999999996</v>
      </c>
      <c r="V5" s="3">
        <v>6607</v>
      </c>
      <c r="W5">
        <v>1.7709999999999999</v>
      </c>
      <c r="X5" t="s">
        <v>13</v>
      </c>
      <c r="Y5" t="s">
        <v>13</v>
      </c>
      <c r="Z5" t="s">
        <v>13</v>
      </c>
      <c r="AA5" t="s">
        <v>13</v>
      </c>
      <c r="AC5">
        <v>50</v>
      </c>
      <c r="AD5" t="s">
        <v>30</v>
      </c>
      <c r="AE5" s="2">
        <v>44713.547685185185</v>
      </c>
      <c r="AF5" t="s">
        <v>31</v>
      </c>
      <c r="AG5" t="s">
        <v>12</v>
      </c>
      <c r="AH5">
        <v>0</v>
      </c>
      <c r="AI5">
        <v>12.195</v>
      </c>
      <c r="AJ5" s="3">
        <v>6426</v>
      </c>
      <c r="AK5">
        <v>1.2889999999999999</v>
      </c>
      <c r="AL5" t="s">
        <v>13</v>
      </c>
      <c r="AM5" t="s">
        <v>13</v>
      </c>
      <c r="AN5" t="s">
        <v>13</v>
      </c>
      <c r="AO5" t="s">
        <v>13</v>
      </c>
      <c r="AQ5">
        <v>1</v>
      </c>
      <c r="AS5" s="15">
        <v>2</v>
      </c>
      <c r="AT5" s="6">
        <f>IF(H5&lt;10000,((0.0000001453*H5^2)+(0.0008349*H5)+(-1.805)),(IF(H5&lt;700000,((-0.00000000008054*H5^2)+(0.002348*H5)+(-2.47)), ((-0.00000001938*V5^2)+(0.2471*V5)+(226.8)))))</f>
        <v>1858.54371553838</v>
      </c>
      <c r="AU5" s="7">
        <f>(-0.00000002552*AJ5^2)+(0.2067*AJ5)+(-103.7)</f>
        <v>1223.5003904924797</v>
      </c>
      <c r="AW5" s="13">
        <f t="shared" si="0"/>
        <v>1814.312698294965</v>
      </c>
      <c r="AX5" s="14">
        <f t="shared" si="1"/>
        <v>1223.6184085114799</v>
      </c>
      <c r="AZ5" s="11">
        <f t="shared" si="2"/>
        <v>1979.2586953485702</v>
      </c>
      <c r="BA5" s="12">
        <f t="shared" si="3"/>
        <v>1224.1217680802401</v>
      </c>
      <c r="BC5" s="6">
        <f t="shared" si="4"/>
        <v>1858.54371553838</v>
      </c>
      <c r="BD5" s="7">
        <f t="shared" si="5"/>
        <v>1223.5003904924797</v>
      </c>
      <c r="BF5" s="9">
        <f t="shared" si="6"/>
        <v>810.5587515499999</v>
      </c>
      <c r="BG5" s="10">
        <f t="shared" si="7"/>
        <v>606.4782092800001</v>
      </c>
      <c r="BI5">
        <v>50</v>
      </c>
      <c r="BJ5" t="s">
        <v>30</v>
      </c>
      <c r="BK5" s="2">
        <v>44713.547685185185</v>
      </c>
      <c r="BL5" t="s">
        <v>31</v>
      </c>
      <c r="BM5" t="s">
        <v>12</v>
      </c>
      <c r="BN5">
        <v>0</v>
      </c>
      <c r="BO5">
        <v>2.702</v>
      </c>
      <c r="BP5" s="3">
        <v>5293463</v>
      </c>
      <c r="BQ5">
        <v>959.48500000000001</v>
      </c>
      <c r="BR5" t="s">
        <v>13</v>
      </c>
      <c r="BS5" t="s">
        <v>13</v>
      </c>
      <c r="BT5" t="s">
        <v>13</v>
      </c>
      <c r="BU5" t="s">
        <v>13</v>
      </c>
    </row>
    <row r="6" spans="1:73" x14ac:dyDescent="0.35">
      <c r="A6">
        <v>51</v>
      </c>
      <c r="B6" t="s">
        <v>32</v>
      </c>
      <c r="C6" s="2">
        <v>44713.568958333337</v>
      </c>
      <c r="D6" t="s">
        <v>33</v>
      </c>
      <c r="E6" t="s">
        <v>12</v>
      </c>
      <c r="F6">
        <v>0</v>
      </c>
      <c r="G6">
        <v>6.0339999999999998</v>
      </c>
      <c r="H6" s="3">
        <v>3235</v>
      </c>
      <c r="I6">
        <v>2E-3</v>
      </c>
      <c r="J6" t="s">
        <v>13</v>
      </c>
      <c r="K6" t="s">
        <v>13</v>
      </c>
      <c r="L6" t="s">
        <v>13</v>
      </c>
      <c r="M6" t="s">
        <v>13</v>
      </c>
      <c r="O6">
        <v>51</v>
      </c>
      <c r="P6" t="s">
        <v>32</v>
      </c>
      <c r="Q6" s="2">
        <v>44713.568958333337</v>
      </c>
      <c r="R6" t="s">
        <v>33</v>
      </c>
      <c r="S6" t="s">
        <v>12</v>
      </c>
      <c r="T6">
        <v>0</v>
      </c>
      <c r="U6" t="s">
        <v>13</v>
      </c>
      <c r="V6" t="s">
        <v>13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C6">
        <v>51</v>
      </c>
      <c r="AD6" t="s">
        <v>32</v>
      </c>
      <c r="AE6" s="2">
        <v>44713.568958333337</v>
      </c>
      <c r="AF6" t="s">
        <v>33</v>
      </c>
      <c r="AG6" t="s">
        <v>12</v>
      </c>
      <c r="AH6">
        <v>0</v>
      </c>
      <c r="AI6">
        <v>12.211</v>
      </c>
      <c r="AJ6" s="3">
        <v>1171</v>
      </c>
      <c r="AK6">
        <v>0.17100000000000001</v>
      </c>
      <c r="AL6" t="s">
        <v>13</v>
      </c>
      <c r="AM6" t="s">
        <v>13</v>
      </c>
      <c r="AN6" t="s">
        <v>13</v>
      </c>
      <c r="AO6" t="s">
        <v>13</v>
      </c>
      <c r="AQ6">
        <v>1</v>
      </c>
      <c r="AS6" s="15">
        <v>3</v>
      </c>
      <c r="AT6" s="6">
        <f>IF(H6&lt;10000,((0.0000001453*H6^2)+(0.0008349*H6)+(-1.805)),(IF(H6&lt;700000,((-0.00000000008054*H6^2)+(0.002348*H6)+(-2.47)), ((-0.00000001938*V6^2)+(0.2471*V6)+(226.8)))))</f>
        <v>2.4164986925000003</v>
      </c>
      <c r="AU6" s="7">
        <f>(-0.00000002552*AJ6^2)+(0.2067*AJ6)+(-103.7)</f>
        <v>138.31070592967995</v>
      </c>
      <c r="AW6" s="13">
        <f t="shared" si="0"/>
        <v>4.602061031249999</v>
      </c>
      <c r="AX6" s="14">
        <f t="shared" si="1"/>
        <v>251.84732720242999</v>
      </c>
      <c r="AZ6" s="11">
        <f t="shared" si="2"/>
        <v>5.0459452112500003</v>
      </c>
      <c r="BA6" s="12">
        <f t="shared" si="3"/>
        <v>220.01490362134001</v>
      </c>
      <c r="BC6" s="6">
        <f t="shared" si="4"/>
        <v>2.4164986925000003</v>
      </c>
      <c r="BD6" s="7">
        <f t="shared" si="5"/>
        <v>138.31070592967995</v>
      </c>
      <c r="BF6" s="9">
        <f t="shared" si="6"/>
        <v>0.71719591999999999</v>
      </c>
      <c r="BG6" s="10">
        <f t="shared" si="7"/>
        <v>103.20076347999999</v>
      </c>
      <c r="BI6">
        <v>51</v>
      </c>
      <c r="BJ6" t="s">
        <v>32</v>
      </c>
      <c r="BK6" s="2">
        <v>44713.568958333337</v>
      </c>
      <c r="BL6" t="s">
        <v>33</v>
      </c>
      <c r="BM6" t="s">
        <v>12</v>
      </c>
      <c r="BN6">
        <v>0</v>
      </c>
      <c r="BO6">
        <v>2.7010000000000001</v>
      </c>
      <c r="BP6" s="3">
        <v>5371538</v>
      </c>
      <c r="BQ6">
        <v>960.01599999999996</v>
      </c>
      <c r="BR6" t="s">
        <v>13</v>
      </c>
      <c r="BS6" t="s">
        <v>13</v>
      </c>
      <c r="BT6" t="s">
        <v>13</v>
      </c>
      <c r="BU6" t="s">
        <v>13</v>
      </c>
    </row>
    <row r="7" spans="1:73" x14ac:dyDescent="0.35">
      <c r="A7">
        <v>78</v>
      </c>
      <c r="B7" t="s">
        <v>60</v>
      </c>
      <c r="C7" s="2">
        <v>44714.142800925925</v>
      </c>
      <c r="D7">
        <v>68</v>
      </c>
      <c r="E7" t="s">
        <v>12</v>
      </c>
      <c r="F7">
        <v>0</v>
      </c>
      <c r="G7">
        <v>6.0750000000000002</v>
      </c>
      <c r="H7" s="3">
        <v>1249</v>
      </c>
      <c r="I7">
        <v>-2E-3</v>
      </c>
      <c r="J7" t="s">
        <v>13</v>
      </c>
      <c r="K7" t="s">
        <v>13</v>
      </c>
      <c r="L7" t="s">
        <v>13</v>
      </c>
      <c r="M7" t="s">
        <v>13</v>
      </c>
      <c r="O7">
        <v>78</v>
      </c>
      <c r="P7" t="s">
        <v>60</v>
      </c>
      <c r="Q7" s="2">
        <v>44714.142800925925</v>
      </c>
      <c r="R7">
        <v>68</v>
      </c>
      <c r="S7" t="s">
        <v>12</v>
      </c>
      <c r="T7">
        <v>0</v>
      </c>
      <c r="U7" t="s">
        <v>13</v>
      </c>
      <c r="V7" t="s">
        <v>13</v>
      </c>
      <c r="W7" t="s">
        <v>13</v>
      </c>
      <c r="X7" t="s">
        <v>13</v>
      </c>
      <c r="Y7" t="s">
        <v>13</v>
      </c>
      <c r="Z7" t="s">
        <v>13</v>
      </c>
      <c r="AA7" t="s">
        <v>13</v>
      </c>
      <c r="AC7">
        <v>78</v>
      </c>
      <c r="AD7" t="s">
        <v>60</v>
      </c>
      <c r="AE7" s="2">
        <v>44714.142800925925</v>
      </c>
      <c r="AF7">
        <v>68</v>
      </c>
      <c r="AG7" t="s">
        <v>12</v>
      </c>
      <c r="AH7">
        <v>0</v>
      </c>
      <c r="AI7">
        <v>12.096</v>
      </c>
      <c r="AJ7" s="3">
        <v>79941</v>
      </c>
      <c r="AK7">
        <v>16.617999999999999</v>
      </c>
      <c r="AL7" t="s">
        <v>13</v>
      </c>
      <c r="AM7" t="s">
        <v>13</v>
      </c>
      <c r="AN7" t="s">
        <v>13</v>
      </c>
      <c r="AO7" t="s">
        <v>13</v>
      </c>
      <c r="AQ7">
        <v>1</v>
      </c>
      <c r="AS7" s="15">
        <v>30</v>
      </c>
      <c r="AT7" s="6">
        <f>IF(H7&lt;10000,((0.0000001453*H7^2)+(0.0008349*H7)+(-1.805)),(IF(H7&lt;700000,((-0.00000000008054*H7^2)+(0.002348*H7)+(-2.47)), ((-0.00000001938*V7^2)+(0.2471*V7)+(226.8)))))</f>
        <v>-0.53554175469999987</v>
      </c>
      <c r="AU7" s="7">
        <f>(-0.00000002552*AJ7^2)+(0.2067*AJ7)+(-103.7)</f>
        <v>16257.01751996488</v>
      </c>
      <c r="AW7" s="13">
        <f>IF(H7&lt;15000,((0.00000002125*H7^2)+(0.002705*H7)+(-4.371)),(IF(H7&lt;700000,((-0.0000000008162*H7^2)+(0.003141*H7)+(0.4702)), ((0.000000003285*V7^2)+(0.1899*V7)+(559.5)))))</f>
        <v>-0.95930497875000054</v>
      </c>
      <c r="AX7" s="14">
        <f>((-0.00000006277*AJ7^2)+(0.1854*AJ7)+(34.83))</f>
        <v>14454.755730297631</v>
      </c>
      <c r="AZ7" s="11">
        <f>IF(H7&lt;10000,((-0.00000005795*H7^2)+(0.003823*H7)+(-6.715)),(IF(H7&lt;700000,((-0.0000000001209*H7^2)+(0.002635*H7)+(-0.4111)), ((-0.00000002007*V7^2)+(0.2564*V7)+(286.1)))))</f>
        <v>-2.0304750579499995</v>
      </c>
      <c r="BA7" s="12">
        <f>(-0.00000001626*AJ7^2)+(0.1912*AJ7)+(-3.858)</f>
        <v>15176.950637798942</v>
      </c>
      <c r="BC7" s="6">
        <f>IF(H7&lt;10000,((0.0000001453*H7^2)+(0.0008349*H7)+(-1.805)),(IF(H7&lt;700000,((-0.00000000008054*H7^2)+(0.002348*H7)+(-2.47)), ((-0.00000001938*V7^2)+(0.2471*V7)+(226.8)))))</f>
        <v>-0.53554175469999987</v>
      </c>
      <c r="BD7" s="7">
        <f>(-0.00000002552*AJ7^2)+(0.2067*AJ7)+(-103.7)</f>
        <v>16257.01751996488</v>
      </c>
      <c r="BF7" s="9">
        <f>IF(H7&lt;100000,((0.0000000152*H7^2)+(0.0014347*H7)+(-4.08313)),((0.00000295*V7^2)+(0.083061*V7)+(133)))</f>
        <v>-2.2674776847999998</v>
      </c>
      <c r="BG7" s="10">
        <f>(-0.00000172*AJ7^2)+(0.108838*AJ7)+(-21.89)</f>
        <v>-2313.0406293199999</v>
      </c>
      <c r="BI7">
        <v>78</v>
      </c>
      <c r="BJ7" t="s">
        <v>60</v>
      </c>
      <c r="BK7" s="2">
        <v>44714.142800925925</v>
      </c>
      <c r="BL7">
        <v>68</v>
      </c>
      <c r="BM7" t="s">
        <v>12</v>
      </c>
      <c r="BN7">
        <v>0</v>
      </c>
      <c r="BO7">
        <v>2.7970000000000002</v>
      </c>
      <c r="BP7" s="3">
        <v>2346333</v>
      </c>
      <c r="BQ7">
        <v>0</v>
      </c>
      <c r="BR7" t="s">
        <v>13</v>
      </c>
      <c r="BS7" t="s">
        <v>13</v>
      </c>
      <c r="BT7" t="s">
        <v>13</v>
      </c>
      <c r="BU7" t="s">
        <v>13</v>
      </c>
    </row>
    <row r="8" spans="1:73" x14ac:dyDescent="0.35">
      <c r="A8">
        <v>73</v>
      </c>
      <c r="B8" t="s">
        <v>55</v>
      </c>
      <c r="C8" s="2">
        <v>44714.036539351851</v>
      </c>
      <c r="D8">
        <v>203</v>
      </c>
      <c r="E8" t="s">
        <v>12</v>
      </c>
      <c r="F8">
        <v>0</v>
      </c>
      <c r="G8">
        <v>6.0439999999999996</v>
      </c>
      <c r="H8" s="3">
        <v>1548</v>
      </c>
      <c r="I8">
        <v>-2E-3</v>
      </c>
      <c r="J8" t="s">
        <v>13</v>
      </c>
      <c r="K8" t="s">
        <v>13</v>
      </c>
      <c r="L8" t="s">
        <v>13</v>
      </c>
      <c r="M8" t="s">
        <v>13</v>
      </c>
      <c r="O8">
        <v>73</v>
      </c>
      <c r="P8" t="s">
        <v>55</v>
      </c>
      <c r="Q8" s="2">
        <v>44714.036539351851</v>
      </c>
      <c r="R8">
        <v>203</v>
      </c>
      <c r="S8" t="s">
        <v>12</v>
      </c>
      <c r="T8">
        <v>0</v>
      </c>
      <c r="U8" t="s">
        <v>13</v>
      </c>
      <c r="V8" t="s">
        <v>13</v>
      </c>
      <c r="W8" t="s">
        <v>13</v>
      </c>
      <c r="X8" t="s">
        <v>13</v>
      </c>
      <c r="Y8" t="s">
        <v>13</v>
      </c>
      <c r="Z8" t="s">
        <v>13</v>
      </c>
      <c r="AA8" t="s">
        <v>13</v>
      </c>
      <c r="AC8">
        <v>73</v>
      </c>
      <c r="AD8" t="s">
        <v>55</v>
      </c>
      <c r="AE8" s="2">
        <v>44714.036539351851</v>
      </c>
      <c r="AF8">
        <v>203</v>
      </c>
      <c r="AG8" t="s">
        <v>12</v>
      </c>
      <c r="AH8">
        <v>0</v>
      </c>
      <c r="AI8">
        <v>12.087999999999999</v>
      </c>
      <c r="AJ8" s="3">
        <v>78905</v>
      </c>
      <c r="AK8">
        <v>16.405999999999999</v>
      </c>
      <c r="AL8" t="s">
        <v>13</v>
      </c>
      <c r="AM8" t="s">
        <v>13</v>
      </c>
      <c r="AN8" t="s">
        <v>13</v>
      </c>
      <c r="AO8" t="s">
        <v>13</v>
      </c>
      <c r="AQ8">
        <v>1</v>
      </c>
      <c r="AS8" s="15">
        <v>25</v>
      </c>
      <c r="AT8" s="6">
        <f>IF(H8&lt;10000,((0.0000001453*H8^2)+(0.0008349*H8)+(-1.805)),(IF(H8&lt;700000,((-0.00000000008054*H8^2)+(0.002348*H8)+(-2.47)), ((-0.00000001938*V8^2)+(0.2471*V8)+(226.8)))))</f>
        <v>-0.16439182879999992</v>
      </c>
      <c r="AU8" s="7">
        <f>(-0.00000002552*AJ8^2)+(0.2067*AJ8)+(-103.7)</f>
        <v>16047.076004881998</v>
      </c>
      <c r="AW8" s="13">
        <f>IF(H8&lt;15000,((0.00000002125*H8^2)+(0.002705*H8)+(-4.371)),(IF(H8&lt;700000,((-0.0000000008162*H8^2)+(0.003141*H8)+(0.4702)), ((0.000000003285*V8^2)+(0.1899*V8)+(559.5)))))</f>
        <v>-0.13273854000000096</v>
      </c>
      <c r="AX8" s="14">
        <f>((-0.00000006277*AJ8^2)+(0.1854*AJ8)+(34.83))</f>
        <v>14273.011041200751</v>
      </c>
      <c r="AZ8" s="11">
        <f>IF(H8&lt;10000,((-0.00000005795*H8^2)+(0.003823*H8)+(-6.715)),(IF(H8&lt;700000,((-0.0000000001209*H8^2)+(0.002635*H8)+(-0.4111)), ((-0.00000002007*V8^2)+(0.2564*V8)+(286.1)))))</f>
        <v>-0.93586181680000013</v>
      </c>
      <c r="BA8" s="12">
        <f>(-0.00000001626*AJ8^2)+(0.1912*AJ8)+(-3.858)</f>
        <v>14981.543255853499</v>
      </c>
      <c r="BC8" s="6">
        <f>IF(H8&lt;10000,((0.0000001453*H8^2)+(0.0008349*H8)+(-1.805)),(IF(H8&lt;700000,((-0.00000000008054*H8^2)+(0.002348*H8)+(-2.47)), ((-0.00000001938*V8^2)+(0.2471*V8)+(226.8)))))</f>
        <v>-0.16439182879999992</v>
      </c>
      <c r="BD8" s="7">
        <f>(-0.00000002552*AJ8^2)+(0.2067*AJ8)+(-103.7)</f>
        <v>16047.076004881998</v>
      </c>
      <c r="BF8" s="9">
        <f>IF(H8&lt;100000,((0.0000000152*H8^2)+(0.0014347*H8)+(-4.08313)),((0.00000295*V8^2)+(0.083061*V8)+(133)))</f>
        <v>-1.8257905792</v>
      </c>
      <c r="BG8" s="10">
        <f>(-0.00000172*AJ8^2)+(0.108838*AJ8)+(-21.89)</f>
        <v>-2142.7459330000006</v>
      </c>
      <c r="BI8">
        <v>73</v>
      </c>
      <c r="BJ8" t="s">
        <v>55</v>
      </c>
      <c r="BK8" s="2">
        <v>44714.036539351851</v>
      </c>
      <c r="BL8">
        <v>203</v>
      </c>
      <c r="BM8" t="s">
        <v>12</v>
      </c>
      <c r="BN8">
        <v>0</v>
      </c>
      <c r="BO8">
        <v>2.7810000000000001</v>
      </c>
      <c r="BP8" s="3">
        <v>2518372</v>
      </c>
      <c r="BQ8">
        <v>0</v>
      </c>
      <c r="BR8" t="s">
        <v>13</v>
      </c>
      <c r="BS8" t="s">
        <v>13</v>
      </c>
      <c r="BT8" t="s">
        <v>13</v>
      </c>
      <c r="BU8" t="s">
        <v>13</v>
      </c>
    </row>
    <row r="9" spans="1:73" x14ac:dyDescent="0.35">
      <c r="A9">
        <v>72</v>
      </c>
      <c r="B9" t="s">
        <v>54</v>
      </c>
      <c r="C9" s="2">
        <v>44714.015289351853</v>
      </c>
      <c r="D9">
        <v>82</v>
      </c>
      <c r="E9" t="s">
        <v>12</v>
      </c>
      <c r="F9">
        <v>0</v>
      </c>
      <c r="G9">
        <v>6.0679999999999996</v>
      </c>
      <c r="H9" s="3">
        <v>1625</v>
      </c>
      <c r="I9">
        <v>-2E-3</v>
      </c>
      <c r="J9" t="s">
        <v>13</v>
      </c>
      <c r="K9" t="s">
        <v>13</v>
      </c>
      <c r="L9" t="s">
        <v>13</v>
      </c>
      <c r="M9" t="s">
        <v>13</v>
      </c>
      <c r="O9">
        <v>72</v>
      </c>
      <c r="P9" t="s">
        <v>54</v>
      </c>
      <c r="Q9" s="2">
        <v>44714.015289351853</v>
      </c>
      <c r="R9">
        <v>82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72</v>
      </c>
      <c r="AD9" t="s">
        <v>54</v>
      </c>
      <c r="AE9" s="2">
        <v>44714.015289351853</v>
      </c>
      <c r="AF9">
        <v>82</v>
      </c>
      <c r="AG9" t="s">
        <v>12</v>
      </c>
      <c r="AH9">
        <v>0</v>
      </c>
      <c r="AI9">
        <v>12.09</v>
      </c>
      <c r="AJ9" s="3">
        <v>81676</v>
      </c>
      <c r="AK9">
        <v>16.972999999999999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5">
        <v>24</v>
      </c>
      <c r="AT9" s="6">
        <f>IF(H9&lt;10000,((0.0000001453*H9^2)+(0.0008349*H9)+(-1.805)),(IF(H9&lt;700000,((-0.00000000008054*H9^2)+(0.002348*H9)+(-2.47)), ((-0.00000001938*V9^2)+(0.2471*V9)+(226.8)))))</f>
        <v>-6.4604687499999924E-2</v>
      </c>
      <c r="AU9" s="7">
        <f>(-0.00000002552*AJ9^2)+(0.2067*AJ9)+(-103.7)</f>
        <v>16608.486071732477</v>
      </c>
      <c r="AW9" s="13">
        <f>IF(H9&lt;15000,((0.00000002125*H9^2)+(0.002705*H9)+(-4.371)),(IF(H9&lt;700000,((-0.0000000008162*H9^2)+(0.003141*H9)+(0.4702)), ((0.000000003285*V9^2)+(0.1899*V9)+(559.5)))))</f>
        <v>8.0738281249999488E-2</v>
      </c>
      <c r="AX9" s="14">
        <f>((-0.00000006277*AJ9^2)+(0.1854*AJ9)+(34.83))</f>
        <v>14758.82367737648</v>
      </c>
      <c r="AZ9" s="11">
        <f>IF(H9&lt;10000,((-0.00000005795*H9^2)+(0.003823*H9)+(-6.715)),(IF(H9&lt;700000,((-0.0000000001209*H9^2)+(0.002635*H9)+(-0.4111)), ((-0.00000002007*V9^2)+(0.2564*V9)+(286.1)))))</f>
        <v>-0.65564921874999982</v>
      </c>
      <c r="BA9" s="12">
        <f>(-0.00000001626*AJ9^2)+(0.1912*AJ9)+(-3.858)</f>
        <v>15504.123244450242</v>
      </c>
      <c r="BC9" s="6">
        <f>IF(H9&lt;10000,((0.0000001453*H9^2)+(0.0008349*H9)+(-1.805)),(IF(H9&lt;700000,((-0.00000000008054*H9^2)+(0.002348*H9)+(-2.47)), ((-0.00000001938*V9^2)+(0.2471*V9)+(226.8)))))</f>
        <v>-6.4604687499999924E-2</v>
      </c>
      <c r="BD9" s="7">
        <f>(-0.00000002552*AJ9^2)+(0.2067*AJ9)+(-103.7)</f>
        <v>16608.486071732477</v>
      </c>
      <c r="BF9" s="9">
        <f>IF(H9&lt;100000,((0.0000000152*H9^2)+(0.0014347*H9)+(-4.08313)),((0.00000295*V9^2)+(0.083061*V9)+(133)))</f>
        <v>-1.7116049999999996</v>
      </c>
      <c r="BG9" s="10">
        <f>(-0.00000172*AJ9^2)+(0.108838*AJ9)+(-21.89)</f>
        <v>-2606.504150719999</v>
      </c>
      <c r="BI9">
        <v>72</v>
      </c>
      <c r="BJ9" t="s">
        <v>54</v>
      </c>
      <c r="BK9" s="2">
        <v>44714.015289351853</v>
      </c>
      <c r="BL9">
        <v>82</v>
      </c>
      <c r="BM9" t="s">
        <v>12</v>
      </c>
      <c r="BN9">
        <v>0</v>
      </c>
      <c r="BO9">
        <v>2.7789999999999999</v>
      </c>
      <c r="BP9" s="3">
        <v>2807785</v>
      </c>
      <c r="BQ9">
        <v>0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5">
      <c r="A10">
        <v>70</v>
      </c>
      <c r="B10" t="s">
        <v>52</v>
      </c>
      <c r="C10" s="2">
        <v>44713.972800925927</v>
      </c>
      <c r="D10">
        <v>88</v>
      </c>
      <c r="E10" t="s">
        <v>12</v>
      </c>
      <c r="F10">
        <v>0</v>
      </c>
      <c r="G10">
        <v>6.0510000000000002</v>
      </c>
      <c r="H10" s="3">
        <v>1649</v>
      </c>
      <c r="I10">
        <v>-1E-3</v>
      </c>
      <c r="J10" t="s">
        <v>13</v>
      </c>
      <c r="K10" t="s">
        <v>13</v>
      </c>
      <c r="L10" t="s">
        <v>13</v>
      </c>
      <c r="M10" t="s">
        <v>13</v>
      </c>
      <c r="O10">
        <v>70</v>
      </c>
      <c r="P10" t="s">
        <v>52</v>
      </c>
      <c r="Q10" s="2">
        <v>44713.972800925927</v>
      </c>
      <c r="R10">
        <v>88</v>
      </c>
      <c r="S10" t="s">
        <v>12</v>
      </c>
      <c r="T10">
        <v>0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C10">
        <v>70</v>
      </c>
      <c r="AD10" t="s">
        <v>52</v>
      </c>
      <c r="AE10" s="2">
        <v>44713.972800925927</v>
      </c>
      <c r="AF10">
        <v>88</v>
      </c>
      <c r="AG10" t="s">
        <v>12</v>
      </c>
      <c r="AH10">
        <v>0</v>
      </c>
      <c r="AI10">
        <v>12.118</v>
      </c>
      <c r="AJ10" s="3">
        <v>59680</v>
      </c>
      <c r="AK10">
        <v>12.449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5">
        <v>22</v>
      </c>
      <c r="AT10" s="6">
        <f>IF(H10&lt;10000,((0.0000001453*H10^2)+(0.0008349*H10)+(-1.805)),(IF(H10&lt;700000,((-0.00000000008054*H10^2)+(0.002348*H10)+(-2.47)), ((-0.00000001938*V10^2)+(0.2471*V10)+(226.8)))))</f>
        <v>-3.3149994699999796E-2</v>
      </c>
      <c r="AU10" s="7">
        <f>(-0.00000002552*AJ10^2)+(0.2067*AJ10)+(-103.7)</f>
        <v>12141.261354752</v>
      </c>
      <c r="AW10" s="13">
        <f>IF(H10&lt;15000,((0.00000002125*H10^2)+(0.002705*H10)+(-4.371)),(IF(H10&lt;700000,((-0.0000000008162*H10^2)+(0.003141*H10)+(0.4702)), ((0.000000003285*V10^2)+(0.1899*V10)+(559.5)))))</f>
        <v>0.147328021249999</v>
      </c>
      <c r="AX10" s="14">
        <f>((-0.00000006277*AJ10^2)+(0.1854*AJ10)+(34.83))</f>
        <v>10875.933940352001</v>
      </c>
      <c r="AZ10" s="11">
        <f>IF(H10&lt;10000,((-0.00000005795*H10^2)+(0.003823*H10)+(-6.715)),(IF(H10&lt;700000,((-0.0000000001209*H10^2)+(0.002635*H10)+(-0.4111)), ((-0.00000002007*V10^2)+(0.2564*V10)+(286.1)))))</f>
        <v>-0.56845069794999947</v>
      </c>
      <c r="BA10" s="12">
        <f>(-0.00000001626*AJ10^2)+(0.1912*AJ10)+(-3.858)</f>
        <v>11349.044718976</v>
      </c>
      <c r="BC10" s="6">
        <f>IF(H10&lt;10000,((0.0000001453*H10^2)+(0.0008349*H10)+(-1.805)),(IF(H10&lt;700000,((-0.00000000008054*H10^2)+(0.002348*H10)+(-2.47)), ((-0.00000001938*V10^2)+(0.2471*V10)+(226.8)))))</f>
        <v>-3.3149994699999796E-2</v>
      </c>
      <c r="BD10" s="7">
        <f>(-0.00000002552*AJ10^2)+(0.2067*AJ10)+(-103.7)</f>
        <v>12141.261354752</v>
      </c>
      <c r="BF10" s="9">
        <f>IF(H10&lt;100000,((0.0000000152*H10^2)+(0.0014347*H10)+(-4.08313)),((0.00000295*V10^2)+(0.083061*V10)+(133)))</f>
        <v>-1.6759778447999998</v>
      </c>
      <c r="BG10" s="10">
        <f>(-0.00000172*AJ10^2)+(0.108838*AJ10)+(-21.89)</f>
        <v>347.43371200000036</v>
      </c>
      <c r="BI10">
        <v>70</v>
      </c>
      <c r="BJ10" t="s">
        <v>52</v>
      </c>
      <c r="BK10" s="2">
        <v>44713.972800925927</v>
      </c>
      <c r="BL10">
        <v>88</v>
      </c>
      <c r="BM10" t="s">
        <v>12</v>
      </c>
      <c r="BN10">
        <v>0</v>
      </c>
      <c r="BO10">
        <v>2.7949999999999999</v>
      </c>
      <c r="BP10" s="3">
        <v>2342886</v>
      </c>
      <c r="BQ10">
        <v>0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5">
      <c r="A11">
        <v>83</v>
      </c>
      <c r="B11" t="s">
        <v>65</v>
      </c>
      <c r="C11" s="2">
        <v>44714.249050925922</v>
      </c>
      <c r="D11">
        <v>18</v>
      </c>
      <c r="E11" t="s">
        <v>12</v>
      </c>
      <c r="F11">
        <v>0</v>
      </c>
      <c r="G11">
        <v>6.0449999999999999</v>
      </c>
      <c r="H11" s="3">
        <v>1696</v>
      </c>
      <c r="I11">
        <v>-1E-3</v>
      </c>
      <c r="J11" t="s">
        <v>13</v>
      </c>
      <c r="K11" t="s">
        <v>13</v>
      </c>
      <c r="L11" t="s">
        <v>13</v>
      </c>
      <c r="M11" t="s">
        <v>13</v>
      </c>
      <c r="O11">
        <v>83</v>
      </c>
      <c r="P11" t="s">
        <v>65</v>
      </c>
      <c r="Q11" s="2">
        <v>44714.249050925922</v>
      </c>
      <c r="R11">
        <v>18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83</v>
      </c>
      <c r="AD11" t="s">
        <v>65</v>
      </c>
      <c r="AE11" s="2">
        <v>44714.249050925922</v>
      </c>
      <c r="AF11">
        <v>18</v>
      </c>
      <c r="AG11" t="s">
        <v>12</v>
      </c>
      <c r="AH11">
        <v>0</v>
      </c>
      <c r="AI11">
        <v>12.131</v>
      </c>
      <c r="AJ11" s="3">
        <v>45989</v>
      </c>
      <c r="AK11">
        <v>9.6080000000000005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5">
        <v>35</v>
      </c>
      <c r="AT11" s="6">
        <f>IF(H11&lt;10000,((0.0000001453*H11^2)+(0.0008349*H11)+(-1.805)),(IF(H11&lt;700000,((-0.00000000008054*H11^2)+(0.002348*H11)+(-2.47)), ((-0.00000001938*V11^2)+(0.2471*V11)+(226.8)))))</f>
        <v>2.8933644799999936E-2</v>
      </c>
      <c r="AU11" s="7">
        <f>(-0.00000002552*AJ11^2)+(0.2067*AJ11)+(-103.7)</f>
        <v>9348.2518031520776</v>
      </c>
      <c r="AW11" s="13">
        <f>IF(H11&lt;15000,((0.00000002125*H11^2)+(0.002705*H11)+(-4.371)),(IF(H11&lt;700000,((-0.0000000008162*H11^2)+(0.003141*H11)+(0.4702)), ((0.000000003285*V11^2)+(0.1899*V11)+(559.5)))))</f>
        <v>0.27780383999999891</v>
      </c>
      <c r="AX11" s="14">
        <f>((-0.00000006277*AJ11^2)+(0.1854*AJ11)+(34.83))</f>
        <v>8428.4327956448305</v>
      </c>
      <c r="AZ11" s="11">
        <f>IF(H11&lt;10000,((-0.00000005795*H11^2)+(0.003823*H11)+(-6.715)),(IF(H11&lt;700000,((-0.0000000001209*H11^2)+(0.002635*H11)+(-0.4111)), ((-0.00000002007*V11^2)+(0.2564*V11)+(286.1)))))</f>
        <v>-0.39788030720000034</v>
      </c>
      <c r="BA11" s="12">
        <f>(-0.00000001626*AJ11^2)+(0.1912*AJ11)+(-3.858)</f>
        <v>8754.8490931525412</v>
      </c>
      <c r="BC11" s="6">
        <f>IF(H11&lt;10000,((0.0000001453*H11^2)+(0.0008349*H11)+(-1.805)),(IF(H11&lt;700000,((-0.00000000008054*H11^2)+(0.002348*H11)+(-2.47)), ((-0.00000001938*V11^2)+(0.2471*V11)+(226.8)))))</f>
        <v>2.8933644799999936E-2</v>
      </c>
      <c r="BD11" s="7">
        <f>(-0.00000002552*AJ11^2)+(0.2067*AJ11)+(-103.7)</f>
        <v>9348.2518031520776</v>
      </c>
      <c r="BF11" s="9">
        <f>IF(H11&lt;100000,((0.0000000152*H11^2)+(0.0014347*H11)+(-4.08313)),((0.00000295*V11^2)+(0.083061*V11)+(133)))</f>
        <v>-1.6061572767999999</v>
      </c>
      <c r="BG11" s="10">
        <f>(-0.00000172*AJ11^2)+(0.108838*AJ11)+(-21.89)</f>
        <v>1345.6812138800003</v>
      </c>
      <c r="BI11">
        <v>83</v>
      </c>
      <c r="BJ11" t="s">
        <v>65</v>
      </c>
      <c r="BK11" s="2">
        <v>44714.249050925922</v>
      </c>
      <c r="BL11">
        <v>18</v>
      </c>
      <c r="BM11" t="s">
        <v>12</v>
      </c>
      <c r="BN11">
        <v>0</v>
      </c>
      <c r="BO11">
        <v>2.7879999999999998</v>
      </c>
      <c r="BP11" s="3">
        <v>2519487</v>
      </c>
      <c r="BQ11">
        <v>0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5">
      <c r="A12">
        <v>68</v>
      </c>
      <c r="B12" t="s">
        <v>50</v>
      </c>
      <c r="C12" s="2">
        <v>44713.930324074077</v>
      </c>
      <c r="D12">
        <v>205</v>
      </c>
      <c r="E12" t="s">
        <v>12</v>
      </c>
      <c r="F12">
        <v>0</v>
      </c>
      <c r="G12">
        <v>6.0460000000000003</v>
      </c>
      <c r="H12" s="3">
        <v>1697</v>
      </c>
      <c r="I12">
        <v>-1E-3</v>
      </c>
      <c r="J12" t="s">
        <v>13</v>
      </c>
      <c r="K12" t="s">
        <v>13</v>
      </c>
      <c r="L12" t="s">
        <v>13</v>
      </c>
      <c r="M12" t="s">
        <v>13</v>
      </c>
      <c r="O12">
        <v>68</v>
      </c>
      <c r="P12" t="s">
        <v>50</v>
      </c>
      <c r="Q12" s="2">
        <v>44713.930324074077</v>
      </c>
      <c r="R12">
        <v>205</v>
      </c>
      <c r="S12" t="s">
        <v>12</v>
      </c>
      <c r="T12">
        <v>0</v>
      </c>
      <c r="U12" t="s">
        <v>13</v>
      </c>
      <c r="V12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68</v>
      </c>
      <c r="AD12" t="s">
        <v>50</v>
      </c>
      <c r="AE12" s="2">
        <v>44713.930324074077</v>
      </c>
      <c r="AF12">
        <v>205</v>
      </c>
      <c r="AG12" t="s">
        <v>12</v>
      </c>
      <c r="AH12">
        <v>0</v>
      </c>
      <c r="AI12">
        <v>12.128</v>
      </c>
      <c r="AJ12" s="3">
        <v>49839</v>
      </c>
      <c r="AK12">
        <v>10.409000000000001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5">
        <v>20</v>
      </c>
      <c r="AT12" s="6">
        <f>IF(H12&lt;10000,((0.0000001453*H12^2)+(0.0008349*H12)+(-1.805)),(IF(H12&lt;700000,((-0.00000000008054*H12^2)+(0.002348*H12)+(-2.47)), ((-0.00000001938*V12^2)+(0.2471*V12)+(226.8)))))</f>
        <v>3.0261547700000113E-2</v>
      </c>
      <c r="AU12" s="7">
        <f>(-0.00000002552*AJ12^2)+(0.2067*AJ12)+(-103.7)</f>
        <v>10134.631510496078</v>
      </c>
      <c r="AW12" s="13">
        <f>IF(H12&lt;15000,((0.00000002125*H12^2)+(0.002705*H12)+(-4.371)),(IF(H12&lt;700000,((-0.0000000008162*H12^2)+(0.003141*H12)+(0.4702)), ((0.000000003285*V12^2)+(0.1899*V12)+(559.5)))))</f>
        <v>0.28058094124999933</v>
      </c>
      <c r="AX12" s="14">
        <f>((-0.00000006277*AJ12^2)+(0.1854*AJ12)+(34.83))</f>
        <v>9119.0645699388315</v>
      </c>
      <c r="AZ12" s="11">
        <f>IF(H12&lt;10000,((-0.00000005795*H12^2)+(0.003823*H12)+(-6.715)),(IF(H12&lt;700000,((-0.0000000001209*H12^2)+(0.002635*H12)+(-0.4111)), ((-0.00000002007*V12^2)+(0.2564*V12)+(286.1)))))</f>
        <v>-0.39425393154999977</v>
      </c>
      <c r="BA12" s="12">
        <f>(-0.00000001626*AJ12^2)+(0.1912*AJ12)+(-3.858)</f>
        <v>9484.9701645245405</v>
      </c>
      <c r="BC12" s="6">
        <f>IF(H12&lt;10000,((0.0000001453*H12^2)+(0.0008349*H12)+(-1.805)),(IF(H12&lt;700000,((-0.00000000008054*H12^2)+(0.002348*H12)+(-2.47)), ((-0.00000001938*V12^2)+(0.2471*V12)+(226.8)))))</f>
        <v>3.0261547700000113E-2</v>
      </c>
      <c r="BD12" s="7">
        <f>(-0.00000002552*AJ12^2)+(0.2067*AJ12)+(-103.7)</f>
        <v>10134.631510496078</v>
      </c>
      <c r="BF12" s="9">
        <f>IF(H12&lt;100000,((0.0000000152*H12^2)+(0.0014347*H12)+(-4.08313)),((0.00000295*V12^2)+(0.083061*V12)+(133)))</f>
        <v>-1.6046710032</v>
      </c>
      <c r="BG12" s="10">
        <f>(-0.00000172*AJ12^2)+(0.108838*AJ12)+(-21.89)</f>
        <v>1130.13449788</v>
      </c>
      <c r="BI12">
        <v>68</v>
      </c>
      <c r="BJ12" t="s">
        <v>50</v>
      </c>
      <c r="BK12" s="2">
        <v>44713.930324074077</v>
      </c>
      <c r="BL12">
        <v>205</v>
      </c>
      <c r="BM12" t="s">
        <v>12</v>
      </c>
      <c r="BN12">
        <v>0</v>
      </c>
      <c r="BO12">
        <v>2.7890000000000001</v>
      </c>
      <c r="BP12" s="3">
        <v>2554009</v>
      </c>
      <c r="BQ12">
        <v>0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5">
      <c r="A13">
        <v>61</v>
      </c>
      <c r="B13" t="s">
        <v>43</v>
      </c>
      <c r="C13" s="2">
        <v>44713.781469907408</v>
      </c>
      <c r="D13">
        <v>62</v>
      </c>
      <c r="E13" t="s">
        <v>12</v>
      </c>
      <c r="F13">
        <v>0</v>
      </c>
      <c r="G13">
        <v>6.0469999999999997</v>
      </c>
      <c r="H13" s="3">
        <v>2139</v>
      </c>
      <c r="I13">
        <v>0</v>
      </c>
      <c r="J13" t="s">
        <v>13</v>
      </c>
      <c r="K13" t="s">
        <v>13</v>
      </c>
      <c r="L13" t="s">
        <v>13</v>
      </c>
      <c r="M13" t="s">
        <v>13</v>
      </c>
      <c r="O13">
        <v>61</v>
      </c>
      <c r="P13" t="s">
        <v>43</v>
      </c>
      <c r="Q13" s="2">
        <v>44713.781469907408</v>
      </c>
      <c r="R13">
        <v>62</v>
      </c>
      <c r="S13" t="s">
        <v>12</v>
      </c>
      <c r="T13">
        <v>0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61</v>
      </c>
      <c r="AD13" t="s">
        <v>43</v>
      </c>
      <c r="AE13" s="2">
        <v>44713.781469907408</v>
      </c>
      <c r="AF13">
        <v>62</v>
      </c>
      <c r="AG13" t="s">
        <v>12</v>
      </c>
      <c r="AH13">
        <v>0</v>
      </c>
      <c r="AI13">
        <v>12.097</v>
      </c>
      <c r="AJ13" s="3">
        <v>78912</v>
      </c>
      <c r="AK13">
        <v>16.407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5">
        <v>13</v>
      </c>
      <c r="AT13" s="6">
        <f>IF(H13&lt;10000,((0.0000001453*H13^2)+(0.0008349*H13)+(-1.805)),(IF(H13&lt;700000,((-0.00000000008054*H13^2)+(0.002348*H13)+(-2.47)), ((-0.00000001938*V13^2)+(0.2471*V13)+(226.8)))))</f>
        <v>0.64564524130000023</v>
      </c>
      <c r="AU13" s="7">
        <f>(-0.00000002552*AJ13^2)+(0.2067*AJ13)+(-103.7)</f>
        <v>16048.494712453119</v>
      </c>
      <c r="AW13" s="13">
        <f>IF(H13&lt;15000,((0.00000002125*H13^2)+(0.002705*H13)+(-4.371)),(IF(H13&lt;700000,((-0.0000000008162*H13^2)+(0.003141*H13)+(0.4702)), ((0.000000003285*V13^2)+(0.1899*V13)+(559.5)))))</f>
        <v>1.5122205712499994</v>
      </c>
      <c r="AX13" s="14">
        <f>((-0.00000006277*AJ13^2)+(0.1854*AJ13)+(34.83))</f>
        <v>14274.239497989121</v>
      </c>
      <c r="AZ13" s="11">
        <f>IF(H13&lt;10000,((-0.00000005795*H13^2)+(0.003823*H13)+(-6.715)),(IF(H13&lt;700000,((-0.0000000001209*H13^2)+(0.002635*H13)+(-0.4111)), ((-0.00000002007*V13^2)+(0.2564*V13)+(286.1)))))</f>
        <v>1.1972571480499994</v>
      </c>
      <c r="BA13" s="12">
        <f>(-0.00000001626*AJ13^2)+(0.1912*AJ13)+(-3.858)</f>
        <v>14982.863693122561</v>
      </c>
      <c r="BC13" s="6">
        <f>IF(H13&lt;10000,((0.0000001453*H13^2)+(0.0008349*H13)+(-1.805)),(IF(H13&lt;700000,((-0.00000000008054*H13^2)+(0.002348*H13)+(-2.47)), ((-0.00000001938*V13^2)+(0.2471*V13)+(226.8)))))</f>
        <v>0.64564524130000023</v>
      </c>
      <c r="BD13" s="7">
        <f>(-0.00000002552*AJ13^2)+(0.2067*AJ13)+(-103.7)</f>
        <v>16048.494712453119</v>
      </c>
      <c r="BF13" s="9">
        <f>IF(H13&lt;100000,((0.0000000152*H13^2)+(0.0014347*H13)+(-4.08313)),((0.00000295*V13^2)+(0.083061*V13)+(133)))</f>
        <v>-0.94476182080000015</v>
      </c>
      <c r="BG13" s="10">
        <f>(-0.00000172*AJ13^2)+(0.108838*AJ13)+(-21.89)</f>
        <v>-2143.8841836799988</v>
      </c>
      <c r="BI13">
        <v>61</v>
      </c>
      <c r="BJ13" t="s">
        <v>43</v>
      </c>
      <c r="BK13" s="2">
        <v>44713.781469907408</v>
      </c>
      <c r="BL13">
        <v>62</v>
      </c>
      <c r="BM13" t="s">
        <v>12</v>
      </c>
      <c r="BN13">
        <v>0</v>
      </c>
      <c r="BO13">
        <v>2.7989999999999999</v>
      </c>
      <c r="BP13" s="3">
        <v>2291234</v>
      </c>
      <c r="BQ13">
        <v>0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5">
      <c r="A14">
        <v>69</v>
      </c>
      <c r="B14" t="s">
        <v>51</v>
      </c>
      <c r="C14" s="2">
        <v>44713.951574074075</v>
      </c>
      <c r="D14">
        <v>204</v>
      </c>
      <c r="E14" t="s">
        <v>12</v>
      </c>
      <c r="F14">
        <v>0</v>
      </c>
      <c r="G14">
        <v>6.0389999999999997</v>
      </c>
      <c r="H14" s="3">
        <v>2950</v>
      </c>
      <c r="I14">
        <v>1E-3</v>
      </c>
      <c r="J14" t="s">
        <v>13</v>
      </c>
      <c r="K14" t="s">
        <v>13</v>
      </c>
      <c r="L14" t="s">
        <v>13</v>
      </c>
      <c r="M14" t="s">
        <v>13</v>
      </c>
      <c r="O14">
        <v>69</v>
      </c>
      <c r="P14" t="s">
        <v>51</v>
      </c>
      <c r="Q14" s="2">
        <v>44713.951574074075</v>
      </c>
      <c r="R14">
        <v>204</v>
      </c>
      <c r="S14" t="s">
        <v>12</v>
      </c>
      <c r="T14">
        <v>0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69</v>
      </c>
      <c r="AD14" t="s">
        <v>51</v>
      </c>
      <c r="AE14" s="2">
        <v>44713.951574074075</v>
      </c>
      <c r="AF14">
        <v>204</v>
      </c>
      <c r="AG14" t="s">
        <v>12</v>
      </c>
      <c r="AH14">
        <v>0</v>
      </c>
      <c r="AI14">
        <v>12.132999999999999</v>
      </c>
      <c r="AJ14" s="3">
        <v>44826</v>
      </c>
      <c r="AK14">
        <v>9.3659999999999997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5">
        <v>21</v>
      </c>
      <c r="AT14" s="6">
        <f>IF(H14&lt;10000,((0.0000001453*H14^2)+(0.0008349*H14)+(-1.805)),(IF(H14&lt;700000,((-0.00000000008054*H14^2)+(0.002348*H14)+(-2.47)), ((-0.00000001938*V14^2)+(0.2471*V14)+(226.8)))))</f>
        <v>1.9224282500000001</v>
      </c>
      <c r="AU14" s="7">
        <f>(-0.00000002552*AJ14^2)+(0.2067*AJ14)+(-103.7)</f>
        <v>9110.5550705564801</v>
      </c>
      <c r="AW14" s="13">
        <f>IF(H14&lt;15000,((0.00000002125*H14^2)+(0.002705*H14)+(-4.371)),(IF(H14&lt;700000,((-0.0000000008162*H14^2)+(0.003141*H14)+(0.4702)), ((0.000000003285*V14^2)+(0.1899*V14)+(559.5)))))</f>
        <v>3.7936781249999996</v>
      </c>
      <c r="AX14" s="14">
        <f>((-0.00000006277*AJ14^2)+(0.1854*AJ14)+(34.83))</f>
        <v>8219.4422277754802</v>
      </c>
      <c r="AZ14" s="11">
        <f>IF(H14&lt;10000,((-0.00000005795*H14^2)+(0.003823*H14)+(-6.715)),(IF(H14&lt;700000,((-0.0000000001209*H14^2)+(0.002635*H14)+(-0.4111)), ((-0.00000002007*V14^2)+(0.2564*V14)+(286.1)))))</f>
        <v>4.0585401250000004</v>
      </c>
      <c r="BA14" s="12">
        <f>(-0.00000001626*AJ14^2)+(0.1912*AJ14)+(-3.858)</f>
        <v>8534.2008393122396</v>
      </c>
      <c r="BC14" s="6">
        <f>IF(H14&lt;10000,((0.0000001453*H14^2)+(0.0008349*H14)+(-1.805)),(IF(H14&lt;700000,((-0.00000000008054*H14^2)+(0.002348*H14)+(-2.47)), ((-0.00000001938*V14^2)+(0.2471*V14)+(226.8)))))</f>
        <v>1.9224282500000001</v>
      </c>
      <c r="BD14" s="7">
        <f>(-0.00000002552*AJ14^2)+(0.2067*AJ14)+(-103.7)</f>
        <v>9110.5550705564801</v>
      </c>
      <c r="BF14" s="9">
        <f>IF(H14&lt;100000,((0.0000000152*H14^2)+(0.0014347*H14)+(-4.08313)),((0.00000295*V14^2)+(0.083061*V14)+(133)))</f>
        <v>0.28151300000000035</v>
      </c>
      <c r="BG14" s="10">
        <f>(-0.00000172*AJ14^2)+(0.108838*AJ14)+(-21.89)</f>
        <v>1400.7653132799999</v>
      </c>
      <c r="BI14">
        <v>69</v>
      </c>
      <c r="BJ14" t="s">
        <v>51</v>
      </c>
      <c r="BK14" s="2">
        <v>44713.951574074075</v>
      </c>
      <c r="BL14">
        <v>204</v>
      </c>
      <c r="BM14" t="s">
        <v>12</v>
      </c>
      <c r="BN14">
        <v>0</v>
      </c>
      <c r="BO14">
        <v>2.7869999999999999</v>
      </c>
      <c r="BP14" s="3">
        <v>2578180</v>
      </c>
      <c r="BQ14">
        <v>0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5">
      <c r="A15">
        <v>76</v>
      </c>
      <c r="B15" t="s">
        <v>58</v>
      </c>
      <c r="C15" s="2">
        <v>44714.100324074076</v>
      </c>
      <c r="D15">
        <v>33</v>
      </c>
      <c r="E15" t="s">
        <v>12</v>
      </c>
      <c r="F15">
        <v>0</v>
      </c>
      <c r="G15">
        <v>6.0289999999999999</v>
      </c>
      <c r="H15" s="3">
        <v>3590</v>
      </c>
      <c r="I15">
        <v>2E-3</v>
      </c>
      <c r="J15" t="s">
        <v>13</v>
      </c>
      <c r="K15" t="s">
        <v>13</v>
      </c>
      <c r="L15" t="s">
        <v>13</v>
      </c>
      <c r="M15" t="s">
        <v>13</v>
      </c>
      <c r="O15">
        <v>76</v>
      </c>
      <c r="P15" t="s">
        <v>58</v>
      </c>
      <c r="Q15" s="2">
        <v>44714.100324074076</v>
      </c>
      <c r="R15">
        <v>33</v>
      </c>
      <c r="S15" t="s">
        <v>12</v>
      </c>
      <c r="T15">
        <v>0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76</v>
      </c>
      <c r="AD15" t="s">
        <v>58</v>
      </c>
      <c r="AE15" s="2">
        <v>44714.100324074076</v>
      </c>
      <c r="AF15">
        <v>33</v>
      </c>
      <c r="AG15" t="s">
        <v>12</v>
      </c>
      <c r="AH15">
        <v>0</v>
      </c>
      <c r="AI15">
        <v>12.182</v>
      </c>
      <c r="AJ15" s="3">
        <v>7880</v>
      </c>
      <c r="AK15">
        <v>1.5980000000000001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5">
        <v>28</v>
      </c>
      <c r="AT15" s="6">
        <f>IF(H15&lt;10000,((0.0000001453*H15^2)+(0.0008349*H15)+(-1.805)),(IF(H15&lt;700000,((-0.00000000008054*H15^2)+(0.002348*H15)+(-2.47)), ((-0.00000001938*V15^2)+(0.2471*V15)+(226.8)))))</f>
        <v>3.0649319300000002</v>
      </c>
      <c r="AU15" s="7">
        <f>(-0.00000002552*AJ15^2)+(0.2067*AJ15)+(-103.7)</f>
        <v>1523.5113509119999</v>
      </c>
      <c r="AW15" s="13">
        <f>IF(H15&lt;15000,((0.00000002125*H15^2)+(0.002705*H15)+(-4.371)),(IF(H15&lt;700000,((-0.0000000008162*H15^2)+(0.003141*H15)+(0.4702)), ((0.000000003285*V15^2)+(0.1899*V15)+(559.5)))))</f>
        <v>5.6138221250000004</v>
      </c>
      <c r="AX15" s="14">
        <f>((-0.00000006277*AJ15^2)+(0.1854*AJ15)+(34.83))</f>
        <v>1491.8843345119999</v>
      </c>
      <c r="AZ15" s="11">
        <f>IF(H15&lt;10000,((-0.00000005795*H15^2)+(0.003823*H15)+(-6.715)),(IF(H15&lt;700000,((-0.0000000001209*H15^2)+(0.002635*H15)+(-0.4111)), ((-0.00000002007*V15^2)+(0.2564*V15)+(286.1)))))</f>
        <v>6.2627046049999997</v>
      </c>
      <c r="BA15" s="12">
        <f>(-0.00000001626*AJ15^2)+(0.1912*AJ15)+(-3.858)</f>
        <v>1501.7883450560003</v>
      </c>
      <c r="BC15" s="6">
        <f>IF(H15&lt;10000,((0.0000001453*H15^2)+(0.0008349*H15)+(-1.805)),(IF(H15&lt;700000,((-0.00000000008054*H15^2)+(0.002348*H15)+(-2.47)), ((-0.00000001938*V15^2)+(0.2471*V15)+(226.8)))))</f>
        <v>3.0649319300000002</v>
      </c>
      <c r="BD15" s="7">
        <f>(-0.00000002552*AJ15^2)+(0.2067*AJ15)+(-103.7)</f>
        <v>1523.5113509119999</v>
      </c>
      <c r="BF15" s="9">
        <f>IF(H15&lt;100000,((0.0000000152*H15^2)+(0.0014347*H15)+(-4.08313)),((0.00000295*V15^2)+(0.083061*V15)+(133)))</f>
        <v>1.2633421199999999</v>
      </c>
      <c r="BG15" s="10">
        <f>(-0.00000172*AJ15^2)+(0.108838*AJ15)+(-21.89)</f>
        <v>728.95107200000007</v>
      </c>
      <c r="BI15">
        <v>76</v>
      </c>
      <c r="BJ15" t="s">
        <v>58</v>
      </c>
      <c r="BK15" s="2">
        <v>44714.100324074076</v>
      </c>
      <c r="BL15">
        <v>33</v>
      </c>
      <c r="BM15" t="s">
        <v>12</v>
      </c>
      <c r="BN15">
        <v>0</v>
      </c>
      <c r="BO15">
        <v>2.7909999999999999</v>
      </c>
      <c r="BP15" s="3">
        <v>2555259</v>
      </c>
      <c r="BQ15">
        <v>0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5">
      <c r="A16">
        <v>75</v>
      </c>
      <c r="B16" t="s">
        <v>57</v>
      </c>
      <c r="C16" s="2">
        <v>44714.079062500001</v>
      </c>
      <c r="D16">
        <v>167</v>
      </c>
      <c r="E16" t="s">
        <v>12</v>
      </c>
      <c r="F16">
        <v>0</v>
      </c>
      <c r="G16">
        <v>6.0389999999999997</v>
      </c>
      <c r="H16" s="3">
        <v>3950</v>
      </c>
      <c r="I16">
        <v>3.0000000000000001E-3</v>
      </c>
      <c r="J16" t="s">
        <v>13</v>
      </c>
      <c r="K16" t="s">
        <v>13</v>
      </c>
      <c r="L16" t="s">
        <v>13</v>
      </c>
      <c r="M16" t="s">
        <v>13</v>
      </c>
      <c r="O16">
        <v>75</v>
      </c>
      <c r="P16" t="s">
        <v>57</v>
      </c>
      <c r="Q16" s="2">
        <v>44714.079062500001</v>
      </c>
      <c r="R16">
        <v>167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75</v>
      </c>
      <c r="AD16" t="s">
        <v>57</v>
      </c>
      <c r="AE16" s="2">
        <v>44714.079062500001</v>
      </c>
      <c r="AF16">
        <v>167</v>
      </c>
      <c r="AG16" t="s">
        <v>12</v>
      </c>
      <c r="AH16">
        <v>0</v>
      </c>
      <c r="AI16">
        <v>12.16</v>
      </c>
      <c r="AJ16" s="3">
        <v>21111</v>
      </c>
      <c r="AK16">
        <v>4.3959999999999999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5">
        <v>27</v>
      </c>
      <c r="AT16" s="6">
        <f>IF(H16&lt;10000,((0.0000001453*H16^2)+(0.0008349*H16)+(-1.805)),(IF(H16&lt;700000,((-0.00000000008054*H16^2)+(0.002348*H16)+(-2.47)), ((-0.00000001938*V16^2)+(0.2471*V16)+(226.8)))))</f>
        <v>3.75989825</v>
      </c>
      <c r="AU16" s="7">
        <f>(-0.00000002552*AJ16^2)+(0.2067*AJ16)+(-103.7)</f>
        <v>4248.5700913280798</v>
      </c>
      <c r="AW16" s="13">
        <f>IF(H16&lt;15000,((0.00000002125*H16^2)+(0.002705*H16)+(-4.371)),(IF(H16&lt;700000,((-0.0000000008162*H16^2)+(0.003141*H16)+(0.4702)), ((0.000000003285*V16^2)+(0.1899*V16)+(559.5)))))</f>
        <v>6.6453031249999981</v>
      </c>
      <c r="AX16" s="14">
        <f>((-0.00000006277*AJ16^2)+(0.1854*AJ16)+(34.83))</f>
        <v>3920.8344228708302</v>
      </c>
      <c r="AZ16" s="11">
        <f>IF(H16&lt;10000,((-0.00000005795*H16^2)+(0.003823*H16)+(-6.715)),(IF(H16&lt;700000,((-0.0000000001209*H16^2)+(0.002635*H16)+(-0.4111)), ((-0.00000002007*V16^2)+(0.2564*V16)+(286.1)))))</f>
        <v>7.4816851250000003</v>
      </c>
      <c r="BA16" s="12">
        <f>(-0.00000001626*AJ16^2)+(0.1912*AJ16)+(-3.858)</f>
        <v>4025.3185355405399</v>
      </c>
      <c r="BC16" s="6">
        <f>IF(H16&lt;10000,((0.0000001453*H16^2)+(0.0008349*H16)+(-1.805)),(IF(H16&lt;700000,((-0.00000000008054*H16^2)+(0.002348*H16)+(-2.47)), ((-0.00000001938*V16^2)+(0.2471*V16)+(226.8)))))</f>
        <v>3.75989825</v>
      </c>
      <c r="BD16" s="7">
        <f>(-0.00000002552*AJ16^2)+(0.2067*AJ16)+(-103.7)</f>
        <v>4248.5700913280798</v>
      </c>
      <c r="BF16" s="9">
        <f>IF(H16&lt;100000,((0.0000000152*H16^2)+(0.0014347*H16)+(-4.08313)),((0.00000295*V16^2)+(0.083061*V16)+(133)))</f>
        <v>1.8210930000000003</v>
      </c>
      <c r="BG16" s="10">
        <f>(-0.00000172*AJ16^2)+(0.108838*AJ16)+(-21.89)</f>
        <v>1509.2291858800002</v>
      </c>
      <c r="BI16">
        <v>75</v>
      </c>
      <c r="BJ16" t="s">
        <v>57</v>
      </c>
      <c r="BK16" s="2">
        <v>44714.079062500001</v>
      </c>
      <c r="BL16">
        <v>167</v>
      </c>
      <c r="BM16" t="s">
        <v>12</v>
      </c>
      <c r="BN16">
        <v>0</v>
      </c>
      <c r="BO16">
        <v>2.7959999999999998</v>
      </c>
      <c r="BP16" s="3">
        <v>2398826</v>
      </c>
      <c r="BQ16">
        <v>0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5">
      <c r="A17">
        <v>79</v>
      </c>
      <c r="B17" t="s">
        <v>61</v>
      </c>
      <c r="C17" s="2">
        <v>44714.1640625</v>
      </c>
      <c r="D17">
        <v>99</v>
      </c>
      <c r="E17" t="s">
        <v>12</v>
      </c>
      <c r="F17">
        <v>0</v>
      </c>
      <c r="G17">
        <v>6.0270000000000001</v>
      </c>
      <c r="H17" s="3">
        <v>4202</v>
      </c>
      <c r="I17">
        <v>4.0000000000000001E-3</v>
      </c>
      <c r="J17" t="s">
        <v>13</v>
      </c>
      <c r="K17" t="s">
        <v>13</v>
      </c>
      <c r="L17" t="s">
        <v>13</v>
      </c>
      <c r="M17" t="s">
        <v>13</v>
      </c>
      <c r="O17">
        <v>79</v>
      </c>
      <c r="P17" t="s">
        <v>61</v>
      </c>
      <c r="Q17" s="2">
        <v>44714.1640625</v>
      </c>
      <c r="R17">
        <v>99</v>
      </c>
      <c r="S17" t="s">
        <v>12</v>
      </c>
      <c r="T17">
        <v>0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79</v>
      </c>
      <c r="AD17" t="s">
        <v>61</v>
      </c>
      <c r="AE17" s="2">
        <v>44714.1640625</v>
      </c>
      <c r="AF17">
        <v>99</v>
      </c>
      <c r="AG17" t="s">
        <v>12</v>
      </c>
      <c r="AH17">
        <v>0</v>
      </c>
      <c r="AI17">
        <v>12.161</v>
      </c>
      <c r="AJ17" s="3">
        <v>20029</v>
      </c>
      <c r="AK17">
        <v>4.1680000000000001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5">
        <v>31</v>
      </c>
      <c r="AT17" s="6">
        <f>IF(H17&lt;10000,((0.0000001453*H17^2)+(0.0008349*H17)+(-1.805)),(IF(H17&lt;700000,((-0.00000000008054*H17^2)+(0.002348*H17)+(-2.47)), ((-0.00000001938*V17^2)+(0.2471*V17)+(226.8)))))</f>
        <v>4.2687834212000002</v>
      </c>
      <c r="AU17" s="7">
        <f>(-0.00000002552*AJ17^2)+(0.2067*AJ17)+(-103.7)</f>
        <v>4026.0566753376806</v>
      </c>
      <c r="AW17" s="13">
        <f>IF(H17&lt;15000,((0.00000002125*H17^2)+(0.002705*H17)+(-4.371)),(IF(H17&lt;700000,((-0.0000000008162*H17^2)+(0.003141*H17)+(0.4702)), ((0.000000003285*V17^2)+(0.1899*V17)+(559.5)))))</f>
        <v>7.3706170849999992</v>
      </c>
      <c r="AX17" s="14">
        <f>((-0.00000006277*AJ17^2)+(0.1854*AJ17)+(34.83))</f>
        <v>3723.0257340104299</v>
      </c>
      <c r="AZ17" s="11">
        <f>IF(H17&lt;10000,((-0.00000005795*H17^2)+(0.003823*H17)+(-6.715)),(IF(H17&lt;700000,((-0.0000000001209*H17^2)+(0.002635*H17)+(-0.4111)), ((-0.00000002007*V17^2)+(0.2564*V17)+(286.1)))))</f>
        <v>8.3260342082000012</v>
      </c>
      <c r="BA17" s="12">
        <f>(-0.00000001626*AJ17^2)+(0.1912*AJ17)+(-3.858)</f>
        <v>3819.1639247253402</v>
      </c>
      <c r="BC17" s="6">
        <f>IF(H17&lt;10000,((0.0000001453*H17^2)+(0.0008349*H17)+(-1.805)),(IF(H17&lt;700000,((-0.00000000008054*H17^2)+(0.002348*H17)+(-2.47)), ((-0.00000001938*V17^2)+(0.2471*V17)+(226.8)))))</f>
        <v>4.2687834212000002</v>
      </c>
      <c r="BD17" s="7">
        <f>(-0.00000002552*AJ17^2)+(0.2067*AJ17)+(-103.7)</f>
        <v>4026.0566753376806</v>
      </c>
      <c r="BF17" s="9">
        <f>IF(H17&lt;100000,((0.0000000152*H17^2)+(0.0014347*H17)+(-4.08313)),((0.00000295*V17^2)+(0.083061*V17)+(133)))</f>
        <v>2.2138628208000002</v>
      </c>
      <c r="BG17" s="10">
        <f>(-0.00000172*AJ17^2)+(0.108838*AJ17)+(-21.89)</f>
        <v>1468.02965548</v>
      </c>
      <c r="BI17">
        <v>79</v>
      </c>
      <c r="BJ17" t="s">
        <v>61</v>
      </c>
      <c r="BK17" s="2">
        <v>44714.1640625</v>
      </c>
      <c r="BL17">
        <v>99</v>
      </c>
      <c r="BM17" t="s">
        <v>12</v>
      </c>
      <c r="BN17">
        <v>0</v>
      </c>
      <c r="BO17">
        <v>2.79</v>
      </c>
      <c r="BP17" s="3">
        <v>2544148</v>
      </c>
      <c r="BQ17">
        <v>0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5">
      <c r="A18">
        <v>71</v>
      </c>
      <c r="B18" t="s">
        <v>53</v>
      </c>
      <c r="C18" s="2">
        <v>44713.994039351855</v>
      </c>
      <c r="D18">
        <v>216</v>
      </c>
      <c r="E18" t="s">
        <v>12</v>
      </c>
      <c r="F18">
        <v>0</v>
      </c>
      <c r="G18">
        <v>6.024</v>
      </c>
      <c r="H18" s="3">
        <v>5864</v>
      </c>
      <c r="I18">
        <v>7.0000000000000001E-3</v>
      </c>
      <c r="J18" t="s">
        <v>13</v>
      </c>
      <c r="K18" t="s">
        <v>13</v>
      </c>
      <c r="L18" t="s">
        <v>13</v>
      </c>
      <c r="M18" t="s">
        <v>13</v>
      </c>
      <c r="O18">
        <v>71</v>
      </c>
      <c r="P18" t="s">
        <v>53</v>
      </c>
      <c r="Q18" s="2">
        <v>44713.994039351855</v>
      </c>
      <c r="R18">
        <v>216</v>
      </c>
      <c r="S18" t="s">
        <v>12</v>
      </c>
      <c r="T18">
        <v>0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71</v>
      </c>
      <c r="AD18" t="s">
        <v>53</v>
      </c>
      <c r="AE18" s="2">
        <v>44713.994039351855</v>
      </c>
      <c r="AF18">
        <v>216</v>
      </c>
      <c r="AG18" t="s">
        <v>12</v>
      </c>
      <c r="AH18">
        <v>0</v>
      </c>
      <c r="AI18">
        <v>12.177</v>
      </c>
      <c r="AJ18" s="3">
        <v>8162</v>
      </c>
      <c r="AK18">
        <v>1.657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5">
        <v>23</v>
      </c>
      <c r="AT18" s="6">
        <f>IF(H18&lt;10000,((0.0000001453*H18^2)+(0.0008349*H18)+(-1.805)),(IF(H18&lt;700000,((-0.00000000008054*H18^2)+(0.002348*H18)+(-2.47)), ((-0.00000001938*V18^2)+(0.2471*V18)+(226.8)))))</f>
        <v>8.0872114687999996</v>
      </c>
      <c r="AU18" s="7">
        <f>(-0.00000002552*AJ18^2)+(0.2067*AJ18)+(-103.7)</f>
        <v>1581.6853024131199</v>
      </c>
      <c r="AW18" s="13">
        <f>IF(H18&lt;15000,((0.00000002125*H18^2)+(0.002705*H18)+(-4.371)),(IF(H18&lt;700000,((-0.0000000008162*H18^2)+(0.003141*H18)+(0.4702)), ((0.000000003285*V18^2)+(0.1899*V18)+(559.5)))))</f>
        <v>12.221833039999998</v>
      </c>
      <c r="AX18" s="14">
        <f>((-0.00000006277*AJ18^2)+(0.1854*AJ18)+(34.83))</f>
        <v>1543.88317282412</v>
      </c>
      <c r="AZ18" s="11">
        <f>IF(H18&lt;10000,((-0.00000005795*H18^2)+(0.003823*H18)+(-6.715)),(IF(H18&lt;700000,((-0.0000000001209*H18^2)+(0.002635*H18)+(-0.4111)), ((-0.00000002007*V18^2)+(0.2564*V18)+(286.1)))))</f>
        <v>13.710374556799998</v>
      </c>
      <c r="BA18" s="12">
        <f>(-0.00000001626*AJ18^2)+(0.1912*AJ18)+(-3.858)</f>
        <v>1555.6331873525601</v>
      </c>
      <c r="BC18" s="6">
        <f>IF(H18&lt;10000,((0.0000001453*H18^2)+(0.0008349*H18)+(-1.805)),(IF(H18&lt;700000,((-0.00000000008054*H18^2)+(0.002348*H18)+(-2.47)), ((-0.00000001938*V18^2)+(0.2471*V18)+(226.8)))))</f>
        <v>8.0872114687999996</v>
      </c>
      <c r="BD18" s="7">
        <f>(-0.00000002552*AJ18^2)+(0.2067*AJ18)+(-103.7)</f>
        <v>1581.6853024131199</v>
      </c>
      <c r="BF18" s="9">
        <f>IF(H18&lt;100000,((0.0000000152*H18^2)+(0.0014347*H18)+(-4.08313)),((0.00000295*V18^2)+(0.083061*V18)+(133)))</f>
        <v>4.8526255391999991</v>
      </c>
      <c r="BG18" s="10">
        <f>(-0.00000172*AJ18^2)+(0.108838*AJ18)+(-21.89)</f>
        <v>751.86237632000007</v>
      </c>
      <c r="BI18">
        <v>71</v>
      </c>
      <c r="BJ18" t="s">
        <v>53</v>
      </c>
      <c r="BK18" s="2">
        <v>44713.994039351855</v>
      </c>
      <c r="BL18">
        <v>216</v>
      </c>
      <c r="BM18" t="s">
        <v>12</v>
      </c>
      <c r="BN18">
        <v>0</v>
      </c>
      <c r="BO18">
        <v>2.7829999999999999</v>
      </c>
      <c r="BP18" s="3">
        <v>2750803</v>
      </c>
      <c r="BQ18">
        <v>0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5">
      <c r="A19">
        <v>64</v>
      </c>
      <c r="B19" t="s">
        <v>46</v>
      </c>
      <c r="C19" s="2">
        <v>44713.845300925925</v>
      </c>
      <c r="D19">
        <v>76</v>
      </c>
      <c r="E19" t="s">
        <v>12</v>
      </c>
      <c r="F19">
        <v>0</v>
      </c>
      <c r="G19">
        <v>6.0229999999999997</v>
      </c>
      <c r="H19" s="3">
        <v>8954</v>
      </c>
      <c r="I19">
        <v>1.2999999999999999E-2</v>
      </c>
      <c r="J19" t="s">
        <v>13</v>
      </c>
      <c r="K19" t="s">
        <v>13</v>
      </c>
      <c r="L19" t="s">
        <v>13</v>
      </c>
      <c r="M19" t="s">
        <v>13</v>
      </c>
      <c r="O19">
        <v>64</v>
      </c>
      <c r="P19" t="s">
        <v>46</v>
      </c>
      <c r="Q19" s="2">
        <v>44713.845300925925</v>
      </c>
      <c r="R19">
        <v>76</v>
      </c>
      <c r="S19" t="s">
        <v>12</v>
      </c>
      <c r="T19">
        <v>0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64</v>
      </c>
      <c r="AD19" t="s">
        <v>46</v>
      </c>
      <c r="AE19" s="2">
        <v>44713.845300925925</v>
      </c>
      <c r="AF19">
        <v>76</v>
      </c>
      <c r="AG19" t="s">
        <v>12</v>
      </c>
      <c r="AH19">
        <v>0</v>
      </c>
      <c r="AI19">
        <v>12.176</v>
      </c>
      <c r="AJ19" s="3">
        <v>6801</v>
      </c>
      <c r="AK19">
        <v>1.3680000000000001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5">
        <v>16</v>
      </c>
      <c r="AT19" s="6">
        <f>IF(H19&lt;10000,((0.0000001453*H19^2)+(0.0008349*H19)+(-1.805)),(IF(H19&lt;700000,((-0.00000000008054*H19^2)+(0.002348*H19)+(-2.47)), ((-0.00000001938*V19^2)+(0.2471*V19)+(226.8)))))</f>
        <v>17.319993654800001</v>
      </c>
      <c r="AU19" s="7">
        <f>(-0.00000002552*AJ19^2)+(0.2067*AJ19)+(-103.7)</f>
        <v>1300.8863081024799</v>
      </c>
      <c r="AW19" s="13">
        <f>IF(H19&lt;15000,((0.00000002125*H19^2)+(0.002705*H19)+(-4.371)),(IF(H19&lt;700000,((-0.0000000008162*H19^2)+(0.003141*H19)+(0.4702)), ((0.000000003285*V19^2)+(0.1899*V19)+(559.5)))))</f>
        <v>21.553269964999998</v>
      </c>
      <c r="AX19" s="14">
        <f>((-0.00000006277*AJ19^2)+(0.1854*AJ19)+(34.83))</f>
        <v>1292.83206146523</v>
      </c>
      <c r="AZ19" s="11">
        <f>IF(H19&lt;10000,((-0.00000005795*H19^2)+(0.003823*H19)+(-6.715)),(IF(H19&lt;700000,((-0.0000000001209*H19^2)+(0.002635*H19)+(-0.4111)), ((-0.00000002007*V19^2)+(0.2564*V19)+(286.1)))))</f>
        <v>22.870051977799999</v>
      </c>
      <c r="BA19" s="12">
        <f>(-0.00000001626*AJ19^2)+(0.1912*AJ19)+(-3.858)</f>
        <v>1295.7411164477401</v>
      </c>
      <c r="BC19" s="6">
        <f>IF(H19&lt;10000,((0.0000001453*H19^2)+(0.0008349*H19)+(-1.805)),(IF(H19&lt;700000,((-0.00000000008054*H19^2)+(0.002348*H19)+(-2.47)), ((-0.00000001938*V19^2)+(0.2471*V19)+(226.8)))))</f>
        <v>17.319993654800001</v>
      </c>
      <c r="BD19" s="7">
        <f>(-0.00000002552*AJ19^2)+(0.2067*AJ19)+(-103.7)</f>
        <v>1300.8863081024799</v>
      </c>
      <c r="BF19" s="9">
        <f>IF(H19&lt;100000,((0.0000000152*H19^2)+(0.0014347*H19)+(-4.08313)),((0.00000295*V19^2)+(0.083061*V19)+(133)))</f>
        <v>9.9818203632000007</v>
      </c>
      <c r="BG19" s="10">
        <f>(-0.00000172*AJ19^2)+(0.108838*AJ19)+(-21.89)</f>
        <v>638.76104428000008</v>
      </c>
      <c r="BI19">
        <v>64</v>
      </c>
      <c r="BJ19" t="s">
        <v>46</v>
      </c>
      <c r="BK19" s="2">
        <v>44713.845300925925</v>
      </c>
      <c r="BL19">
        <v>76</v>
      </c>
      <c r="BM19" t="s">
        <v>12</v>
      </c>
      <c r="BN19">
        <v>0</v>
      </c>
      <c r="BO19">
        <v>2.798</v>
      </c>
      <c r="BP19" s="3">
        <v>2367966</v>
      </c>
      <c r="BQ19">
        <v>0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5">
      <c r="A20">
        <v>77</v>
      </c>
      <c r="B20" t="s">
        <v>59</v>
      </c>
      <c r="C20" s="2">
        <v>44714.121574074074</v>
      </c>
      <c r="D20">
        <v>175</v>
      </c>
      <c r="E20" t="s">
        <v>12</v>
      </c>
      <c r="F20">
        <v>0</v>
      </c>
      <c r="G20">
        <v>6.0209999999999999</v>
      </c>
      <c r="H20" s="3">
        <v>9132</v>
      </c>
      <c r="I20">
        <v>1.4E-2</v>
      </c>
      <c r="J20" t="s">
        <v>13</v>
      </c>
      <c r="K20" t="s">
        <v>13</v>
      </c>
      <c r="L20" t="s">
        <v>13</v>
      </c>
      <c r="M20" t="s">
        <v>13</v>
      </c>
      <c r="O20">
        <v>77</v>
      </c>
      <c r="P20" t="s">
        <v>59</v>
      </c>
      <c r="Q20" s="2">
        <v>44714.121574074074</v>
      </c>
      <c r="R20">
        <v>175</v>
      </c>
      <c r="S20" t="s">
        <v>12</v>
      </c>
      <c r="T20">
        <v>0</v>
      </c>
      <c r="U20" t="s">
        <v>13</v>
      </c>
      <c r="V20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77</v>
      </c>
      <c r="AD20" t="s">
        <v>59</v>
      </c>
      <c r="AE20" s="2">
        <v>44714.121574074074</v>
      </c>
      <c r="AF20">
        <v>175</v>
      </c>
      <c r="AG20" t="s">
        <v>12</v>
      </c>
      <c r="AH20">
        <v>0</v>
      </c>
      <c r="AI20">
        <v>12.183999999999999</v>
      </c>
      <c r="AJ20" s="3">
        <v>1412</v>
      </c>
      <c r="AK20">
        <v>0.222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5">
        <v>29</v>
      </c>
      <c r="AT20" s="6">
        <f>IF(H20&lt;10000,((0.0000001453*H20^2)+(0.0008349*H20)+(-1.805)),(IF(H20&lt;700000,((-0.00000000008054*H20^2)+(0.002348*H20)+(-2.47)), ((-0.00000001938*V20^2)+(0.2471*V20)+(226.8)))))</f>
        <v>17.936371307199998</v>
      </c>
      <c r="AU20" s="7">
        <f>(-0.00000002552*AJ20^2)+(0.2067*AJ20)+(-103.7)</f>
        <v>188.10951965312</v>
      </c>
      <c r="AW20" s="13">
        <f>IF(H20&lt;15000,((0.00000002125*H20^2)+(0.002705*H20)+(-4.371)),(IF(H20&lt;700000,((-0.0000000008162*H20^2)+(0.003141*H20)+(0.4702)), ((0.000000003285*V20^2)+(0.1899*V20)+(559.5)))))</f>
        <v>22.103170259999999</v>
      </c>
      <c r="AX20" s="14">
        <f>((-0.00000006277*AJ20^2)+(0.1854*AJ20)+(34.83))</f>
        <v>296.48965268912002</v>
      </c>
      <c r="AZ20" s="11">
        <f>IF(H20&lt;10000,((-0.00000005795*H20^2)+(0.003823*H20)+(-6.715)),(IF(H20&lt;700000,((-0.0000000001209*H20^2)+(0.002635*H20)+(-0.4111)), ((-0.00000002007*V20^2)+(0.2564*V20)+(286.1)))))</f>
        <v>23.363987079200001</v>
      </c>
      <c r="BA20" s="12">
        <f>(-0.00000001626*AJ20^2)+(0.1912*AJ20)+(-3.858)</f>
        <v>266.08398172256</v>
      </c>
      <c r="BC20" s="6">
        <f>IF(H20&lt;10000,((0.0000001453*H20^2)+(0.0008349*H20)+(-1.805)),(IF(H20&lt;700000,((-0.00000000008054*H20^2)+(0.002348*H20)+(-2.47)), ((-0.00000001938*V20^2)+(0.2471*V20)+(226.8)))))</f>
        <v>17.936371307199998</v>
      </c>
      <c r="BD20" s="7">
        <f>(-0.00000002552*AJ20^2)+(0.2067*AJ20)+(-103.7)</f>
        <v>188.10951965312</v>
      </c>
      <c r="BF20" s="9">
        <f>IF(H20&lt;100000,((0.0000000152*H20^2)+(0.0014347*H20)+(-4.08313)),((0.00000295*V20^2)+(0.083061*V20)+(133)))</f>
        <v>10.286130444800001</v>
      </c>
      <c r="BG20" s="10">
        <f>(-0.00000172*AJ20^2)+(0.108838*AJ20)+(-21.89)</f>
        <v>128.36001632</v>
      </c>
      <c r="BI20">
        <v>77</v>
      </c>
      <c r="BJ20" t="s">
        <v>59</v>
      </c>
      <c r="BK20" s="2">
        <v>44714.121574074074</v>
      </c>
      <c r="BL20">
        <v>175</v>
      </c>
      <c r="BM20" t="s">
        <v>12</v>
      </c>
      <c r="BN20">
        <v>0</v>
      </c>
      <c r="BO20">
        <v>2.7919999999999998</v>
      </c>
      <c r="BP20" s="3">
        <v>2479046</v>
      </c>
      <c r="BQ20">
        <v>0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5">
      <c r="A21">
        <v>67</v>
      </c>
      <c r="B21" t="s">
        <v>49</v>
      </c>
      <c r="C21" s="2">
        <v>44713.909050925926</v>
      </c>
      <c r="D21">
        <v>89</v>
      </c>
      <c r="E21" t="s">
        <v>12</v>
      </c>
      <c r="F21">
        <v>0</v>
      </c>
      <c r="G21">
        <v>6.0190000000000001</v>
      </c>
      <c r="H21" s="3">
        <v>13887</v>
      </c>
      <c r="I21">
        <v>2.3E-2</v>
      </c>
      <c r="J21" t="s">
        <v>13</v>
      </c>
      <c r="K21" t="s">
        <v>13</v>
      </c>
      <c r="L21" t="s">
        <v>13</v>
      </c>
      <c r="M21" t="s">
        <v>13</v>
      </c>
      <c r="O21">
        <v>67</v>
      </c>
      <c r="P21" t="s">
        <v>49</v>
      </c>
      <c r="Q21" s="2">
        <v>44713.909050925926</v>
      </c>
      <c r="R21">
        <v>89</v>
      </c>
      <c r="S21" t="s">
        <v>12</v>
      </c>
      <c r="T21">
        <v>0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67</v>
      </c>
      <c r="AD21" t="s">
        <v>49</v>
      </c>
      <c r="AE21" s="2">
        <v>44713.909050925926</v>
      </c>
      <c r="AF21">
        <v>89</v>
      </c>
      <c r="AG21" t="s">
        <v>12</v>
      </c>
      <c r="AH21">
        <v>0</v>
      </c>
      <c r="AI21">
        <v>12.186</v>
      </c>
      <c r="AJ21">
        <v>963</v>
      </c>
      <c r="AK21">
        <v>0.127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5">
        <v>19</v>
      </c>
      <c r="AT21" s="6">
        <f>IF(H21&lt;10000,((0.0000001453*H21^2)+(0.0008349*H21)+(-1.805)),(IF(H21&lt;700000,((-0.00000000008054*H21^2)+(0.002348*H21)+(-2.47)), ((-0.00000001938*V21^2)+(0.2471*V21)+(226.8)))))</f>
        <v>30.121143960144742</v>
      </c>
      <c r="AU21" s="7">
        <f>(-0.00000002552*AJ21^2)+(0.2067*AJ21)+(-103.7)</f>
        <v>95.328433543119999</v>
      </c>
      <c r="AW21" s="13">
        <f>IF(H21&lt;15000,((0.00000002125*H21^2)+(0.002705*H21)+(-4.371)),(IF(H21&lt;700000,((-0.0000000008162*H21^2)+(0.003141*H21)+(0.4702)), ((0.000000003285*V21^2)+(0.1899*V21)+(559.5)))))</f>
        <v>37.291371341249999</v>
      </c>
      <c r="AX21" s="14">
        <f>((-0.00000006277*AJ21^2)+(0.1854*AJ21)+(34.83))</f>
        <v>213.31198904786999</v>
      </c>
      <c r="AZ21" s="11">
        <f>IF(H21&lt;10000,((-0.00000005795*H21^2)+(0.003823*H21)+(-6.715)),(IF(H21&lt;700000,((-0.0000000001209*H21^2)+(0.002635*H21)+(-0.4111)), ((-0.00000002007*V21^2)+(0.2564*V21)+(286.1)))))</f>
        <v>36.157829583827905</v>
      </c>
      <c r="BA21" s="12">
        <f>(-0.00000001626*AJ21^2)+(0.1912*AJ21)+(-3.858)</f>
        <v>180.25252098006001</v>
      </c>
      <c r="BC21" s="6">
        <f>IF(H21&lt;10000,((0.0000001453*H21^2)+(0.0008349*H21)+(-1.805)),(IF(H21&lt;700000,((-0.00000000008054*H21^2)+(0.002348*H21)+(-2.47)), ((-0.00000001938*V21^2)+(0.2471*V21)+(226.8)))))</f>
        <v>30.121143960144742</v>
      </c>
      <c r="BD21" s="7">
        <f>(-0.00000002552*AJ21^2)+(0.2067*AJ21)+(-103.7)</f>
        <v>95.328433543119999</v>
      </c>
      <c r="BF21" s="9">
        <f>IF(H21&lt;100000,((0.0000000152*H21^2)+(0.0014347*H21)+(-4.08313)),((0.00000295*V21^2)+(0.083061*V21)+(133)))</f>
        <v>18.771850188799998</v>
      </c>
      <c r="BG21" s="10">
        <f>(-0.00000172*AJ21^2)+(0.108838*AJ21)+(-21.89)</f>
        <v>81.325919320000011</v>
      </c>
      <c r="BI21">
        <v>67</v>
      </c>
      <c r="BJ21" t="s">
        <v>49</v>
      </c>
      <c r="BK21" s="2">
        <v>44713.909050925926</v>
      </c>
      <c r="BL21">
        <v>89</v>
      </c>
      <c r="BM21" t="s">
        <v>12</v>
      </c>
      <c r="BN21">
        <v>0</v>
      </c>
      <c r="BO21">
        <v>2.7829999999999999</v>
      </c>
      <c r="BP21" s="3">
        <v>2773804</v>
      </c>
      <c r="BQ21">
        <v>0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5">
      <c r="A22">
        <v>66</v>
      </c>
      <c r="B22" t="s">
        <v>48</v>
      </c>
      <c r="C22" s="2">
        <v>44713.887812499997</v>
      </c>
      <c r="D22">
        <v>85</v>
      </c>
      <c r="E22" t="s">
        <v>12</v>
      </c>
      <c r="F22">
        <v>0</v>
      </c>
      <c r="G22">
        <v>6.0209999999999999</v>
      </c>
      <c r="H22" s="3">
        <v>14534</v>
      </c>
      <c r="I22">
        <v>2.5000000000000001E-2</v>
      </c>
      <c r="J22" t="s">
        <v>13</v>
      </c>
      <c r="K22" t="s">
        <v>13</v>
      </c>
      <c r="L22" t="s">
        <v>13</v>
      </c>
      <c r="M22" t="s">
        <v>13</v>
      </c>
      <c r="O22">
        <v>66</v>
      </c>
      <c r="P22" t="s">
        <v>48</v>
      </c>
      <c r="Q22" s="2">
        <v>44713.887812499997</v>
      </c>
      <c r="R22">
        <v>85</v>
      </c>
      <c r="S22" t="s">
        <v>12</v>
      </c>
      <c r="T22">
        <v>0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66</v>
      </c>
      <c r="AD22" t="s">
        <v>48</v>
      </c>
      <c r="AE22" s="2">
        <v>44713.887812499997</v>
      </c>
      <c r="AF22">
        <v>85</v>
      </c>
      <c r="AG22" t="s">
        <v>12</v>
      </c>
      <c r="AH22">
        <v>0</v>
      </c>
      <c r="AI22">
        <v>12.18</v>
      </c>
      <c r="AJ22">
        <v>790</v>
      </c>
      <c r="AK22">
        <v>0.09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5">
        <v>18</v>
      </c>
      <c r="AT22" s="6">
        <f>IF(H22&lt;10000,((0.0000001453*H22^2)+(0.0008349*H22)+(-1.805)),(IF(H22&lt;700000,((-0.00000000008054*H22^2)+(0.002348*H22)+(-2.47)), ((-0.00000001938*V22^2)+(0.2471*V22)+(226.8)))))</f>
        <v>31.638818959455755</v>
      </c>
      <c r="AU22" s="7">
        <f>(-0.00000002552*AJ22^2)+(0.2067*AJ22)+(-103.7)</f>
        <v>59.577072967999996</v>
      </c>
      <c r="AW22" s="13">
        <f>IF(H22&lt;15000,((0.00000002125*H22^2)+(0.002705*H22)+(-4.371)),(IF(H22&lt;700000,((-0.0000000008162*H22^2)+(0.003141*H22)+(0.4702)), ((0.000000003285*V22^2)+(0.1899*V22)+(559.5)))))</f>
        <v>39.432259564999995</v>
      </c>
      <c r="AX22" s="14">
        <f>((-0.00000006277*AJ22^2)+(0.1854*AJ22)+(34.83))</f>
        <v>181.25682524299998</v>
      </c>
      <c r="AZ22" s="11">
        <f>IF(H22&lt;10000,((-0.00000005795*H22^2)+(0.003823*H22)+(-6.715)),(IF(H22&lt;700000,((-0.0000000001209*H22^2)+(0.002635*H22)+(-0.4111)), ((-0.00000002007*V22^2)+(0.2564*V22)+(286.1)))))</f>
        <v>37.860451427839607</v>
      </c>
      <c r="BA22" s="12">
        <f>(-0.00000001626*AJ22^2)+(0.1912*AJ22)+(-3.858)</f>
        <v>147.17985213399999</v>
      </c>
      <c r="BC22" s="6">
        <f>IF(H22&lt;10000,((0.0000001453*H22^2)+(0.0008349*H22)+(-1.805)),(IF(H22&lt;700000,((-0.00000000008054*H22^2)+(0.002348*H22)+(-2.47)), ((-0.00000001938*V22^2)+(0.2471*V22)+(226.8)))))</f>
        <v>31.638818959455755</v>
      </c>
      <c r="BD22" s="7">
        <f>(-0.00000002552*AJ22^2)+(0.2067*AJ22)+(-103.7)</f>
        <v>59.577072967999996</v>
      </c>
      <c r="BF22" s="9">
        <f>IF(H22&lt;100000,((0.0000000152*H22^2)+(0.0014347*H22)+(-4.08313)),((0.00000295*V22^2)+(0.083061*V22)+(133)))</f>
        <v>19.979604571199996</v>
      </c>
      <c r="BG22" s="10">
        <f>(-0.00000172*AJ22^2)+(0.108838*AJ22)+(-21.89)</f>
        <v>63.018568000000002</v>
      </c>
      <c r="BI22">
        <v>66</v>
      </c>
      <c r="BJ22" t="s">
        <v>48</v>
      </c>
      <c r="BK22" s="2">
        <v>44713.887812499997</v>
      </c>
      <c r="BL22">
        <v>85</v>
      </c>
      <c r="BM22" t="s">
        <v>12</v>
      </c>
      <c r="BN22">
        <v>0</v>
      </c>
      <c r="BO22">
        <v>2.7879999999999998</v>
      </c>
      <c r="BP22" s="3">
        <v>2662481</v>
      </c>
      <c r="BQ22">
        <v>0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5">
      <c r="A23">
        <v>84</v>
      </c>
      <c r="B23" t="s">
        <v>66</v>
      </c>
      <c r="C23" s="2">
        <v>44714.270277777781</v>
      </c>
      <c r="D23">
        <v>69</v>
      </c>
      <c r="E23" t="s">
        <v>12</v>
      </c>
      <c r="F23">
        <v>0</v>
      </c>
      <c r="G23">
        <v>6.016</v>
      </c>
      <c r="H23" s="3">
        <v>15396</v>
      </c>
      <c r="I23">
        <v>2.5999999999999999E-2</v>
      </c>
      <c r="J23" t="s">
        <v>13</v>
      </c>
      <c r="K23" t="s">
        <v>13</v>
      </c>
      <c r="L23" t="s">
        <v>13</v>
      </c>
      <c r="M23" t="s">
        <v>13</v>
      </c>
      <c r="O23">
        <v>84</v>
      </c>
      <c r="P23" t="s">
        <v>66</v>
      </c>
      <c r="Q23" s="2">
        <v>44714.270277777781</v>
      </c>
      <c r="R23">
        <v>69</v>
      </c>
      <c r="S23" t="s">
        <v>12</v>
      </c>
      <c r="T23">
        <v>0</v>
      </c>
      <c r="U23" t="s">
        <v>13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84</v>
      </c>
      <c r="AD23" t="s">
        <v>66</v>
      </c>
      <c r="AE23" s="2">
        <v>44714.270277777781</v>
      </c>
      <c r="AF23">
        <v>69</v>
      </c>
      <c r="AG23" t="s">
        <v>12</v>
      </c>
      <c r="AH23">
        <v>0</v>
      </c>
      <c r="AI23" t="s">
        <v>13</v>
      </c>
      <c r="AJ23" t="s">
        <v>13</v>
      </c>
      <c r="AK23" t="s">
        <v>13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5">
        <v>36</v>
      </c>
      <c r="AT23" s="6">
        <f>IF(H23&lt;10000,((0.0000001453*H23^2)+(0.0008349*H23)+(-1.805)),(IF(H23&lt;700000,((-0.00000000008054*H23^2)+(0.002348*H23)+(-2.47)), ((-0.00000001938*V23^2)+(0.2471*V23)+(226.8)))))</f>
        <v>33.66071705483936</v>
      </c>
      <c r="AU23" s="7" t="e">
        <f>(-0.00000002552*AJ23^2)+(0.2067*AJ23)+(-103.7)</f>
        <v>#VALUE!</v>
      </c>
      <c r="AW23" s="13">
        <f>IF(H23&lt;15000,((0.00000002125*H23^2)+(0.002705*H23)+(-4.371)),(IF(H23&lt;700000,((-0.0000000008162*H23^2)+(0.003141*H23)+(0.4702)), ((0.000000003285*V23^2)+(0.1899*V23)+(559.5)))))</f>
        <v>48.635566550780801</v>
      </c>
      <c r="AX23" s="14" t="e">
        <f>((-0.00000006277*AJ23^2)+(0.1854*AJ23)+(34.83))</f>
        <v>#VALUE!</v>
      </c>
      <c r="AZ23" s="11">
        <f>IF(H23&lt;10000,((-0.00000005795*H23^2)+(0.003823*H23)+(-6.715)),(IF(H23&lt;700000,((-0.0000000001209*H23^2)+(0.002635*H23)+(-0.4111)), ((-0.00000002007*V23^2)+(0.2564*V23)+(286.1)))))</f>
        <v>40.128702248945601</v>
      </c>
      <c r="BA23" s="12" t="e">
        <f>(-0.00000001626*AJ23^2)+(0.1912*AJ23)+(-3.858)</f>
        <v>#VALUE!</v>
      </c>
      <c r="BC23" s="6">
        <f>IF(H23&lt;10000,((0.0000001453*H23^2)+(0.0008349*H23)+(-1.805)),(IF(H23&lt;700000,((-0.00000000008054*H23^2)+(0.002348*H23)+(-2.47)), ((-0.00000001938*V23^2)+(0.2471*V23)+(226.8)))))</f>
        <v>33.66071705483936</v>
      </c>
      <c r="BD23" s="7" t="e">
        <f>(-0.00000002552*AJ23^2)+(0.2067*AJ23)+(-103.7)</f>
        <v>#VALUE!</v>
      </c>
      <c r="BF23" s="9">
        <f>IF(H23&lt;100000,((0.0000000152*H23^2)+(0.0014347*H23)+(-4.08313)),((0.00000295*V23^2)+(0.083061*V23)+(133)))</f>
        <v>21.608470803199996</v>
      </c>
      <c r="BG23" s="10" t="e">
        <f>(-0.00000172*AJ23^2)+(0.108838*AJ23)+(-21.89)</f>
        <v>#VALUE!</v>
      </c>
      <c r="BI23">
        <v>84</v>
      </c>
      <c r="BJ23" t="s">
        <v>66</v>
      </c>
      <c r="BK23" s="2">
        <v>44714.270277777781</v>
      </c>
      <c r="BL23">
        <v>69</v>
      </c>
      <c r="BM23" t="s">
        <v>12</v>
      </c>
      <c r="BN23">
        <v>0</v>
      </c>
      <c r="BO23">
        <v>2.7919999999999998</v>
      </c>
      <c r="BP23" s="3">
        <v>2445240</v>
      </c>
      <c r="BQ23">
        <v>0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5">
      <c r="A24">
        <v>62</v>
      </c>
      <c r="B24" t="s">
        <v>44</v>
      </c>
      <c r="C24" s="2">
        <v>44713.802743055552</v>
      </c>
      <c r="D24">
        <v>170</v>
      </c>
      <c r="E24" t="s">
        <v>12</v>
      </c>
      <c r="F24">
        <v>0</v>
      </c>
      <c r="G24">
        <v>6.0190000000000001</v>
      </c>
      <c r="H24" s="3">
        <v>16005</v>
      </c>
      <c r="I24">
        <v>2.8000000000000001E-2</v>
      </c>
      <c r="J24" t="s">
        <v>13</v>
      </c>
      <c r="K24" t="s">
        <v>13</v>
      </c>
      <c r="L24" t="s">
        <v>13</v>
      </c>
      <c r="M24" t="s">
        <v>13</v>
      </c>
      <c r="O24">
        <v>62</v>
      </c>
      <c r="P24" t="s">
        <v>44</v>
      </c>
      <c r="Q24" s="2">
        <v>44713.802743055552</v>
      </c>
      <c r="R24">
        <v>170</v>
      </c>
      <c r="S24" t="s">
        <v>12</v>
      </c>
      <c r="T24">
        <v>0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62</v>
      </c>
      <c r="AD24" t="s">
        <v>44</v>
      </c>
      <c r="AE24" s="2">
        <v>44713.802743055552</v>
      </c>
      <c r="AF24">
        <v>170</v>
      </c>
      <c r="AG24" t="s">
        <v>12</v>
      </c>
      <c r="AH24">
        <v>0</v>
      </c>
      <c r="AI24">
        <v>12.179</v>
      </c>
      <c r="AJ24" s="3">
        <v>8216</v>
      </c>
      <c r="AK24">
        <v>1.669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5">
        <v>14</v>
      </c>
      <c r="AT24" s="6">
        <f>IF(H24&lt;10000,((0.0000001453*H24^2)+(0.0008349*H24)+(-1.805)),(IF(H24&lt;700000,((-0.00000000008054*H24^2)+(0.002348*H24)+(-2.47)), ((-0.00000001938*V24^2)+(0.2471*V24)+(226.8)))))</f>
        <v>35.089108871586497</v>
      </c>
      <c r="AU24" s="7">
        <f>(-0.00000002552*AJ24^2)+(0.2067*AJ24)+(-103.7)</f>
        <v>1592.82453221888</v>
      </c>
      <c r="AW24" s="13">
        <f>IF(H24&lt;15000,((0.00000002125*H24^2)+(0.002705*H24)+(-4.371)),(IF(H24&lt;700000,((-0.0000000008162*H24^2)+(0.003141*H24)+(0.4702)), ((0.000000003285*V24^2)+(0.1899*V24)+(559.5)))))</f>
        <v>50.532827187595004</v>
      </c>
      <c r="AX24" s="14">
        <f>((-0.00000006277*AJ24^2)+(0.1854*AJ24)+(34.83))</f>
        <v>1553.8392582828799</v>
      </c>
      <c r="AZ24" s="11">
        <f>IF(H24&lt;10000,((-0.00000005795*H24^2)+(0.003823*H24)+(-6.715)),(IF(H24&lt;700000,((-0.0000000001209*H24^2)+(0.002635*H24)+(-0.4111)), ((-0.00000002007*V24^2)+(0.2564*V24)+(286.1)))))</f>
        <v>41.7311052529775</v>
      </c>
      <c r="BA24" s="12">
        <f>(-0.00000001626*AJ24^2)+(0.1912*AJ24)+(-3.858)</f>
        <v>1565.9436068134401</v>
      </c>
      <c r="BC24" s="6">
        <f>IF(H24&lt;10000,((0.0000001453*H24^2)+(0.0008349*H24)+(-1.805)),(IF(H24&lt;700000,((-0.00000000008054*H24^2)+(0.002348*H24)+(-2.47)), ((-0.00000001938*V24^2)+(0.2471*V24)+(226.8)))))</f>
        <v>35.089108871586497</v>
      </c>
      <c r="BD24" s="7">
        <f>(-0.00000002552*AJ24^2)+(0.2067*AJ24)+(-103.7)</f>
        <v>1592.82453221888</v>
      </c>
      <c r="BF24" s="9">
        <f>IF(H24&lt;100000,((0.0000000152*H24^2)+(0.0014347*H24)+(-4.08313)),((0.00000295*V24^2)+(0.083061*V24)+(133)))</f>
        <v>22.772875879999997</v>
      </c>
      <c r="BG24" s="10">
        <f>(-0.00000172*AJ24^2)+(0.108838*AJ24)+(-21.89)</f>
        <v>756.21843968000007</v>
      </c>
      <c r="BI24">
        <v>62</v>
      </c>
      <c r="BJ24" t="s">
        <v>44</v>
      </c>
      <c r="BK24" s="2">
        <v>44713.802743055552</v>
      </c>
      <c r="BL24">
        <v>170</v>
      </c>
      <c r="BM24" t="s">
        <v>12</v>
      </c>
      <c r="BN24">
        <v>0</v>
      </c>
      <c r="BO24">
        <v>2.7970000000000002</v>
      </c>
      <c r="BP24" s="3">
        <v>2367414</v>
      </c>
      <c r="BQ24">
        <v>0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5">
      <c r="A25">
        <v>53</v>
      </c>
      <c r="B25" t="s">
        <v>35</v>
      </c>
      <c r="C25" s="2">
        <v>44713.611458333333</v>
      </c>
      <c r="D25">
        <v>14</v>
      </c>
      <c r="E25" t="s">
        <v>12</v>
      </c>
      <c r="F25">
        <v>0</v>
      </c>
      <c r="G25">
        <v>6.0149999999999997</v>
      </c>
      <c r="H25" s="3">
        <v>18768</v>
      </c>
      <c r="I25">
        <v>3.3000000000000002E-2</v>
      </c>
      <c r="J25" t="s">
        <v>13</v>
      </c>
      <c r="K25" t="s">
        <v>13</v>
      </c>
      <c r="L25" t="s">
        <v>13</v>
      </c>
      <c r="M25" t="s">
        <v>13</v>
      </c>
      <c r="O25">
        <v>53</v>
      </c>
      <c r="P25" t="s">
        <v>35</v>
      </c>
      <c r="Q25" s="2">
        <v>44713.611458333333</v>
      </c>
      <c r="R25">
        <v>14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53</v>
      </c>
      <c r="AD25" t="s">
        <v>35</v>
      </c>
      <c r="AE25" s="2">
        <v>44713.611458333333</v>
      </c>
      <c r="AF25">
        <v>14</v>
      </c>
      <c r="AG25" t="s">
        <v>12</v>
      </c>
      <c r="AH25">
        <v>0</v>
      </c>
      <c r="AI25">
        <v>12.164999999999999</v>
      </c>
      <c r="AJ25" s="3">
        <v>314</v>
      </c>
      <c r="AK25">
        <v>-1.2E-2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5">
        <v>5</v>
      </c>
      <c r="AT25" s="6">
        <f>IF(H25&lt;10000,((0.0000001453*H25^2)+(0.0008349*H25)+(-1.805)),(IF(H25&lt;700000,((-0.00000000008054*H25^2)+(0.002348*H25)+(-2.47)), ((-0.00000001938*V25^2)+(0.2471*V25)+(226.8)))))</f>
        <v>41.568894765655038</v>
      </c>
      <c r="AU25" s="7">
        <f>(-0.00000002552*AJ25^2)+(0.2067*AJ25)+(-103.7)</f>
        <v>-38.798716169919999</v>
      </c>
      <c r="AW25" s="13">
        <f>IF(H25&lt;15000,((0.00000002125*H25^2)+(0.002705*H25)+(-4.371)),(IF(H25&lt;700000,((-0.0000000008162*H25^2)+(0.003141*H25)+(0.4702)), ((0.000000003285*V25^2)+(0.1899*V25)+(559.5)))))</f>
        <v>59.132991488051196</v>
      </c>
      <c r="AX25" s="14">
        <f>((-0.00000006277*AJ25^2)+(0.1854*AJ25)+(34.83))</f>
        <v>93.039411129080008</v>
      </c>
      <c r="AZ25" s="11">
        <f>IF(H25&lt;10000,((-0.00000005795*H25^2)+(0.003823*H25)+(-6.715)),(IF(H25&lt;700000,((-0.0000000001209*H25^2)+(0.002635*H25)+(-0.4111)), ((-0.00000002007*V25^2)+(0.2564*V25)+(286.1)))))</f>
        <v>48.999994447078407</v>
      </c>
      <c r="BA25" s="12">
        <f>(-0.00000001626*AJ25^2)+(0.1912*AJ25)+(-3.858)</f>
        <v>56.17719682904</v>
      </c>
      <c r="BC25" s="6">
        <f>IF(H25&lt;10000,((0.0000001453*H25^2)+(0.0008349*H25)+(-1.805)),(IF(H25&lt;700000,((-0.00000000008054*H25^2)+(0.002348*H25)+(-2.47)), ((-0.00000001938*V25^2)+(0.2471*V25)+(226.8)))))</f>
        <v>41.568894765655038</v>
      </c>
      <c r="BD25" s="7">
        <f>(-0.00000002552*AJ25^2)+(0.2067*AJ25)+(-103.7)</f>
        <v>-38.798716169919999</v>
      </c>
      <c r="BF25" s="9">
        <f>IF(H25&lt;100000,((0.0000000152*H25^2)+(0.0014347*H25)+(-4.08313)),((0.00000295*V25^2)+(0.083061*V25)+(133)))</f>
        <v>28.197334524799995</v>
      </c>
      <c r="BG25" s="10">
        <f>(-0.00000172*AJ25^2)+(0.108838*AJ25)+(-21.89)</f>
        <v>12.115546879999997</v>
      </c>
      <c r="BI25">
        <v>53</v>
      </c>
      <c r="BJ25" t="s">
        <v>35</v>
      </c>
      <c r="BK25" s="2">
        <v>44713.611458333333</v>
      </c>
      <c r="BL25">
        <v>14</v>
      </c>
      <c r="BM25" t="s">
        <v>12</v>
      </c>
      <c r="BN25">
        <v>0</v>
      </c>
      <c r="BO25">
        <v>2.7759999999999998</v>
      </c>
      <c r="BP25" s="3">
        <v>2876419</v>
      </c>
      <c r="BQ25">
        <v>0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5">
      <c r="A26">
        <v>56</v>
      </c>
      <c r="B26" t="s">
        <v>38</v>
      </c>
      <c r="C26" s="2">
        <v>44713.675254629627</v>
      </c>
      <c r="D26">
        <v>41</v>
      </c>
      <c r="E26" t="s">
        <v>12</v>
      </c>
      <c r="F26">
        <v>0</v>
      </c>
      <c r="G26">
        <v>6.016</v>
      </c>
      <c r="H26" s="3">
        <v>22719</v>
      </c>
      <c r="I26">
        <v>4.1000000000000002E-2</v>
      </c>
      <c r="J26" t="s">
        <v>13</v>
      </c>
      <c r="K26" t="s">
        <v>13</v>
      </c>
      <c r="L26" t="s">
        <v>13</v>
      </c>
      <c r="M26" t="s">
        <v>13</v>
      </c>
      <c r="O26">
        <v>56</v>
      </c>
      <c r="P26" t="s">
        <v>38</v>
      </c>
      <c r="Q26" s="2">
        <v>44713.675254629627</v>
      </c>
      <c r="R26">
        <v>41</v>
      </c>
      <c r="S26" t="s">
        <v>12</v>
      </c>
      <c r="T26">
        <v>0</v>
      </c>
      <c r="U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56</v>
      </c>
      <c r="AD26" t="s">
        <v>38</v>
      </c>
      <c r="AE26" s="2">
        <v>44713.675254629627</v>
      </c>
      <c r="AF26">
        <v>41</v>
      </c>
      <c r="AG26" t="s">
        <v>12</v>
      </c>
      <c r="AH26">
        <v>0</v>
      </c>
      <c r="AI26">
        <v>12.214</v>
      </c>
      <c r="AJ26" s="3">
        <v>816</v>
      </c>
      <c r="AK26">
        <v>9.5000000000000001E-2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5">
        <v>8</v>
      </c>
      <c r="AT26" s="6">
        <f>IF(H26&lt;10000,((0.0000001453*H26^2)+(0.0008349*H26)+(-1.805)),(IF(H26&lt;700000,((-0.00000000008054*H26^2)+(0.002348*H26)+(-2.47)), ((-0.00000001938*V26^2)+(0.2471*V26)+(226.8)))))</f>
        <v>50.832641040521061</v>
      </c>
      <c r="AU26" s="7">
        <f>(-0.00000002552*AJ26^2)+(0.2067*AJ26)+(-103.7)</f>
        <v>64.950207354879993</v>
      </c>
      <c r="AW26" s="13">
        <f>IF(H26&lt;15000,((0.00000002125*H26^2)+(0.002705*H26)+(-4.371)),(IF(H26&lt;700000,((-0.0000000008162*H26^2)+(0.003141*H26)+(0.4702)), ((0.000000003285*V26^2)+(0.1899*V26)+(559.5)))))</f>
        <v>71.409294953231807</v>
      </c>
      <c r="AX26" s="14">
        <f>((-0.00000006277*AJ26^2)+(0.1854*AJ26)+(34.83))</f>
        <v>186.07460421888004</v>
      </c>
      <c r="AZ26" s="11">
        <f>IF(H26&lt;10000,((-0.00000005795*H26^2)+(0.003823*H26)+(-6.715)),(IF(H26&lt;700000,((-0.0000000001209*H26^2)+(0.002635*H26)+(-0.4111)), ((-0.00000002007*V26^2)+(0.2564*V26)+(286.1)))))</f>
        <v>59.391062107015109</v>
      </c>
      <c r="BA26" s="12">
        <f>(-0.00000001626*AJ26^2)+(0.1912*AJ26)+(-3.858)</f>
        <v>152.15037318144002</v>
      </c>
      <c r="BC26" s="6">
        <f>IF(H26&lt;10000,((0.0000001453*H26^2)+(0.0008349*H26)+(-1.805)),(IF(H26&lt;700000,((-0.00000000008054*H26^2)+(0.002348*H26)+(-2.47)), ((-0.00000001938*V26^2)+(0.2471*V26)+(226.8)))))</f>
        <v>50.832641040521061</v>
      </c>
      <c r="BD26" s="7">
        <f>(-0.00000002552*AJ26^2)+(0.2067*AJ26)+(-103.7)</f>
        <v>64.950207354879993</v>
      </c>
      <c r="BF26" s="9">
        <f>IF(H26&lt;100000,((0.0000000152*H26^2)+(0.0014347*H26)+(-4.08313)),((0.00000295*V26^2)+(0.083061*V26)+(133)))</f>
        <v>36.357344307200002</v>
      </c>
      <c r="BG26" s="10">
        <f>(-0.00000172*AJ26^2)+(0.108838*AJ26)+(-21.89)</f>
        <v>65.776535679999995</v>
      </c>
      <c r="BI26">
        <v>56</v>
      </c>
      <c r="BJ26" t="s">
        <v>38</v>
      </c>
      <c r="BK26" s="2">
        <v>44713.675254629627</v>
      </c>
      <c r="BL26">
        <v>41</v>
      </c>
      <c r="BM26" t="s">
        <v>12</v>
      </c>
      <c r="BN26">
        <v>0</v>
      </c>
      <c r="BO26">
        <v>2.7970000000000002</v>
      </c>
      <c r="BP26" s="3">
        <v>2301829</v>
      </c>
      <c r="BQ26">
        <v>0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5">
      <c r="A27">
        <v>74</v>
      </c>
      <c r="B27" t="s">
        <v>56</v>
      </c>
      <c r="C27" s="2">
        <v>44714.057789351849</v>
      </c>
      <c r="D27">
        <v>182</v>
      </c>
      <c r="E27" t="s">
        <v>12</v>
      </c>
      <c r="F27">
        <v>0</v>
      </c>
      <c r="G27">
        <v>6.02</v>
      </c>
      <c r="H27" s="3">
        <v>22788</v>
      </c>
      <c r="I27">
        <v>4.1000000000000002E-2</v>
      </c>
      <c r="J27" t="s">
        <v>13</v>
      </c>
      <c r="K27" t="s">
        <v>13</v>
      </c>
      <c r="L27" t="s">
        <v>13</v>
      </c>
      <c r="M27" t="s">
        <v>13</v>
      </c>
      <c r="O27">
        <v>74</v>
      </c>
      <c r="P27" t="s">
        <v>56</v>
      </c>
      <c r="Q27" s="2">
        <v>44714.057789351849</v>
      </c>
      <c r="R27">
        <v>182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74</v>
      </c>
      <c r="AD27" t="s">
        <v>56</v>
      </c>
      <c r="AE27" s="2">
        <v>44714.057789351849</v>
      </c>
      <c r="AF27">
        <v>182</v>
      </c>
      <c r="AG27" t="s">
        <v>12</v>
      </c>
      <c r="AH27">
        <v>0</v>
      </c>
      <c r="AI27">
        <v>12.199</v>
      </c>
      <c r="AJ27" s="3">
        <v>1185</v>
      </c>
      <c r="AK27">
        <v>0.17399999999999999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5">
        <v>26</v>
      </c>
      <c r="AT27" s="6">
        <f>IF(H27&lt;10000,((0.0000001453*H27^2)+(0.0008349*H27)+(-1.805)),(IF(H27&lt;700000,((-0.00000000008054*H27^2)+(0.002348*H27)+(-2.47)), ((-0.00000001938*V27^2)+(0.2471*V27)+(226.8)))))</f>
        <v>50.994400146290239</v>
      </c>
      <c r="AU27" s="7">
        <f>(-0.00000002552*AJ27^2)+(0.2067*AJ27)+(-103.7)</f>
        <v>141.203664178</v>
      </c>
      <c r="AW27" s="13">
        <f>IF(H27&lt;15000,((0.00000002125*H27^2)+(0.002705*H27)+(-4.371)),(IF(H27&lt;700000,((-0.0000000008162*H27^2)+(0.003141*H27)+(0.4702)), ((0.000000003285*V27^2)+(0.1899*V27)+(559.5)))))</f>
        <v>71.623461099107217</v>
      </c>
      <c r="AX27" s="14">
        <f>((-0.00000006277*AJ27^2)+(0.1854*AJ27)+(34.83))</f>
        <v>254.44085679674998</v>
      </c>
      <c r="AZ27" s="11">
        <f>IF(H27&lt;10000,((-0.00000005795*H27^2)+(0.003823*H27)+(-6.715)),(IF(H27&lt;700000,((-0.0000000001209*H27^2)+(0.002635*H27)+(-0.4111)), ((-0.00000002007*V27^2)+(0.2564*V27)+(286.1)))))</f>
        <v>59.572497483070407</v>
      </c>
      <c r="BA27" s="12">
        <f>(-0.00000001626*AJ27^2)+(0.1912*AJ27)+(-3.858)</f>
        <v>222.6911673015</v>
      </c>
      <c r="BC27" s="6">
        <f>IF(H27&lt;10000,((0.0000001453*H27^2)+(0.0008349*H27)+(-1.805)),(IF(H27&lt;700000,((-0.00000000008054*H27^2)+(0.002348*H27)+(-2.47)), ((-0.00000001938*V27^2)+(0.2471*V27)+(226.8)))))</f>
        <v>50.994400146290239</v>
      </c>
      <c r="BD27" s="7">
        <f>(-0.00000002552*AJ27^2)+(0.2067*AJ27)+(-103.7)</f>
        <v>141.203664178</v>
      </c>
      <c r="BF27" s="9">
        <f>IF(H27&lt;100000,((0.0000000152*H27^2)+(0.0014347*H27)+(-4.08313)),((0.00000295*V27^2)+(0.083061*V27)+(133)))</f>
        <v>36.504066348800002</v>
      </c>
      <c r="BG27" s="10">
        <f>(-0.00000172*AJ27^2)+(0.108838*AJ27)+(-21.89)</f>
        <v>104.66776299999999</v>
      </c>
      <c r="BI27">
        <v>74</v>
      </c>
      <c r="BJ27" t="s">
        <v>56</v>
      </c>
      <c r="BK27" s="2">
        <v>44714.057789351849</v>
      </c>
      <c r="BL27">
        <v>182</v>
      </c>
      <c r="BM27" t="s">
        <v>12</v>
      </c>
      <c r="BN27">
        <v>0</v>
      </c>
      <c r="BO27">
        <v>2.79</v>
      </c>
      <c r="BP27" s="3">
        <v>2622562</v>
      </c>
      <c r="BQ27">
        <v>0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5">
      <c r="A28">
        <v>63</v>
      </c>
      <c r="B28" t="s">
        <v>45</v>
      </c>
      <c r="C28" s="2">
        <v>44713.82403935185</v>
      </c>
      <c r="D28">
        <v>127</v>
      </c>
      <c r="E28" t="s">
        <v>12</v>
      </c>
      <c r="F28">
        <v>0</v>
      </c>
      <c r="G28">
        <v>6.0179999999999998</v>
      </c>
      <c r="H28" s="3">
        <v>23760</v>
      </c>
      <c r="I28">
        <v>4.2999999999999997E-2</v>
      </c>
      <c r="J28" t="s">
        <v>13</v>
      </c>
      <c r="K28" t="s">
        <v>13</v>
      </c>
      <c r="L28" t="s">
        <v>13</v>
      </c>
      <c r="M28" t="s">
        <v>13</v>
      </c>
      <c r="O28">
        <v>63</v>
      </c>
      <c r="P28" t="s">
        <v>45</v>
      </c>
      <c r="Q28" s="2">
        <v>44713.82403935185</v>
      </c>
      <c r="R28">
        <v>127</v>
      </c>
      <c r="S28" t="s">
        <v>12</v>
      </c>
      <c r="T28">
        <v>0</v>
      </c>
      <c r="U28" t="s">
        <v>13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63</v>
      </c>
      <c r="AD28" t="s">
        <v>45</v>
      </c>
      <c r="AE28" s="2">
        <v>44713.82403935185</v>
      </c>
      <c r="AF28">
        <v>127</v>
      </c>
      <c r="AG28" t="s">
        <v>12</v>
      </c>
      <c r="AH28">
        <v>0</v>
      </c>
      <c r="AI28">
        <v>12.201000000000001</v>
      </c>
      <c r="AJ28">
        <v>332</v>
      </c>
      <c r="AK28">
        <v>-8.0000000000000002E-3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5">
        <v>15</v>
      </c>
      <c r="AT28" s="6">
        <f>IF(H28&lt;10000,((0.0000001453*H28^2)+(0.0008349*H28)+(-1.805)),(IF(H28&lt;700000,((-0.00000000008054*H28^2)+(0.002348*H28)+(-2.47)), ((-0.00000001938*V28^2)+(0.2471*V28)+(226.8)))))</f>
        <v>53.273012141695993</v>
      </c>
      <c r="AU28" s="7">
        <f>(-0.00000002552*AJ28^2)+(0.2067*AJ28)+(-103.7)</f>
        <v>-35.078412916480005</v>
      </c>
      <c r="AW28" s="13">
        <f>IF(H28&lt;15000,((0.00000002125*H28^2)+(0.002705*H28)+(-4.371)),(IF(H28&lt;700000,((-0.0000000008162*H28^2)+(0.003141*H28)+(0.4702)), ((0.000000003285*V28^2)+(0.1899*V28)+(559.5)))))</f>
        <v>74.639584410880005</v>
      </c>
      <c r="AX28" s="14">
        <f>((-0.00000006277*AJ28^2)+(0.1854*AJ28)+(34.83))</f>
        <v>96.375881239519998</v>
      </c>
      <c r="AZ28" s="11">
        <f>IF(H28&lt;10000,((-0.00000005795*H28^2)+(0.003823*H28)+(-6.715)),(IF(H28&lt;700000,((-0.0000000001209*H28^2)+(0.002635*H28)+(-0.4111)), ((-0.00000002007*V28^2)+(0.2564*V28)+(286.1)))))</f>
        <v>62.128247404160007</v>
      </c>
      <c r="BA28" s="12">
        <f>(-0.00000001626*AJ28^2)+(0.1912*AJ28)+(-3.858)</f>
        <v>59.618607757760003</v>
      </c>
      <c r="BC28" s="6">
        <f>IF(H28&lt;10000,((0.0000001453*H28^2)+(0.0008349*H28)+(-1.805)),(IF(H28&lt;700000,((-0.00000000008054*H28^2)+(0.002348*H28)+(-2.47)), ((-0.00000001938*V28^2)+(0.2471*V28)+(226.8)))))</f>
        <v>53.273012141695993</v>
      </c>
      <c r="BD28" s="7">
        <f>(-0.00000002552*AJ28^2)+(0.2067*AJ28)+(-103.7)</f>
        <v>-35.078412916480005</v>
      </c>
      <c r="BF28" s="9">
        <f>IF(H28&lt;100000,((0.0000000152*H28^2)+(0.0014347*H28)+(-4.08313)),((0.00000295*V28^2)+(0.083061*V28)+(133)))</f>
        <v>38.586313519999997</v>
      </c>
      <c r="BG28" s="10">
        <f>(-0.00000172*AJ28^2)+(0.108838*AJ28)+(-21.89)</f>
        <v>14.054630719999999</v>
      </c>
      <c r="BI28">
        <v>63</v>
      </c>
      <c r="BJ28" t="s">
        <v>45</v>
      </c>
      <c r="BK28" s="2">
        <v>44713.82403935185</v>
      </c>
      <c r="BL28">
        <v>127</v>
      </c>
      <c r="BM28" t="s">
        <v>12</v>
      </c>
      <c r="BN28">
        <v>0</v>
      </c>
      <c r="BO28">
        <v>2.7970000000000002</v>
      </c>
      <c r="BP28" s="3">
        <v>2363846</v>
      </c>
      <c r="BQ28">
        <v>0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5">
      <c r="A29">
        <v>55</v>
      </c>
      <c r="B29" t="s">
        <v>37</v>
      </c>
      <c r="C29" s="2">
        <v>44713.653993055559</v>
      </c>
      <c r="D29">
        <v>197</v>
      </c>
      <c r="E29" t="s">
        <v>12</v>
      </c>
      <c r="F29">
        <v>0</v>
      </c>
      <c r="G29">
        <v>6.008</v>
      </c>
      <c r="H29" s="3">
        <v>24408</v>
      </c>
      <c r="I29">
        <v>4.3999999999999997E-2</v>
      </c>
      <c r="J29" t="s">
        <v>13</v>
      </c>
      <c r="K29" t="s">
        <v>13</v>
      </c>
      <c r="L29" t="s">
        <v>13</v>
      </c>
      <c r="M29" t="s">
        <v>13</v>
      </c>
      <c r="O29">
        <v>55</v>
      </c>
      <c r="P29" t="s">
        <v>37</v>
      </c>
      <c r="Q29" s="2">
        <v>44713.653993055559</v>
      </c>
      <c r="R29">
        <v>197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55</v>
      </c>
      <c r="AD29" t="s">
        <v>37</v>
      </c>
      <c r="AE29" s="2">
        <v>44713.653993055559</v>
      </c>
      <c r="AF29">
        <v>197</v>
      </c>
      <c r="AG29" t="s">
        <v>12</v>
      </c>
      <c r="AH29">
        <v>0</v>
      </c>
      <c r="AI29" t="s">
        <v>13</v>
      </c>
      <c r="AJ29" s="3" t="s">
        <v>13</v>
      </c>
      <c r="AK29" t="s">
        <v>13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5">
        <v>7</v>
      </c>
      <c r="AT29" s="6">
        <f>IF(H29&lt;10000,((0.0000001453*H29^2)+(0.0008349*H29)+(-1.805)),(IF(H29&lt;700000,((-0.00000000008054*H29^2)+(0.002348*H29)+(-2.47)), ((-0.00000001938*V29^2)+(0.2471*V29)+(226.8)))))</f>
        <v>54.792002257629434</v>
      </c>
      <c r="AU29" s="7" t="e">
        <f>(-0.00000002552*AJ29^2)+(0.2067*AJ29)+(-103.7)</f>
        <v>#VALUE!</v>
      </c>
      <c r="AW29" s="13">
        <f>IF(H29&lt;15000,((0.00000002125*H29^2)+(0.002705*H29)+(-4.371)),(IF(H29&lt;700000,((-0.0000000008162*H29^2)+(0.003141*H29)+(0.4702)), ((0.000000003285*V29^2)+(0.1899*V29)+(559.5)))))</f>
        <v>76.649476471283208</v>
      </c>
      <c r="AX29" s="14" t="e">
        <f>((-0.00000006277*AJ29^2)+(0.1854*AJ29)+(34.83))</f>
        <v>#VALUE!</v>
      </c>
      <c r="AZ29" s="11">
        <f>IF(H29&lt;10000,((-0.00000005795*H29^2)+(0.003823*H29)+(-6.715)),(IF(H29&lt;700000,((-0.0000000001209*H29^2)+(0.002635*H29)+(-0.4111)), ((-0.00000002007*V29^2)+(0.2564*V29)+(286.1)))))</f>
        <v>63.831953768902416</v>
      </c>
      <c r="BA29" s="12" t="e">
        <f>(-0.00000001626*AJ29^2)+(0.1912*AJ29)+(-3.858)</f>
        <v>#VALUE!</v>
      </c>
      <c r="BC29" s="6">
        <f>IF(H29&lt;10000,((0.0000001453*H29^2)+(0.0008349*H29)+(-1.805)),(IF(H29&lt;700000,((-0.00000000008054*H29^2)+(0.002348*H29)+(-2.47)), ((-0.00000001938*V29^2)+(0.2471*V29)+(226.8)))))</f>
        <v>54.792002257629434</v>
      </c>
      <c r="BD29" s="7" t="e">
        <f>(-0.00000002552*AJ29^2)+(0.2067*AJ29)+(-103.7)</f>
        <v>#VALUE!</v>
      </c>
      <c r="BF29" s="9">
        <f>IF(H29&lt;100000,((0.0000000152*H29^2)+(0.0014347*H29)+(-4.08313)),((0.00000295*V29^2)+(0.083061*V29)+(133)))</f>
        <v>39.990434652799998</v>
      </c>
      <c r="BG29" s="10" t="e">
        <f>(-0.00000172*AJ29^2)+(0.108838*AJ29)+(-21.89)</f>
        <v>#VALUE!</v>
      </c>
      <c r="BI29">
        <v>55</v>
      </c>
      <c r="BJ29" t="s">
        <v>37</v>
      </c>
      <c r="BK29" s="2">
        <v>44713.653993055559</v>
      </c>
      <c r="BL29">
        <v>197</v>
      </c>
      <c r="BM29" t="s">
        <v>12</v>
      </c>
      <c r="BN29">
        <v>0</v>
      </c>
      <c r="BO29">
        <v>2.7679999999999998</v>
      </c>
      <c r="BP29" s="3">
        <v>2915042</v>
      </c>
      <c r="BQ29">
        <v>0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5">
      <c r="A30">
        <v>59</v>
      </c>
      <c r="B30" t="s">
        <v>41</v>
      </c>
      <c r="C30" s="2">
        <v>44713.738946759258</v>
      </c>
      <c r="D30">
        <v>29</v>
      </c>
      <c r="E30" t="s">
        <v>12</v>
      </c>
      <c r="F30">
        <v>0</v>
      </c>
      <c r="G30">
        <v>6.0170000000000003</v>
      </c>
      <c r="H30" s="3">
        <v>25768</v>
      </c>
      <c r="I30">
        <v>4.7E-2</v>
      </c>
      <c r="J30" t="s">
        <v>13</v>
      </c>
      <c r="K30" t="s">
        <v>13</v>
      </c>
      <c r="L30" t="s">
        <v>13</v>
      </c>
      <c r="M30" t="s">
        <v>13</v>
      </c>
      <c r="O30">
        <v>59</v>
      </c>
      <c r="P30" t="s">
        <v>41</v>
      </c>
      <c r="Q30" s="2">
        <v>44713.738946759258</v>
      </c>
      <c r="R30">
        <v>29</v>
      </c>
      <c r="S30" t="s">
        <v>12</v>
      </c>
      <c r="T30">
        <v>0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C30">
        <v>59</v>
      </c>
      <c r="AD30" t="s">
        <v>41</v>
      </c>
      <c r="AE30" s="2">
        <v>44713.738946759258</v>
      </c>
      <c r="AF30">
        <v>29</v>
      </c>
      <c r="AG30" t="s">
        <v>12</v>
      </c>
      <c r="AH30">
        <v>0</v>
      </c>
      <c r="AI30" t="s">
        <v>13</v>
      </c>
      <c r="AJ30" s="3" t="s">
        <v>13</v>
      </c>
      <c r="AK30" t="s">
        <v>13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5">
        <v>11</v>
      </c>
      <c r="AT30" s="6">
        <f>IF(H30&lt;10000,((0.0000001453*H30^2)+(0.0008349*H30)+(-1.805)),(IF(H30&lt;700000,((-0.00000000008054*H30^2)+(0.002348*H30)+(-2.47)), ((-0.00000001938*V30^2)+(0.2471*V30)+(226.8)))))</f>
        <v>57.979786259575036</v>
      </c>
      <c r="AU30" s="7" t="e">
        <f>(-0.00000002552*AJ30^2)+(0.2067*AJ30)+(-103.7)</f>
        <v>#VALUE!</v>
      </c>
      <c r="AW30" s="13">
        <f>IF(H30&lt;15000,((0.00000002125*H30^2)+(0.002705*H30)+(-4.371)),(IF(H30&lt;700000,((-0.0000000008162*H30^2)+(0.003141*H30)+(0.4702)), ((0.000000003285*V30^2)+(0.1899*V30)+(559.5)))))</f>
        <v>80.865539505651213</v>
      </c>
      <c r="AX30" s="14" t="e">
        <f>((-0.00000006277*AJ30^2)+(0.1854*AJ30)+(34.83))</f>
        <v>#VALUE!</v>
      </c>
      <c r="AZ30" s="11">
        <f>IF(H30&lt;10000,((-0.00000005795*H30^2)+(0.003823*H30)+(-6.715)),(IF(H30&lt;700000,((-0.0000000001209*H30^2)+(0.002635*H30)+(-0.4111)), ((-0.00000002007*V30^2)+(0.2564*V30)+(286.1)))))</f>
        <v>67.407303630278392</v>
      </c>
      <c r="BA30" s="12" t="e">
        <f>(-0.00000001626*AJ30^2)+(0.1912*AJ30)+(-3.858)</f>
        <v>#VALUE!</v>
      </c>
      <c r="BC30" s="6">
        <f>IF(H30&lt;10000,((0.0000001453*H30^2)+(0.0008349*H30)+(-1.805)),(IF(H30&lt;700000,((-0.00000000008054*H30^2)+(0.002348*H30)+(-2.47)), ((-0.00000001938*V30^2)+(0.2471*V30)+(226.8)))))</f>
        <v>57.979786259575036</v>
      </c>
      <c r="BD30" s="7" t="e">
        <f>(-0.00000002552*AJ30^2)+(0.2067*AJ30)+(-103.7)</f>
        <v>#VALUE!</v>
      </c>
      <c r="BF30" s="9">
        <f>IF(H30&lt;100000,((0.0000000152*H30^2)+(0.0014347*H30)+(-4.08313)),((0.00000295*V30^2)+(0.083061*V30)+(133)))</f>
        <v>42.978864924800007</v>
      </c>
      <c r="BG30" s="10" t="e">
        <f>(-0.00000172*AJ30^2)+(0.108838*AJ30)+(-21.89)</f>
        <v>#VALUE!</v>
      </c>
      <c r="BI30">
        <v>59</v>
      </c>
      <c r="BJ30" t="s">
        <v>41</v>
      </c>
      <c r="BK30" s="2">
        <v>44713.738946759258</v>
      </c>
      <c r="BL30" t="s">
        <v>72</v>
      </c>
      <c r="BM30" t="s">
        <v>12</v>
      </c>
      <c r="BN30">
        <v>0</v>
      </c>
      <c r="BO30">
        <v>2.7789999999999999</v>
      </c>
      <c r="BP30" s="3">
        <v>2858355</v>
      </c>
      <c r="BQ30">
        <v>0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5">
      <c r="A31">
        <v>57</v>
      </c>
      <c r="B31" t="s">
        <v>39</v>
      </c>
      <c r="C31" s="2">
        <v>44713.696493055555</v>
      </c>
      <c r="D31">
        <v>107</v>
      </c>
      <c r="E31" t="s">
        <v>12</v>
      </c>
      <c r="F31">
        <v>0</v>
      </c>
      <c r="G31">
        <v>6.0170000000000003</v>
      </c>
      <c r="H31" s="3">
        <v>26161</v>
      </c>
      <c r="I31">
        <v>4.8000000000000001E-2</v>
      </c>
      <c r="J31" t="s">
        <v>13</v>
      </c>
      <c r="K31" t="s">
        <v>13</v>
      </c>
      <c r="L31" t="s">
        <v>13</v>
      </c>
      <c r="M31" t="s">
        <v>13</v>
      </c>
      <c r="O31">
        <v>57</v>
      </c>
      <c r="P31" t="s">
        <v>39</v>
      </c>
      <c r="Q31" s="2">
        <v>44713.696493055555</v>
      </c>
      <c r="R31">
        <v>107</v>
      </c>
      <c r="S31" t="s">
        <v>12</v>
      </c>
      <c r="T31">
        <v>0</v>
      </c>
      <c r="U31" t="s">
        <v>13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57</v>
      </c>
      <c r="AD31" t="s">
        <v>39</v>
      </c>
      <c r="AE31" s="2">
        <v>44713.696493055555</v>
      </c>
      <c r="AF31">
        <v>107</v>
      </c>
      <c r="AG31" t="s">
        <v>12</v>
      </c>
      <c r="AH31">
        <v>0</v>
      </c>
      <c r="AI31" t="s">
        <v>13</v>
      </c>
      <c r="AJ31" s="3" t="s">
        <v>13</v>
      </c>
      <c r="AK31" t="s">
        <v>13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5">
        <v>9</v>
      </c>
      <c r="AT31" s="6">
        <f>IF(H31&lt;10000,((0.0000001453*H31^2)+(0.0008349*H31)+(-1.805)),(IF(H31&lt;700000,((-0.00000000008054*H31^2)+(0.002348*H31)+(-2.47)), ((-0.00000001938*V31^2)+(0.2471*V31)+(226.8)))))</f>
        <v>58.900906591442656</v>
      </c>
      <c r="AU31" s="7" t="e">
        <f>(-0.00000002552*AJ31^2)+(0.2067*AJ31)+(-103.7)</f>
        <v>#VALUE!</v>
      </c>
      <c r="AW31" s="13">
        <f>IF(H31&lt;15000,((0.00000002125*H31^2)+(0.002705*H31)+(-4.371)),(IF(H31&lt;700000,((-0.0000000008162*H31^2)+(0.003141*H31)+(0.4702)), ((0.000000003285*V31^2)+(0.1899*V31)+(559.5)))))</f>
        <v>82.083295416879807</v>
      </c>
      <c r="AX31" s="14" t="e">
        <f>((-0.00000006277*AJ31^2)+(0.1854*AJ31)+(34.83))</f>
        <v>#VALUE!</v>
      </c>
      <c r="AZ31" s="11">
        <f>IF(H31&lt;10000,((-0.00000005795*H31^2)+(0.003823*H31)+(-6.715)),(IF(H31&lt;700000,((-0.0000000001209*H31^2)+(0.002635*H31)+(-0.4111)), ((-0.00000002007*V31^2)+(0.2564*V31)+(286.1)))))</f>
        <v>68.440391291351091</v>
      </c>
      <c r="BA31" s="12" t="e">
        <f>(-0.00000001626*AJ31^2)+(0.1912*AJ31)+(-3.858)</f>
        <v>#VALUE!</v>
      </c>
      <c r="BC31" s="6">
        <f>IF(H31&lt;10000,((0.0000001453*H31^2)+(0.0008349*H31)+(-1.805)),(IF(H31&lt;700000,((-0.00000000008054*H31^2)+(0.002348*H31)+(-2.47)), ((-0.00000001938*V31^2)+(0.2471*V31)+(226.8)))))</f>
        <v>58.900906591442656</v>
      </c>
      <c r="BD31" s="7" t="e">
        <f>(-0.00000002552*AJ31^2)+(0.2067*AJ31)+(-103.7)</f>
        <v>#VALUE!</v>
      </c>
      <c r="BF31" s="9">
        <f>IF(H31&lt;100000,((0.0000000152*H31^2)+(0.0014347*H31)+(-4.08313)),((0.00000295*V31^2)+(0.083061*V31)+(133)))</f>
        <v>43.852905099200001</v>
      </c>
      <c r="BG31" s="10" t="e">
        <f>(-0.00000172*AJ31^2)+(0.108838*AJ31)+(-21.89)</f>
        <v>#VALUE!</v>
      </c>
      <c r="BI31">
        <v>57</v>
      </c>
      <c r="BJ31" t="s">
        <v>39</v>
      </c>
      <c r="BK31" s="2">
        <v>44713.696493055555</v>
      </c>
      <c r="BL31">
        <v>107</v>
      </c>
      <c r="BM31" t="s">
        <v>12</v>
      </c>
      <c r="BN31">
        <v>0</v>
      </c>
      <c r="BO31">
        <v>2.7909999999999999</v>
      </c>
      <c r="BP31" s="3">
        <v>2523489</v>
      </c>
      <c r="BQ31">
        <v>0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5">
      <c r="A32">
        <v>82</v>
      </c>
      <c r="B32" t="s">
        <v>64</v>
      </c>
      <c r="C32" s="2">
        <v>44714.227812500001</v>
      </c>
      <c r="D32">
        <v>208</v>
      </c>
      <c r="E32" t="s">
        <v>12</v>
      </c>
      <c r="F32">
        <v>0</v>
      </c>
      <c r="G32">
        <v>6.0170000000000003</v>
      </c>
      <c r="H32" s="3">
        <v>27211</v>
      </c>
      <c r="I32">
        <v>0.05</v>
      </c>
      <c r="J32" t="s">
        <v>13</v>
      </c>
      <c r="K32" t="s">
        <v>13</v>
      </c>
      <c r="L32" t="s">
        <v>13</v>
      </c>
      <c r="M32" t="s">
        <v>13</v>
      </c>
      <c r="O32">
        <v>82</v>
      </c>
      <c r="P32" t="s">
        <v>64</v>
      </c>
      <c r="Q32" s="2">
        <v>44714.227812500001</v>
      </c>
      <c r="R32">
        <v>208</v>
      </c>
      <c r="S32" t="s">
        <v>12</v>
      </c>
      <c r="T32">
        <v>0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82</v>
      </c>
      <c r="AD32" t="s">
        <v>64</v>
      </c>
      <c r="AE32" s="2">
        <v>44714.227812500001</v>
      </c>
      <c r="AF32">
        <v>208</v>
      </c>
      <c r="AG32" t="s">
        <v>12</v>
      </c>
      <c r="AH32">
        <v>0</v>
      </c>
      <c r="AI32" t="s">
        <v>13</v>
      </c>
      <c r="AJ32" t="s">
        <v>13</v>
      </c>
      <c r="AK32" t="s">
        <v>13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5">
        <v>34</v>
      </c>
      <c r="AT32" s="6">
        <f>IF(H32&lt;10000,((0.0000001453*H32^2)+(0.0008349*H32)+(-1.805)),(IF(H32&lt;700000,((-0.00000000008054*H32^2)+(0.002348*H32)+(-2.47)), ((-0.00000001938*V32^2)+(0.2471*V32)+(226.8)))))</f>
        <v>61.361793081518655</v>
      </c>
      <c r="AU32" s="7" t="e">
        <f>(-0.00000002552*AJ32^2)+(0.2067*AJ32)+(-103.7)</f>
        <v>#VALUE!</v>
      </c>
      <c r="AW32" s="13">
        <f>IF(H32&lt;15000,((0.00000002125*H32^2)+(0.002705*H32)+(-4.371)),(IF(H32&lt;700000,((-0.0000000008162*H32^2)+(0.003141*H32)+(0.4702)), ((0.000000003285*V32^2)+(0.1899*V32)+(559.5)))))</f>
        <v>85.335605079159805</v>
      </c>
      <c r="AX32" s="14" t="e">
        <f>((-0.00000006277*AJ32^2)+(0.1854*AJ32)+(34.83))</f>
        <v>#VALUE!</v>
      </c>
      <c r="AZ32" s="11">
        <f>IF(H32&lt;10000,((-0.00000005795*H32^2)+(0.003823*H32)+(-6.715)),(IF(H32&lt;700000,((-0.0000000001209*H32^2)+(0.002635*H32)+(-0.4111)), ((-0.00000002007*V32^2)+(0.2564*V32)+(286.1)))))</f>
        <v>71.200365982811093</v>
      </c>
      <c r="BA32" s="12" t="e">
        <f>(-0.00000001626*AJ32^2)+(0.1912*AJ32)+(-3.858)</f>
        <v>#VALUE!</v>
      </c>
      <c r="BC32" s="6">
        <f>IF(H32&lt;10000,((0.0000001453*H32^2)+(0.0008349*H32)+(-1.805)),(IF(H32&lt;700000,((-0.00000000008054*H32^2)+(0.002348*H32)+(-2.47)), ((-0.00000001938*V32^2)+(0.2471*V32)+(226.8)))))</f>
        <v>61.361793081518655</v>
      </c>
      <c r="BD32" s="7" t="e">
        <f>(-0.00000002552*AJ32^2)+(0.2067*AJ32)+(-103.7)</f>
        <v>#VALUE!</v>
      </c>
      <c r="BF32" s="9">
        <f>IF(H32&lt;100000,((0.0000000152*H32^2)+(0.0014347*H32)+(-4.08313)),((0.00000295*V32^2)+(0.083061*V32)+(133)))</f>
        <v>46.211157219200004</v>
      </c>
      <c r="BG32" s="10" t="e">
        <f>(-0.00000172*AJ32^2)+(0.108838*AJ32)+(-21.89)</f>
        <v>#VALUE!</v>
      </c>
      <c r="BI32">
        <v>82</v>
      </c>
      <c r="BJ32" t="s">
        <v>64</v>
      </c>
      <c r="BK32" s="2">
        <v>44714.227812500001</v>
      </c>
      <c r="BL32">
        <v>208</v>
      </c>
      <c r="BM32" t="s">
        <v>12</v>
      </c>
      <c r="BN32">
        <v>0</v>
      </c>
      <c r="BO32">
        <v>2.7909999999999999</v>
      </c>
      <c r="BP32" s="3">
        <v>2528939</v>
      </c>
      <c r="BQ32">
        <v>0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5">
      <c r="A33">
        <v>54</v>
      </c>
      <c r="B33" t="s">
        <v>36</v>
      </c>
      <c r="C33" s="2">
        <v>44713.632731481484</v>
      </c>
      <c r="D33">
        <v>21</v>
      </c>
      <c r="E33" t="s">
        <v>12</v>
      </c>
      <c r="F33">
        <v>0</v>
      </c>
      <c r="G33">
        <v>6.0149999999999997</v>
      </c>
      <c r="H33" s="3">
        <v>33065</v>
      </c>
      <c r="I33">
        <v>6.2E-2</v>
      </c>
      <c r="J33" t="s">
        <v>13</v>
      </c>
      <c r="K33" t="s">
        <v>13</v>
      </c>
      <c r="L33" t="s">
        <v>13</v>
      </c>
      <c r="M33" t="s">
        <v>13</v>
      </c>
      <c r="O33">
        <v>54</v>
      </c>
      <c r="P33" t="s">
        <v>36</v>
      </c>
      <c r="Q33" s="2">
        <v>44713.632731481484</v>
      </c>
      <c r="R33">
        <v>21</v>
      </c>
      <c r="S33" t="s">
        <v>12</v>
      </c>
      <c r="T33">
        <v>0</v>
      </c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>
        <v>54</v>
      </c>
      <c r="AD33" t="s">
        <v>36</v>
      </c>
      <c r="AE33" s="2">
        <v>44713.632731481484</v>
      </c>
      <c r="AF33">
        <v>21</v>
      </c>
      <c r="AG33" t="s">
        <v>12</v>
      </c>
      <c r="AH33">
        <v>0</v>
      </c>
      <c r="AI33">
        <v>12.183</v>
      </c>
      <c r="AJ33" s="3">
        <v>475</v>
      </c>
      <c r="AK33">
        <v>2.3E-2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5">
        <v>6</v>
      </c>
      <c r="AT33" s="6">
        <f>IF(H33&lt;10000,((0.0000001453*H33^2)+(0.0008349*H33)+(-1.805)),(IF(H33&lt;700000,((-0.00000000008054*H33^2)+(0.002348*H33)+(-2.47)), ((-0.00000001938*V33^2)+(0.2471*V33)+(226.8)))))</f>
        <v>75.078566083118488</v>
      </c>
      <c r="AU33" s="7">
        <f>(-0.00000002552*AJ33^2)+(0.2067*AJ33)+(-103.7)</f>
        <v>-5.5232579500000014</v>
      </c>
      <c r="AW33" s="13">
        <f>IF(H33&lt;15000,((0.00000002125*H33^2)+(0.002705*H33)+(-4.371)),(IF(H33&lt;700000,((-0.0000000008162*H33^2)+(0.003141*H33)+(0.4702)), ((0.000000003285*V33^2)+(0.1899*V33)+(559.5)))))</f>
        <v>103.43501825355501</v>
      </c>
      <c r="AX33" s="14">
        <f>((-0.00000006277*AJ33^2)+(0.1854*AJ33)+(34.83))</f>
        <v>122.88083751875</v>
      </c>
      <c r="AZ33" s="11">
        <f>IF(H33&lt;10000,((-0.00000005795*H33^2)+(0.003823*H33)+(-6.715)),(IF(H33&lt;700000,((-0.0000000001209*H33^2)+(0.002635*H33)+(-0.4111)), ((-0.00000002007*V33^2)+(0.2564*V33)+(286.1)))))</f>
        <v>86.582995728197503</v>
      </c>
      <c r="BA33" s="12">
        <f>(-0.00000001626*AJ33^2)+(0.1912*AJ33)+(-3.858)</f>
        <v>86.958331337499999</v>
      </c>
      <c r="BC33" s="6">
        <f>IF(H33&lt;10000,((0.0000001453*H33^2)+(0.0008349*H33)+(-1.805)),(IF(H33&lt;700000,((-0.00000000008054*H33^2)+(0.002348*H33)+(-2.47)), ((-0.00000001938*V33^2)+(0.2471*V33)+(226.8)))))</f>
        <v>75.078566083118488</v>
      </c>
      <c r="BD33" s="7">
        <f>(-0.00000002552*AJ33^2)+(0.2067*AJ33)+(-103.7)</f>
        <v>-5.5232579500000014</v>
      </c>
      <c r="BF33" s="9">
        <f>IF(H33&lt;100000,((0.0000000152*H33^2)+(0.0014347*H33)+(-4.08313)),((0.00000295*V33^2)+(0.083061*V33)+(133)))</f>
        <v>59.973297720000005</v>
      </c>
      <c r="BG33" s="10">
        <f>(-0.00000172*AJ33^2)+(0.108838*AJ33)+(-21.89)</f>
        <v>29.419975000000001</v>
      </c>
      <c r="BI33">
        <v>54</v>
      </c>
      <c r="BJ33" t="s">
        <v>36</v>
      </c>
      <c r="BK33" s="2">
        <v>44713.632731481484</v>
      </c>
      <c r="BL33">
        <v>21</v>
      </c>
      <c r="BM33" t="s">
        <v>12</v>
      </c>
      <c r="BN33">
        <v>0</v>
      </c>
      <c r="BO33">
        <v>2.7810000000000001</v>
      </c>
      <c r="BP33" s="3">
        <v>2741017</v>
      </c>
      <c r="BQ33">
        <v>0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5">
      <c r="A34">
        <v>81</v>
      </c>
      <c r="B34" t="s">
        <v>63</v>
      </c>
      <c r="C34" s="2">
        <v>44714.206550925926</v>
      </c>
      <c r="D34">
        <v>201</v>
      </c>
      <c r="E34" t="s">
        <v>12</v>
      </c>
      <c r="F34">
        <v>0</v>
      </c>
      <c r="G34">
        <v>6.0129999999999999</v>
      </c>
      <c r="H34" s="3">
        <v>40599</v>
      </c>
      <c r="I34">
        <v>7.6999999999999999E-2</v>
      </c>
      <c r="J34" t="s">
        <v>13</v>
      </c>
      <c r="K34" t="s">
        <v>13</v>
      </c>
      <c r="L34" t="s">
        <v>13</v>
      </c>
      <c r="M34" t="s">
        <v>13</v>
      </c>
      <c r="O34">
        <v>81</v>
      </c>
      <c r="P34" t="s">
        <v>63</v>
      </c>
      <c r="Q34" s="2">
        <v>44714.206550925926</v>
      </c>
      <c r="R34">
        <v>201</v>
      </c>
      <c r="S34" t="s">
        <v>12</v>
      </c>
      <c r="T34">
        <v>0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81</v>
      </c>
      <c r="AD34" t="s">
        <v>63</v>
      </c>
      <c r="AE34" s="2">
        <v>44714.206550925926</v>
      </c>
      <c r="AF34">
        <v>201</v>
      </c>
      <c r="AG34" t="s">
        <v>12</v>
      </c>
      <c r="AH34">
        <v>0</v>
      </c>
      <c r="AI34">
        <v>12.16</v>
      </c>
      <c r="AJ34">
        <v>851</v>
      </c>
      <c r="AK34">
        <v>0.10299999999999999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5">
        <v>33</v>
      </c>
      <c r="AT34" s="6">
        <f>IF(H34&lt;10000,((0.0000001453*H34^2)+(0.0008349*H34)+(-1.805)),(IF(H34&lt;700000,((-0.00000000008054*H34^2)+(0.002348*H34)+(-2.47)), ((-0.00000001938*V34^2)+(0.2471*V34)+(226.8)))))</f>
        <v>92.723699625367445</v>
      </c>
      <c r="AU34" s="7">
        <f>(-0.00000002552*AJ34^2)+(0.2067*AJ34)+(-103.7)</f>
        <v>72.183218390480008</v>
      </c>
      <c r="AW34" s="13">
        <f>IF(H34&lt;15000,((0.00000002125*H34^2)+(0.002705*H34)+(-4.371)),(IF(H34&lt;700000,((-0.0000000008162*H34^2)+(0.003141*H34)+(0.4702)), ((0.000000003285*V34^2)+(0.1899*V34)+(559.5)))))</f>
        <v>126.64633384262382</v>
      </c>
      <c r="AX34" s="14">
        <f>((-0.00000006277*AJ34^2)+(0.1854*AJ34)+(34.83))</f>
        <v>192.55994190323003</v>
      </c>
      <c r="AZ34" s="11">
        <f>IF(H34&lt;10000,((-0.00000005795*H34^2)+(0.003823*H34)+(-6.715)),(IF(H34&lt;700000,((-0.0000000001209*H34^2)+(0.002635*H34)+(-0.4111)), ((-0.00000002007*V34^2)+(0.2564*V34)+(286.1)))))</f>
        <v>106.36798809295911</v>
      </c>
      <c r="BA34" s="12">
        <f>(-0.00000001626*AJ34^2)+(0.1912*AJ34)+(-3.858)</f>
        <v>158.84142449174001</v>
      </c>
      <c r="BC34" s="6">
        <f>IF(H34&lt;10000,((0.0000001453*H34^2)+(0.0008349*H34)+(-1.805)),(IF(H34&lt;700000,((-0.00000000008054*H34^2)+(0.002348*H34)+(-2.47)), ((-0.00000001938*V34^2)+(0.2471*V34)+(226.8)))))</f>
        <v>92.723699625367445</v>
      </c>
      <c r="BD34" s="7">
        <f>(-0.00000002552*AJ34^2)+(0.2067*AJ34)+(-103.7)</f>
        <v>72.183218390480008</v>
      </c>
      <c r="BF34" s="9">
        <f>IF(H34&lt;100000,((0.0000000152*H34^2)+(0.0014347*H34)+(-4.08313)),((0.00000295*V34^2)+(0.083061*V34)+(133)))</f>
        <v>79.218093075200002</v>
      </c>
      <c r="BG34" s="10">
        <f>(-0.00000172*AJ34^2)+(0.108838*AJ34)+(-21.89)</f>
        <v>69.485512279999995</v>
      </c>
      <c r="BI34">
        <v>81</v>
      </c>
      <c r="BJ34" t="s">
        <v>63</v>
      </c>
      <c r="BK34" s="2">
        <v>44714.206550925926</v>
      </c>
      <c r="BL34">
        <v>201</v>
      </c>
      <c r="BM34" t="s">
        <v>12</v>
      </c>
      <c r="BN34">
        <v>0</v>
      </c>
      <c r="BO34">
        <v>2.7919999999999998</v>
      </c>
      <c r="BP34" s="3">
        <v>2423713</v>
      </c>
      <c r="BQ34">
        <v>0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5">
      <c r="A35">
        <v>60</v>
      </c>
      <c r="B35" t="s">
        <v>42</v>
      </c>
      <c r="C35" s="2">
        <v>44713.760208333333</v>
      </c>
      <c r="D35">
        <v>77</v>
      </c>
      <c r="E35" t="s">
        <v>12</v>
      </c>
      <c r="F35">
        <v>0</v>
      </c>
      <c r="G35">
        <v>6.0140000000000002</v>
      </c>
      <c r="H35" s="3">
        <v>158030</v>
      </c>
      <c r="I35">
        <v>0.314</v>
      </c>
      <c r="J35" t="s">
        <v>13</v>
      </c>
      <c r="K35" t="s">
        <v>13</v>
      </c>
      <c r="L35" t="s">
        <v>13</v>
      </c>
      <c r="M35" t="s">
        <v>13</v>
      </c>
      <c r="O35">
        <v>60</v>
      </c>
      <c r="P35" t="s">
        <v>42</v>
      </c>
      <c r="Q35" s="2">
        <v>44713.760208333333</v>
      </c>
      <c r="R35">
        <v>77</v>
      </c>
      <c r="S35" t="s">
        <v>12</v>
      </c>
      <c r="T35">
        <v>0</v>
      </c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>
        <v>60</v>
      </c>
      <c r="AD35" t="s">
        <v>42</v>
      </c>
      <c r="AE35" s="2">
        <v>44713.760208333333</v>
      </c>
      <c r="AF35">
        <v>77</v>
      </c>
      <c r="AG35" t="s">
        <v>12</v>
      </c>
      <c r="AH35">
        <v>0</v>
      </c>
      <c r="AI35">
        <v>12.161</v>
      </c>
      <c r="AJ35" s="3">
        <v>19614</v>
      </c>
      <c r="AK35">
        <v>4.0810000000000004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5">
        <v>12</v>
      </c>
      <c r="AT35" s="6">
        <f>IF(H35&lt;10000,((0.0000001453*H35^2)+(0.0008349*H35)+(-1.805)),(IF(H35&lt;700000,((-0.00000000008054*H35^2)+(0.002348*H35)+(-2.47)), ((-0.00000001938*V35^2)+(0.2471*V35)+(226.8)))))</f>
        <v>366.57307584831398</v>
      </c>
      <c r="AU35" s="7">
        <f>(-0.00000002552*AJ35^2)+(0.2067*AJ35)+(-103.7)</f>
        <v>3940.6960264220802</v>
      </c>
      <c r="AW35" s="13">
        <f>IF(H35&lt;15000,((0.00000002125*H35^2)+(0.002705*H35)+(-4.371)),(IF(H35&lt;700000,((-0.0000000008162*H35^2)+(0.003141*H35)+(0.4702)), ((0.000000003285*V35^2)+(0.1899*V35)+(559.5)))))</f>
        <v>476.45907488941998</v>
      </c>
      <c r="AX35" s="14">
        <f>((-0.00000006277*AJ35^2)+(0.1854*AJ35)+(34.83))</f>
        <v>3647.1174163210803</v>
      </c>
      <c r="AZ35" s="11">
        <f>IF(H35&lt;10000,((-0.00000005795*H35^2)+(0.003823*H35)+(-6.715)),(IF(H35&lt;700000,((-0.0000000001209*H35^2)+(0.002635*H35)+(-0.4111)), ((-0.00000002007*V35^2)+(0.2564*V35)+(286.1)))))</f>
        <v>412.97865615919005</v>
      </c>
      <c r="BA35" s="12">
        <f>(-0.00000001626*AJ35^2)+(0.1912*AJ35)+(-3.858)</f>
        <v>3740.0834317250401</v>
      </c>
      <c r="BC35" s="6">
        <f>IF(H35&lt;10000,((0.0000001453*H35^2)+(0.0008349*H35)+(-1.805)),(IF(H35&lt;700000,((-0.00000000008054*H35^2)+(0.002348*H35)+(-2.47)), ((-0.00000001938*V35^2)+(0.2471*V35)+(226.8)))))</f>
        <v>366.57307584831398</v>
      </c>
      <c r="BD35" s="7">
        <f>(-0.00000002552*AJ35^2)+(0.2067*AJ35)+(-103.7)</f>
        <v>3940.6960264220802</v>
      </c>
      <c r="BF35" s="9" t="e">
        <f>IF(H35&lt;100000,((0.0000000152*H35^2)+(0.0014347*H35)+(-4.08313)),((0.00000295*V35^2)+(0.083061*V35)+(133)))</f>
        <v>#VALUE!</v>
      </c>
      <c r="BG35" s="10">
        <f>(-0.00000172*AJ35^2)+(0.108838*AJ35)+(-21.89)</f>
        <v>1451.15905888</v>
      </c>
      <c r="BI35">
        <v>60</v>
      </c>
      <c r="BJ35" t="s">
        <v>42</v>
      </c>
      <c r="BK35" s="2">
        <v>44713.760208333333</v>
      </c>
      <c r="BL35">
        <v>77</v>
      </c>
      <c r="BM35" t="s">
        <v>12</v>
      </c>
      <c r="BN35">
        <v>0</v>
      </c>
      <c r="BO35">
        <v>2.7909999999999999</v>
      </c>
      <c r="BP35" s="3">
        <v>2517841</v>
      </c>
      <c r="BQ35">
        <v>0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5">
      <c r="A36">
        <v>58</v>
      </c>
      <c r="B36" t="s">
        <v>40</v>
      </c>
      <c r="C36" s="2">
        <v>44713.717719907407</v>
      </c>
      <c r="D36">
        <v>166</v>
      </c>
      <c r="E36" t="s">
        <v>12</v>
      </c>
      <c r="F36">
        <v>0</v>
      </c>
      <c r="G36">
        <v>6.0049999999999999</v>
      </c>
      <c r="H36" s="3">
        <v>230180</v>
      </c>
      <c r="I36">
        <v>0.46</v>
      </c>
      <c r="J36" t="s">
        <v>13</v>
      </c>
      <c r="K36" t="s">
        <v>13</v>
      </c>
      <c r="L36" t="s">
        <v>13</v>
      </c>
      <c r="M36" t="s">
        <v>13</v>
      </c>
      <c r="O36">
        <v>58</v>
      </c>
      <c r="P36" t="s">
        <v>40</v>
      </c>
      <c r="Q36" s="2">
        <v>44713.717719907407</v>
      </c>
      <c r="R36">
        <v>166</v>
      </c>
      <c r="S36" t="s">
        <v>12</v>
      </c>
      <c r="T36">
        <v>0</v>
      </c>
      <c r="U36">
        <v>5.9630000000000001</v>
      </c>
      <c r="V36" s="3">
        <v>2023</v>
      </c>
      <c r="W36">
        <v>0.64600000000000002</v>
      </c>
      <c r="X36" t="s">
        <v>13</v>
      </c>
      <c r="Y36" t="s">
        <v>13</v>
      </c>
      <c r="Z36" t="s">
        <v>13</v>
      </c>
      <c r="AA36" t="s">
        <v>13</v>
      </c>
      <c r="AC36">
        <v>58</v>
      </c>
      <c r="AD36" t="s">
        <v>40</v>
      </c>
      <c r="AE36" s="2">
        <v>44713.717719907407</v>
      </c>
      <c r="AF36">
        <v>166</v>
      </c>
      <c r="AG36" t="s">
        <v>12</v>
      </c>
      <c r="AH36">
        <v>0</v>
      </c>
      <c r="AI36">
        <v>12.148999999999999</v>
      </c>
      <c r="AJ36" s="3">
        <v>19732</v>
      </c>
      <c r="AK36">
        <v>4.1059999999999999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5">
        <v>10</v>
      </c>
      <c r="AT36" s="6">
        <f>IF(H36&lt;10000,((0.0000001453*H36^2)+(0.0008349*H36)+(-1.805)),(IF(H36&lt;700000,((-0.00000000008054*H36^2)+(0.002348*H36)+(-2.47)), ((-0.00000001938*V36^2)+(0.2471*V36)+(226.8)))))</f>
        <v>533.72540267850388</v>
      </c>
      <c r="AU36" s="7">
        <f>(-0.00000002552*AJ36^2)+(0.2067*AJ36)+(-103.7)</f>
        <v>3964.9681414515198</v>
      </c>
      <c r="AW36" s="13">
        <f>IF(H36&lt;15000,((0.00000002125*H36^2)+(0.002705*H36)+(-4.371)),(IF(H36&lt;700000,((-0.0000000008162*H36^2)+(0.003141*H36)+(0.4702)), ((0.000000003285*V36^2)+(0.1899*V36)+(559.5)))))</f>
        <v>680.22099219512006</v>
      </c>
      <c r="AX36" s="14">
        <f>((-0.00000006277*AJ36^2)+(0.1854*AJ36)+(34.83))</f>
        <v>3668.7031860075199</v>
      </c>
      <c r="AZ36" s="11">
        <f>IF(H36&lt;10000,((-0.00000005795*H36^2)+(0.003823*H36)+(-6.715)),(IF(H36&lt;700000,((-0.0000000001209*H36^2)+(0.002635*H36)+(-0.4111)), ((-0.00000002007*V36^2)+(0.2564*V36)+(286.1)))))</f>
        <v>599.70757556284002</v>
      </c>
      <c r="BA36" s="12">
        <f>(-0.00000001626*AJ36^2)+(0.1912*AJ36)+(-3.858)</f>
        <v>3762.56953934176</v>
      </c>
      <c r="BC36" s="6">
        <f>IF(H36&lt;10000,((0.0000001453*H36^2)+(0.0008349*H36)+(-1.805)),(IF(H36&lt;700000,((-0.00000000008054*H36^2)+(0.002348*H36)+(-2.47)), ((-0.00000001938*V36^2)+(0.2471*V36)+(226.8)))))</f>
        <v>533.72540267850388</v>
      </c>
      <c r="BD36" s="7">
        <f>(-0.00000002552*AJ36^2)+(0.2067*AJ36)+(-103.7)</f>
        <v>3964.9681414515198</v>
      </c>
      <c r="BF36" s="9">
        <f>IF(H36&lt;100000,((0.0000000152*H36^2)+(0.0014347*H36)+(-4.08313)),((0.00000295*V36^2)+(0.083061*V36)+(133)))</f>
        <v>313.10536354999999</v>
      </c>
      <c r="BG36" s="10">
        <f>(-0.00000172*AJ36^2)+(0.108838*AJ36)+(-21.89)</f>
        <v>1456.0162787199999</v>
      </c>
      <c r="BI36">
        <v>58</v>
      </c>
      <c r="BJ36" t="s">
        <v>40</v>
      </c>
      <c r="BK36" s="2">
        <v>44713.717719907407</v>
      </c>
      <c r="BL36">
        <v>166</v>
      </c>
      <c r="BM36" t="s">
        <v>12</v>
      </c>
      <c r="BN36">
        <v>0</v>
      </c>
      <c r="BO36">
        <v>2.7829999999999999</v>
      </c>
      <c r="BP36" s="3">
        <v>2480590</v>
      </c>
      <c r="BQ36">
        <v>0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5">
      <c r="A37">
        <v>80</v>
      </c>
      <c r="B37" t="s">
        <v>62</v>
      </c>
      <c r="C37" s="2">
        <v>44714.185312499998</v>
      </c>
      <c r="D37">
        <v>108</v>
      </c>
      <c r="E37" t="s">
        <v>12</v>
      </c>
      <c r="F37">
        <v>0</v>
      </c>
      <c r="G37">
        <v>6.0129999999999999</v>
      </c>
      <c r="H37" s="3">
        <v>588454</v>
      </c>
      <c r="I37">
        <v>1.1839999999999999</v>
      </c>
      <c r="J37" t="s">
        <v>13</v>
      </c>
      <c r="K37" t="s">
        <v>13</v>
      </c>
      <c r="L37" t="s">
        <v>13</v>
      </c>
      <c r="M37" t="s">
        <v>13</v>
      </c>
      <c r="O37">
        <v>80</v>
      </c>
      <c r="P37" t="s">
        <v>62</v>
      </c>
      <c r="Q37" s="2">
        <v>44714.185312499998</v>
      </c>
      <c r="R37">
        <v>108</v>
      </c>
      <c r="S37" t="s">
        <v>12</v>
      </c>
      <c r="T37">
        <v>0</v>
      </c>
      <c r="U37">
        <v>5.9649999999999999</v>
      </c>
      <c r="V37" s="3">
        <v>4611</v>
      </c>
      <c r="W37">
        <v>1.282</v>
      </c>
      <c r="X37" t="s">
        <v>13</v>
      </c>
      <c r="Y37" t="s">
        <v>13</v>
      </c>
      <c r="Z37" t="s">
        <v>13</v>
      </c>
      <c r="AA37" t="s">
        <v>13</v>
      </c>
      <c r="AC37">
        <v>80</v>
      </c>
      <c r="AD37" t="s">
        <v>62</v>
      </c>
      <c r="AE37" s="2">
        <v>44714.185312499998</v>
      </c>
      <c r="AF37">
        <v>108</v>
      </c>
      <c r="AG37" t="s">
        <v>12</v>
      </c>
      <c r="AH37">
        <v>0</v>
      </c>
      <c r="AI37">
        <v>12.12</v>
      </c>
      <c r="AJ37" s="3">
        <v>56538</v>
      </c>
      <c r="AK37">
        <v>11.798999999999999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5">
        <v>32</v>
      </c>
      <c r="AT37" s="6">
        <f>IF(H37&lt;10000,((0.0000001453*H37^2)+(0.0008349*H37)+(-1.805)),(IF(H37&lt;700000,((-0.00000000008054*H37^2)+(0.002348*H37)+(-2.47)), ((-0.00000001938*V37^2)+(0.2471*V37)+(226.8)))))</f>
        <v>1351.3307530112572</v>
      </c>
      <c r="AU37" s="7">
        <f>(-0.00000002552*AJ37^2)+(0.2067*AJ37)+(-103.7)</f>
        <v>11501.128760269119</v>
      </c>
      <c r="AW37" s="13">
        <f>IF(H37&lt;15000,((0.00000002125*H37^2)+(0.002705*H37)+(-4.371)),(IF(H37&lt;700000,((-0.0000000008162*H37^2)+(0.003141*H37)+(0.4702)), ((0.000000003285*V37^2)+(0.1899*V37)+(559.5)))))</f>
        <v>1566.1720205233207</v>
      </c>
      <c r="AX37" s="14">
        <f>((-0.00000006277*AJ37^2)+(0.1854*AJ37)+(34.83))</f>
        <v>10316.328042480121</v>
      </c>
      <c r="AZ37" s="11">
        <f>IF(H37&lt;10000,((-0.00000005795*H37^2)+(0.003823*H37)+(-6.715)),(IF(H37&lt;700000,((-0.0000000001209*H37^2)+(0.002635*H37)+(-0.4111)), ((-0.00000002007*V37^2)+(0.2564*V37)+(286.1)))))</f>
        <v>1508.3001664869757</v>
      </c>
      <c r="BA37" s="12">
        <f>(-0.00000001626*AJ37^2)+(0.1912*AJ37)+(-3.858)</f>
        <v>10754.23177108056</v>
      </c>
      <c r="BC37" s="6">
        <f>IF(H37&lt;10000,((0.0000001453*H37^2)+(0.0008349*H37)+(-1.805)),(IF(H37&lt;700000,((-0.00000000008054*H37^2)+(0.002348*H37)+(-2.47)), ((-0.00000001938*V37^2)+(0.2471*V37)+(226.8)))))</f>
        <v>1351.3307530112572</v>
      </c>
      <c r="BD37" s="7">
        <f>(-0.00000002552*AJ37^2)+(0.2067*AJ37)+(-103.7)</f>
        <v>11501.128760269119</v>
      </c>
      <c r="BF37" s="9">
        <f>IF(H37&lt;100000,((0.0000000152*H37^2)+(0.0014347*H37)+(-4.08313)),((0.00000295*V37^2)+(0.083061*V37)+(133)))</f>
        <v>578.71516795000002</v>
      </c>
      <c r="BG37" s="10">
        <f>(-0.00000172*AJ37^2)+(0.108838*AJ37)+(-21.89)</f>
        <v>633.53468032000035</v>
      </c>
      <c r="BI37">
        <v>80</v>
      </c>
      <c r="BJ37" t="s">
        <v>62</v>
      </c>
      <c r="BK37" s="2">
        <v>44714.185312499998</v>
      </c>
      <c r="BL37">
        <v>108</v>
      </c>
      <c r="BM37" t="s">
        <v>12</v>
      </c>
      <c r="BN37">
        <v>0</v>
      </c>
      <c r="BO37">
        <v>2.7949999999999999</v>
      </c>
      <c r="BP37" s="3">
        <v>2416372</v>
      </c>
      <c r="BQ37">
        <v>0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5">
      <c r="A38">
        <v>52</v>
      </c>
      <c r="B38" t="s">
        <v>34</v>
      </c>
      <c r="C38" s="2">
        <v>44713.590208333335</v>
      </c>
      <c r="D38">
        <v>92</v>
      </c>
      <c r="E38" t="s">
        <v>12</v>
      </c>
      <c r="F38">
        <v>0</v>
      </c>
      <c r="G38">
        <v>6.0090000000000003</v>
      </c>
      <c r="H38" s="3">
        <v>732314</v>
      </c>
      <c r="I38">
        <v>1.4750000000000001</v>
      </c>
      <c r="J38" t="s">
        <v>13</v>
      </c>
      <c r="K38" t="s">
        <v>13</v>
      </c>
      <c r="L38" t="s">
        <v>13</v>
      </c>
      <c r="M38" t="s">
        <v>13</v>
      </c>
      <c r="O38">
        <v>52</v>
      </c>
      <c r="P38" t="s">
        <v>34</v>
      </c>
      <c r="Q38" s="2">
        <v>44713.590208333335</v>
      </c>
      <c r="R38">
        <v>92</v>
      </c>
      <c r="S38" t="s">
        <v>12</v>
      </c>
      <c r="T38">
        <v>0</v>
      </c>
      <c r="U38">
        <v>5.9649999999999999</v>
      </c>
      <c r="V38" s="3">
        <v>6238</v>
      </c>
      <c r="W38">
        <v>1.681</v>
      </c>
      <c r="X38" t="s">
        <v>13</v>
      </c>
      <c r="Y38" t="s">
        <v>13</v>
      </c>
      <c r="Z38" t="s">
        <v>13</v>
      </c>
      <c r="AA38" t="s">
        <v>13</v>
      </c>
      <c r="AC38">
        <v>52</v>
      </c>
      <c r="AD38" t="s">
        <v>34</v>
      </c>
      <c r="AE38" s="2">
        <v>44713.590208333335</v>
      </c>
      <c r="AF38">
        <v>92</v>
      </c>
      <c r="AG38" t="s">
        <v>12</v>
      </c>
      <c r="AH38">
        <v>0</v>
      </c>
      <c r="AI38">
        <v>12.122</v>
      </c>
      <c r="AJ38" s="3">
        <v>56411</v>
      </c>
      <c r="AK38">
        <v>11.772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S38" s="15">
        <v>4</v>
      </c>
      <c r="AT38" s="6">
        <f>IF(H38&lt;10000,((0.0000001453*H38^2)+(0.0008349*H38)+(-1.805)),(IF(H38&lt;700000,((-0.00000000008054*H38^2)+(0.002348*H38)+(-2.47)), ((-0.00000001938*V38^2)+(0.2471*V38)+(226.8)))))</f>
        <v>1767.4556729592798</v>
      </c>
      <c r="AU38" s="7">
        <f>(-0.00000002552*AJ38^2)+(0.2067*AJ38)+(-103.7)</f>
        <v>11475.243932496078</v>
      </c>
      <c r="AW38" s="13">
        <f>IF(H38&lt;15000,((0.00000002125*H38^2)+(0.002705*H38)+(-4.371)),(IF(H38&lt;700000,((-0.0000000008162*H38^2)+(0.003141*H38)+(0.4702)), ((0.000000003285*V38^2)+(0.1899*V38)+(559.5)))))</f>
        <v>1744.2240280355402</v>
      </c>
      <c r="AX38" s="14">
        <f>((-0.00000006277*AJ38^2)+(0.1854*AJ38)+(34.83))</f>
        <v>10293.682648188831</v>
      </c>
      <c r="AZ38" s="11">
        <f>IF(H38&lt;10000,((-0.00000005795*H38^2)+(0.003823*H38)+(-6.715)),(IF(H38&lt;700000,((-0.0000000001209*H38^2)+(0.002635*H38)+(-0.4111)), ((-0.00000002007*V38^2)+(0.2564*V38)+(286.1)))))</f>
        <v>1884.7422232349204</v>
      </c>
      <c r="BA38" s="12">
        <f>(-0.00000001626*AJ38^2)+(0.1912*AJ38)+(-3.858)</f>
        <v>10730.182613024539</v>
      </c>
      <c r="BC38" s="6">
        <f>IF(H38&lt;10000,((0.0000001453*H38^2)+(0.0008349*H38)+(-1.805)),(IF(H38&lt;700000,((-0.00000000008054*H38^2)+(0.002348*H38)+(-2.47)), ((-0.00000001938*V38^2)+(0.2471*V38)+(226.8)))))</f>
        <v>1767.4556729592798</v>
      </c>
      <c r="BD38" s="7">
        <f>(-0.00000002552*AJ38^2)+(0.2067*AJ38)+(-103.7)</f>
        <v>11475.243932496078</v>
      </c>
      <c r="BF38" s="9">
        <f>IF(H38&lt;100000,((0.0000000152*H38^2)+(0.0014347*H38)+(-4.08313)),((0.00000295*V38^2)+(0.083061*V38)+(133)))</f>
        <v>765.92681779999998</v>
      </c>
      <c r="BG38" s="10">
        <f>(-0.00000172*AJ38^2)+(0.108838*AJ38)+(-21.89)</f>
        <v>644.3848338800002</v>
      </c>
      <c r="BI38">
        <v>52</v>
      </c>
      <c r="BJ38" t="s">
        <v>34</v>
      </c>
      <c r="BK38" s="2">
        <v>44713.590208333335</v>
      </c>
      <c r="BL38">
        <v>92</v>
      </c>
      <c r="BM38" t="s">
        <v>12</v>
      </c>
      <c r="BN38">
        <v>0</v>
      </c>
      <c r="BO38">
        <v>2.774</v>
      </c>
      <c r="BP38" s="3">
        <v>2876009</v>
      </c>
      <c r="BQ38">
        <v>0</v>
      </c>
      <c r="BR38" t="s">
        <v>13</v>
      </c>
      <c r="BS38" t="s">
        <v>13</v>
      </c>
      <c r="BT38" t="s">
        <v>13</v>
      </c>
      <c r="BU38" t="s">
        <v>13</v>
      </c>
    </row>
    <row r="39" spans="1:73" x14ac:dyDescent="0.35">
      <c r="A39">
        <v>85</v>
      </c>
      <c r="B39" t="s">
        <v>67</v>
      </c>
      <c r="C39" s="2">
        <v>44714.291527777779</v>
      </c>
      <c r="D39">
        <v>90</v>
      </c>
      <c r="E39" t="s">
        <v>12</v>
      </c>
      <c r="F39">
        <v>0</v>
      </c>
      <c r="G39">
        <v>5.9580000000000002</v>
      </c>
      <c r="H39" s="3">
        <v>16874581</v>
      </c>
      <c r="I39">
        <v>35.003999999999998</v>
      </c>
      <c r="J39" t="s">
        <v>13</v>
      </c>
      <c r="K39" t="s">
        <v>13</v>
      </c>
      <c r="L39" t="s">
        <v>13</v>
      </c>
      <c r="M39" t="s">
        <v>13</v>
      </c>
      <c r="O39">
        <v>85</v>
      </c>
      <c r="P39" t="s">
        <v>67</v>
      </c>
      <c r="Q39" s="2">
        <v>44714.291527777779</v>
      </c>
      <c r="R39">
        <v>90</v>
      </c>
      <c r="S39" t="s">
        <v>12</v>
      </c>
      <c r="T39">
        <v>0</v>
      </c>
      <c r="U39">
        <v>5.9119999999999999</v>
      </c>
      <c r="V39" s="3">
        <v>128767</v>
      </c>
      <c r="W39">
        <v>31.353999999999999</v>
      </c>
      <c r="X39" t="s">
        <v>13</v>
      </c>
      <c r="Y39" t="s">
        <v>13</v>
      </c>
      <c r="Z39" t="s">
        <v>13</v>
      </c>
      <c r="AA39" t="s">
        <v>13</v>
      </c>
      <c r="AC39">
        <v>85</v>
      </c>
      <c r="AD39" t="s">
        <v>67</v>
      </c>
      <c r="AE39" s="2">
        <v>44714.291527777779</v>
      </c>
      <c r="AF39">
        <v>90</v>
      </c>
      <c r="AG39" t="s">
        <v>12</v>
      </c>
      <c r="AH39">
        <v>0</v>
      </c>
      <c r="AI39">
        <v>12.064</v>
      </c>
      <c r="AJ39" s="3">
        <v>98364</v>
      </c>
      <c r="AK39">
        <v>20.373999999999999</v>
      </c>
      <c r="AL39" t="s">
        <v>13</v>
      </c>
      <c r="AM39" t="s">
        <v>13</v>
      </c>
      <c r="AN39" t="s">
        <v>13</v>
      </c>
      <c r="AO39" t="s">
        <v>13</v>
      </c>
      <c r="AQ39">
        <v>1</v>
      </c>
      <c r="AS39" s="15">
        <v>37</v>
      </c>
      <c r="AT39" s="6">
        <f>IF(H39&lt;10000,((0.0000001453*H39^2)+(0.0008349*H39)+(-1.805)),(IF(H39&lt;700000,((-0.00000000008054*H39^2)+(0.002348*H39)+(-2.47)), ((-0.00000001938*V39^2)+(0.2471*V39)+(226.8)))))</f>
        <v>31723.787077199177</v>
      </c>
      <c r="AU39" s="7">
        <f>(-0.00000002552*AJ39^2)+(0.2067*AJ39)+(-103.7)</f>
        <v>19981.220639822077</v>
      </c>
      <c r="AW39" s="13">
        <f>IF(H39&lt;15000,((0.00000002125*H39^2)+(0.002705*H39)+(-4.371)),(IF(H39&lt;700000,((-0.0000000008162*H39^2)+(0.003141*H39)+(0.4702)), ((0.000000003285*V39^2)+(0.1899*V39)+(559.5)))))</f>
        <v>25066.821688849366</v>
      </c>
      <c r="AX39" s="14">
        <f>((-0.00000006277*AJ39^2)+(0.1854*AJ39)+(34.83))</f>
        <v>17664.185940346084</v>
      </c>
      <c r="AZ39" s="11">
        <f>IF(H39&lt;10000,((-0.00000005795*H39^2)+(0.003823*H39)+(-6.715)),(IF(H39&lt;700000,((-0.0000000001209*H39^2)+(0.002635*H39)+(-0.4111)), ((-0.00000002007*V39^2)+(0.2564*V39)+(286.1)))))</f>
        <v>32969.179328399769</v>
      </c>
      <c r="BA39" s="12">
        <f>(-0.00000001626*AJ39^2)+(0.1912*AJ39)+(-3.858)</f>
        <v>18646.015552175042</v>
      </c>
      <c r="BC39" s="6">
        <f>IF(H39&lt;10000,((0.0000001453*H39^2)+(0.0008349*H39)+(-1.805)),(IF(H39&lt;700000,((-0.00000000008054*H39^2)+(0.002348*H39)+(-2.47)), ((-0.00000001938*V39^2)+(0.2471*V39)+(226.8)))))</f>
        <v>31723.787077199177</v>
      </c>
      <c r="BD39" s="7">
        <f>(-0.00000002552*AJ39^2)+(0.2067*AJ39)+(-103.7)</f>
        <v>19981.220639822077</v>
      </c>
      <c r="BF39" s="9">
        <f>IF(H39&lt;100000,((0.0000000152*H39^2)+(0.0014347*H39)+(-4.08313)),((0.00000295*V39^2)+(0.083061*V39)+(133)))</f>
        <v>59742.289639549999</v>
      </c>
      <c r="BG39" s="10">
        <f>(-0.00000172*AJ39^2)+(0.108838*AJ39)+(-21.89)</f>
        <v>-5957.9685411199998</v>
      </c>
      <c r="BI39">
        <v>85</v>
      </c>
      <c r="BJ39" t="s">
        <v>67</v>
      </c>
      <c r="BK39" s="2">
        <v>44714.291527777779</v>
      </c>
      <c r="BL39">
        <v>90</v>
      </c>
      <c r="BM39" t="s">
        <v>12</v>
      </c>
      <c r="BN39">
        <v>0</v>
      </c>
      <c r="BO39">
        <v>2.7869999999999999</v>
      </c>
      <c r="BP39" s="3">
        <v>2203113</v>
      </c>
      <c r="BQ39">
        <v>0</v>
      </c>
      <c r="BR39" t="s">
        <v>13</v>
      </c>
      <c r="BS39" t="s">
        <v>13</v>
      </c>
      <c r="BT39" t="s">
        <v>13</v>
      </c>
      <c r="BU39" t="s">
        <v>13</v>
      </c>
    </row>
    <row r="40" spans="1:73" x14ac:dyDescent="0.35">
      <c r="A40">
        <v>65</v>
      </c>
      <c r="B40" t="s">
        <v>47</v>
      </c>
      <c r="C40" s="2">
        <v>44713.866574074076</v>
      </c>
      <c r="D40">
        <v>130</v>
      </c>
      <c r="E40" t="s">
        <v>12</v>
      </c>
      <c r="F40">
        <v>0</v>
      </c>
      <c r="G40">
        <v>5.9669999999999996</v>
      </c>
      <c r="H40" s="3">
        <v>18258218</v>
      </c>
      <c r="I40">
        <v>37.963000000000001</v>
      </c>
      <c r="J40" t="s">
        <v>13</v>
      </c>
      <c r="K40" t="s">
        <v>13</v>
      </c>
      <c r="L40" t="s">
        <v>13</v>
      </c>
      <c r="M40" t="s">
        <v>13</v>
      </c>
      <c r="O40">
        <v>65</v>
      </c>
      <c r="P40" t="s">
        <v>47</v>
      </c>
      <c r="Q40" s="2">
        <v>44713.866574074076</v>
      </c>
      <c r="R40">
        <v>130</v>
      </c>
      <c r="S40" t="s">
        <v>12</v>
      </c>
      <c r="T40">
        <v>0</v>
      </c>
      <c r="U40">
        <v>5.9189999999999996</v>
      </c>
      <c r="V40" s="3">
        <v>140138</v>
      </c>
      <c r="W40">
        <v>34.07</v>
      </c>
      <c r="X40" t="s">
        <v>13</v>
      </c>
      <c r="Y40" t="s">
        <v>13</v>
      </c>
      <c r="Z40" t="s">
        <v>13</v>
      </c>
      <c r="AA40" t="s">
        <v>13</v>
      </c>
      <c r="AC40">
        <v>65</v>
      </c>
      <c r="AD40" t="s">
        <v>47</v>
      </c>
      <c r="AE40" s="2">
        <v>44713.866574074076</v>
      </c>
      <c r="AF40">
        <v>130</v>
      </c>
      <c r="AG40" t="s">
        <v>12</v>
      </c>
      <c r="AH40">
        <v>0</v>
      </c>
      <c r="AI40">
        <v>12.090999999999999</v>
      </c>
      <c r="AJ40" s="3">
        <v>89249</v>
      </c>
      <c r="AK40">
        <v>18.52</v>
      </c>
      <c r="AL40" t="s">
        <v>13</v>
      </c>
      <c r="AM40" t="s">
        <v>13</v>
      </c>
      <c r="AN40" t="s">
        <v>13</v>
      </c>
      <c r="AO40" t="s">
        <v>13</v>
      </c>
      <c r="AQ40">
        <v>1</v>
      </c>
      <c r="AS40" s="15">
        <v>17</v>
      </c>
      <c r="AT40" s="6">
        <f>IF(H40&lt;10000,((0.0000001453*H40^2)+(0.0008349*H40)+(-1.805)),(IF(H40&lt;700000,((-0.00000000008054*H40^2)+(0.002348*H40)+(-2.47)), ((-0.00000001938*V40^2)+(0.2471*V40)+(226.8)))))</f>
        <v>34474.302587727281</v>
      </c>
      <c r="AU40" s="7">
        <f>(-0.00000002552*AJ40^2)+(0.2067*AJ40)+(-103.7)</f>
        <v>18140.791700294478</v>
      </c>
      <c r="AW40" s="13">
        <f>IF(H40&lt;15000,((0.00000002125*H40^2)+(0.002705*H40)+(-4.371)),(IF(H40&lt;700000,((-0.0000000008162*H40^2)+(0.003141*H40)+(0.4702)), ((0.000000003285*V40^2)+(0.1899*V40)+(559.5)))))</f>
        <v>27236.21919495954</v>
      </c>
      <c r="AX40" s="14">
        <f>((-0.00000006277*AJ40^2)+(0.1854*AJ40)+(34.83))</f>
        <v>16081.607446257232</v>
      </c>
      <c r="AZ40" s="11">
        <f>IF(H40&lt;10000,((-0.00000005795*H40^2)+(0.003823*H40)+(-6.715)),(IF(H40&lt;700000,((-0.0000000001209*H40^2)+(0.002635*H40)+(-0.4111)), ((-0.00000002007*V40^2)+(0.2564*V40)+(286.1)))))</f>
        <v>35823.335312986921</v>
      </c>
      <c r="BA40" s="12">
        <f>(-0.00000001626*AJ40^2)+(0.1912*AJ40)+(-3.858)</f>
        <v>16931.03365614374</v>
      </c>
      <c r="BC40" s="6">
        <f>IF(H40&lt;10000,((0.0000001453*H40^2)+(0.0008349*H40)+(-1.805)),(IF(H40&lt;700000,((-0.00000000008054*H40^2)+(0.002348*H40)+(-2.47)), ((-0.00000001938*V40^2)+(0.2471*V40)+(226.8)))))</f>
        <v>34474.302587727281</v>
      </c>
      <c r="BD40" s="7">
        <f>(-0.00000002552*AJ40^2)+(0.2067*AJ40)+(-103.7)</f>
        <v>18140.791700294478</v>
      </c>
      <c r="BF40" s="9">
        <f>IF(H40&lt;100000,((0.0000000152*H40^2)+(0.0014347*H40)+(-4.08313)),((0.00000295*V40^2)+(0.083061*V40)+(133)))</f>
        <v>69707.046597799999</v>
      </c>
      <c r="BG40" s="10">
        <f>(-0.00000172*AJ40^2)+(0.108838*AJ40)+(-21.89)</f>
        <v>-4008.6678197199985</v>
      </c>
      <c r="BI40">
        <v>65</v>
      </c>
      <c r="BJ40" t="s">
        <v>47</v>
      </c>
      <c r="BK40" s="2">
        <v>44713.866574074076</v>
      </c>
      <c r="BL40">
        <v>130</v>
      </c>
      <c r="BM40" t="s">
        <v>12</v>
      </c>
      <c r="BN40">
        <v>0</v>
      </c>
      <c r="BO40">
        <v>2.7789999999999999</v>
      </c>
      <c r="BP40" s="3">
        <v>2737638</v>
      </c>
      <c r="BQ40">
        <v>0</v>
      </c>
      <c r="BR40" t="s">
        <v>13</v>
      </c>
      <c r="BS40" t="s">
        <v>13</v>
      </c>
      <c r="BT40" t="s">
        <v>13</v>
      </c>
      <c r="BU40" t="s">
        <v>13</v>
      </c>
    </row>
  </sheetData>
  <sortState ref="A7:BU40">
    <sortCondition ref="H7:H40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2022-06-09T15:55:01Z</dcterms:modified>
</cp:coreProperties>
</file>