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2 season misc analyses\GC 2022\"/>
    </mc:Choice>
  </mc:AlternateContent>
  <xr:revisionPtr revIDLastSave="0" documentId="13_ncr:1_{69F4A733-2B23-4897-B6E1-265CF706555F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20" i="1" l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  <c r="AT9" i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W9" i="1" l="1"/>
  <c r="AX9" i="1"/>
  <c r="AZ9" i="1"/>
  <c r="BA9" i="1"/>
  <c r="BC9" i="1"/>
  <c r="BD9" i="1"/>
  <c r="BF9" i="1"/>
  <c r="BG9" i="1"/>
  <c r="AW10" i="1"/>
  <c r="AX10" i="1"/>
  <c r="AZ10" i="1"/>
  <c r="BA10" i="1"/>
  <c r="BC10" i="1"/>
  <c r="BD10" i="1"/>
  <c r="BF10" i="1"/>
  <c r="BG10" i="1"/>
  <c r="AW11" i="1"/>
  <c r="AX11" i="1"/>
  <c r="AZ11" i="1"/>
  <c r="BA11" i="1"/>
  <c r="BC11" i="1"/>
  <c r="BD11" i="1"/>
  <c r="BF11" i="1"/>
  <c r="BG11" i="1"/>
  <c r="AW12" i="1"/>
  <c r="AX12" i="1"/>
  <c r="AZ12" i="1"/>
  <c r="BA12" i="1"/>
  <c r="BC12" i="1"/>
  <c r="BD12" i="1"/>
  <c r="BF12" i="1"/>
  <c r="BG12" i="1"/>
  <c r="AW13" i="1"/>
  <c r="AX13" i="1"/>
  <c r="AZ13" i="1"/>
  <c r="BA13" i="1"/>
  <c r="BC13" i="1"/>
  <c r="BD13" i="1"/>
  <c r="BF13" i="1"/>
  <c r="BG13" i="1"/>
  <c r="AW14" i="1"/>
  <c r="AX14" i="1"/>
  <c r="AZ14" i="1"/>
  <c r="BA14" i="1"/>
  <c r="BC14" i="1"/>
  <c r="BD14" i="1"/>
  <c r="BF14" i="1"/>
  <c r="BG14" i="1"/>
  <c r="AW15" i="1"/>
  <c r="AX15" i="1"/>
  <c r="AZ15" i="1"/>
  <c r="BA15" i="1"/>
  <c r="BC15" i="1"/>
  <c r="BD15" i="1"/>
  <c r="BF15" i="1"/>
  <c r="BG15" i="1"/>
  <c r="AW16" i="1"/>
  <c r="AX16" i="1"/>
  <c r="AZ16" i="1"/>
  <c r="BA16" i="1"/>
  <c r="BC16" i="1"/>
  <c r="BD16" i="1"/>
  <c r="BF16" i="1"/>
  <c r="BG16" i="1"/>
  <c r="AW17" i="1"/>
  <c r="AX17" i="1"/>
  <c r="AZ17" i="1"/>
  <c r="BA17" i="1"/>
  <c r="BC17" i="1"/>
  <c r="BD17" i="1"/>
  <c r="BF17" i="1"/>
  <c r="BG17" i="1"/>
  <c r="AW18" i="1"/>
  <c r="AX18" i="1"/>
  <c r="AZ18" i="1"/>
  <c r="BA18" i="1"/>
  <c r="BC18" i="1"/>
  <c r="BD18" i="1"/>
  <c r="BF18" i="1"/>
  <c r="BG18" i="1"/>
  <c r="AW19" i="1"/>
  <c r="AX19" i="1"/>
  <c r="AZ19" i="1"/>
  <c r="BA19" i="1"/>
  <c r="BC19" i="1"/>
  <c r="BD19" i="1"/>
  <c r="BF19" i="1"/>
  <c r="BG19" i="1"/>
</calcChain>
</file>

<file path=xl/sharedStrings.xml><?xml version="1.0" encoding="utf-8"?>
<sst xmlns="http://schemas.openxmlformats.org/spreadsheetml/2006/main" count="905" uniqueCount="66">
  <si>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</si>
  <si>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</si>
  <si>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</si>
  <si>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</si>
  <si>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</si>
  <si>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</si>
  <si>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</si>
  <si>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</si>
  <si>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</si>
  <si>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</si>
  <si>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</si>
  <si>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</si>
  <si>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</si>
  <si>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</si>
  <si>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</si>
  <si>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</si>
  <si>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</si>
  <si>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</si>
  <si>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</si>
  <si>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</si>
  <si>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</si>
  <si>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</si>
  <si>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</si>
  <si>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</si>
  <si>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air</t>
  </si>
  <si>
    <t>air + 100</t>
  </si>
  <si>
    <t>2022 ranged CAL Measured headspace CH4  in ppm from GC in ppm</t>
  </si>
  <si>
    <t>2022 CAL Measured headspace CO2 in ppm from GC in ppm</t>
  </si>
  <si>
    <t>yellow tank</t>
  </si>
  <si>
    <t>Order</t>
  </si>
  <si>
    <t>Season specific ranged CAL Measured headspace CH4  in ppm from GC in ppm (BD set at 0.2)</t>
  </si>
  <si>
    <t>Season specific CAL Measured headspace CO2 in ppm from GC in ppm</t>
  </si>
  <si>
    <t>2022 near ambient CH4  in ppm from GC in ppm</t>
  </si>
  <si>
    <t>2022 near ambient CO2 in ppm from GC in ppm</t>
  </si>
  <si>
    <t>AIR</t>
  </si>
  <si>
    <t>BRN06jul22_001.gcd</t>
  </si>
  <si>
    <t>BRN06jul22_002.gcd</t>
  </si>
  <si>
    <t>BRN06jul22_003.gcd</t>
  </si>
  <si>
    <t>BRN06jul22_004.gcd</t>
  </si>
  <si>
    <t>BRN06jul22_005.gcd</t>
  </si>
  <si>
    <t>BRN06jul22_006.gcd</t>
  </si>
  <si>
    <t>BRN06jul22_007.gcd</t>
  </si>
  <si>
    <t>BRN06jul22_008.gcd</t>
  </si>
  <si>
    <t>BRN06jul22_009.gcd</t>
  </si>
  <si>
    <t>BRN06jul22_010.gcd</t>
  </si>
  <si>
    <t>BRN06jul22_011.gcd</t>
  </si>
  <si>
    <t>BRN06jul22_012.gcd</t>
  </si>
  <si>
    <t>BRN06jul22_013.gcd</t>
  </si>
  <si>
    <t>BRN06jul22_014.gcd</t>
  </si>
  <si>
    <t>BRN06jul22_015.gcd</t>
  </si>
  <si>
    <t>BRN06jul22_016.gcd</t>
  </si>
  <si>
    <t>BRN06jul22_017.gcd</t>
  </si>
  <si>
    <t>BRN06jul22_019.gcd</t>
  </si>
  <si>
    <t>BRN06jul22_020.gcd</t>
  </si>
  <si>
    <t>BRN06jul22_021.gcd</t>
  </si>
  <si>
    <t>BRN06jul22_022.gcd</t>
  </si>
  <si>
    <t>BRN06jul22_023.gcd</t>
  </si>
  <si>
    <t>BRN06jul22_024.gcd</t>
  </si>
  <si>
    <t>BRN06jul22_025.gcd</t>
  </si>
  <si>
    <t>BRN06jul22_026.gcd</t>
  </si>
  <si>
    <t>BRN06jul22_027.gcd</t>
  </si>
  <si>
    <t>BRN06jul22_028.gcd</t>
  </si>
  <si>
    <t>BRN06jul22_029.gcd</t>
  </si>
  <si>
    <t>BRN06jul22_030.gcd</t>
  </si>
  <si>
    <t>BRN06jul22_031.gcd</t>
  </si>
  <si>
    <t>BRN06jul22_032.gcd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</si>
</sst>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Fill="1" applyAlignment="1">
      <alignment wrapText="1"/>
    </xf>
    <xf numFmtId="2" fontId="0" fillId="36" borderId="0" xfId="0" applyNumberFormat="1" applyFont="1" applyFill="1"/>
    <xf numFmtId="1" fontId="0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topLeftCell="AI1" workbookViewId="0">
      <selection activeCell="I19" sqref="I19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13"/>
  </cols>
  <sheetData>
    <row r="7" spans="1:73" x14ac:dyDescent="0.35">
      <c r="A7" t="s">
        <v>15</v>
      </c>
      <c r="O7" t="s">
        <v>16</v>
      </c>
      <c r="AC7" t="s">
        <v>17</v>
      </c>
      <c r="BI7" t="s">
        <v>34</v>
      </c>
    </row>
    <row r="8" spans="1:73" ht="188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29</v>
      </c>
      <c r="AT8" s="5" t="s">
        <v>30</v>
      </c>
      <c r="AU8" s="5" t="s">
        <v>31</v>
      </c>
      <c r="AW8" s="5" t="s">
        <v>21</v>
      </c>
      <c r="AX8" s="5" t="s">
        <v>20</v>
      </c>
      <c r="AZ8" s="5" t="s">
        <v>22</v>
      </c>
      <c r="BA8" s="5" t="s">
        <v>23</v>
      </c>
      <c r="BC8" s="5" t="s">
        <v>26</v>
      </c>
      <c r="BD8" s="5" t="s">
        <v>27</v>
      </c>
      <c r="BF8" s="15" t="s">
        <v>32</v>
      </c>
      <c r="BG8" s="15" t="s">
        <v>33</v>
      </c>
      <c r="BH8" s="12"/>
      <c r="BI8" s="12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49</v>
      </c>
      <c r="B9" t="s">
        <v>35</v>
      </c>
      <c r="C9" s="2">
        <v>44748.412141203706</v>
      </c>
      <c r="D9" t="s">
        <v>24</v>
      </c>
      <c r="E9" t="s">
        <v>13</v>
      </c>
      <c r="F9">
        <v>0</v>
      </c>
      <c r="G9">
        <v>6.0750000000000002</v>
      </c>
      <c r="H9" s="3">
        <v>1803</v>
      </c>
      <c r="I9">
        <v>-1E-3</v>
      </c>
      <c r="J9" t="s">
        <v>14</v>
      </c>
      <c r="K9" t="s">
        <v>14</v>
      </c>
      <c r="L9" t="s">
        <v>14</v>
      </c>
      <c r="M9" t="s">
        <v>14</v>
      </c>
      <c r="O9">
        <v>49</v>
      </c>
      <c r="P9" t="s">
        <v>35</v>
      </c>
      <c r="Q9" s="2">
        <v>44748.412141203706</v>
      </c>
      <c r="R9" t="s">
        <v>24</v>
      </c>
      <c r="S9" t="s">
        <v>13</v>
      </c>
      <c r="T9">
        <v>0</v>
      </c>
      <c r="U9" t="s">
        <v>14</v>
      </c>
      <c r="V9" s="3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49</v>
      </c>
      <c r="AD9" t="s">
        <v>35</v>
      </c>
      <c r="AE9" s="2">
        <v>44748.412141203706</v>
      </c>
      <c r="AF9" t="s">
        <v>24</v>
      </c>
      <c r="AG9" t="s">
        <v>13</v>
      </c>
      <c r="AH9">
        <v>0</v>
      </c>
      <c r="AI9">
        <v>12.218999999999999</v>
      </c>
      <c r="AJ9" s="3">
        <v>2268</v>
      </c>
      <c r="AK9">
        <v>0.40500000000000003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4">
        <v>49</v>
      </c>
      <c r="AT9" s="10">
        <f t="shared" ref="AT9:AT19" si="0">IF(H9&lt;10000,((0.0000001453*H9^2)+(0.0008349*H9)+(-1.805)),(IF(H9&lt;700000,((-0.00000000008054*H9^2)+(0.002348*H9)+(-2.47)), ((-0.00000001938*V9^2)+(0.2471*V9)+(226.8)))))</f>
        <v>0.17266724769999997</v>
      </c>
      <c r="AU9" s="11">
        <f t="shared" ref="AU9:AU19" si="1">(-0.00000002552*AJ9^2)+(0.2067*AJ9)+(-103.7)</f>
        <v>364.96432961151999</v>
      </c>
      <c r="AW9" s="6">
        <f t="shared" ref="AW9:AW19" si="2">IF(H9&lt;15000,((0.00000002125*H9^2)+(0.002705*H9)+(-4.371)),(IF(H9&lt;700000,((-0.0000000008162*H9^2)+(0.003141*H9)+(0.4702)), ((0.000000003285*V9^2)+(0.1899*V9)+(559.5)))))</f>
        <v>0.57519469124999922</v>
      </c>
      <c r="AX9" s="7">
        <f t="shared" ref="AX9:AX19" si="3">((-0.00000006277*AJ9^2)+(0.1854*AJ9)+(34.83))</f>
        <v>454.99432216752001</v>
      </c>
      <c r="AZ9" s="8">
        <f t="shared" ref="AZ9:AZ19" si="4">IF(H9&lt;10000,((-0.00000005795*H9^2)+(0.003823*H9)+(-6.715)),(IF(H9&lt;700000,((-0.0000000001209*H9^2)+(0.002635*H9)+(-0.4111)), ((-0.00000002007*V9^2)+(0.2564*V9)+(286.1)))))</f>
        <v>-1.0515381549999425E-2</v>
      </c>
      <c r="BA9" s="9">
        <f t="shared" ref="BA9:BA19" si="5">(-0.00000001626*AJ9^2)+(0.1912*AJ9)+(-3.858)</f>
        <v>429.69996142176001</v>
      </c>
      <c r="BC9" s="10">
        <f t="shared" ref="BC9:BC19" si="6">IF(H9&lt;10000,((0.0000001453*H9^2)+(0.0008349*H9)+(-1.805)),(IF(H9&lt;700000,((-0.00000000008054*H9^2)+(0.002348*H9)+(-2.47)), ((-0.00000001938*V9^2)+(0.2471*V9)+(226.8)))))</f>
        <v>0.17266724769999997</v>
      </c>
      <c r="BD9" s="11">
        <f t="shared" ref="BD9:BD19" si="7">(-0.00000002552*AJ9^2)+(0.2067*AJ9)+(-103.7)</f>
        <v>364.96432961151999</v>
      </c>
      <c r="BF9" s="16">
        <f t="shared" ref="BF9:BF19" si="8">IF(H9&lt;100000,((0.0000000152*H9^2)+(0.0014347*H9)+(-4.08313)),((0.00000295*V9^2)+(0.083061*V9)+(133)))</f>
        <v>-1.4469536031999999</v>
      </c>
      <c r="BG9" s="17">
        <f t="shared" ref="BG9:BG19" si="9">(-0.00000172*AJ9^2)+(0.108838*AJ9)+(-21.89)</f>
        <v>216.10720672000002</v>
      </c>
      <c r="BI9">
        <v>49</v>
      </c>
      <c r="BJ9" t="s">
        <v>35</v>
      </c>
      <c r="BK9" s="2">
        <v>44748.412141203706</v>
      </c>
      <c r="BL9" t="s">
        <v>24</v>
      </c>
      <c r="BM9" t="s">
        <v>13</v>
      </c>
      <c r="BN9">
        <v>0</v>
      </c>
      <c r="BO9">
        <v>2.6960000000000002</v>
      </c>
      <c r="BP9" s="3">
        <v>5315381</v>
      </c>
      <c r="BQ9">
        <v>959.63699999999994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50</v>
      </c>
      <c r="B10" t="s">
        <v>36</v>
      </c>
      <c r="C10" s="2">
        <v>44748.433391203704</v>
      </c>
      <c r="D10" t="s">
        <v>25</v>
      </c>
      <c r="E10" t="s">
        <v>13</v>
      </c>
      <c r="F10">
        <v>0</v>
      </c>
      <c r="G10">
        <v>6.01</v>
      </c>
      <c r="H10" s="3">
        <v>1142324</v>
      </c>
      <c r="I10">
        <v>2.306</v>
      </c>
      <c r="J10" t="s">
        <v>14</v>
      </c>
      <c r="K10" t="s">
        <v>14</v>
      </c>
      <c r="L10" t="s">
        <v>14</v>
      </c>
      <c r="M10" t="s">
        <v>14</v>
      </c>
      <c r="O10">
        <v>50</v>
      </c>
      <c r="P10" t="s">
        <v>36</v>
      </c>
      <c r="Q10" s="2">
        <v>44748.433391203704</v>
      </c>
      <c r="R10" t="s">
        <v>25</v>
      </c>
      <c r="S10" t="s">
        <v>13</v>
      </c>
      <c r="T10">
        <v>0</v>
      </c>
      <c r="U10">
        <v>5.9610000000000003</v>
      </c>
      <c r="V10" s="3">
        <v>9305</v>
      </c>
      <c r="W10">
        <v>2.4329999999999998</v>
      </c>
      <c r="X10" t="s">
        <v>14</v>
      </c>
      <c r="Y10" t="s">
        <v>14</v>
      </c>
      <c r="Z10" t="s">
        <v>14</v>
      </c>
      <c r="AA10" t="s">
        <v>14</v>
      </c>
      <c r="AC10">
        <v>50</v>
      </c>
      <c r="AD10" t="s">
        <v>36</v>
      </c>
      <c r="AE10" s="2">
        <v>44748.433391203704</v>
      </c>
      <c r="AF10" t="s">
        <v>25</v>
      </c>
      <c r="AG10" t="s">
        <v>13</v>
      </c>
      <c r="AH10">
        <v>0</v>
      </c>
      <c r="AI10">
        <v>12.186</v>
      </c>
      <c r="AJ10" s="3">
        <v>8292</v>
      </c>
      <c r="AK10">
        <v>1.6850000000000001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4">
        <v>50</v>
      </c>
      <c r="AT10" s="10">
        <f t="shared" si="0"/>
        <v>2524.3875209755001</v>
      </c>
      <c r="AU10" s="11">
        <f t="shared" si="1"/>
        <v>1608.5017146227199</v>
      </c>
      <c r="AW10" s="6">
        <f t="shared" si="2"/>
        <v>2326.8039252371254</v>
      </c>
      <c r="AX10" s="7">
        <f t="shared" si="3"/>
        <v>1567.85090653872</v>
      </c>
      <c r="AZ10" s="8">
        <f t="shared" si="4"/>
        <v>2670.1642786882499</v>
      </c>
      <c r="BA10" s="9">
        <f t="shared" si="5"/>
        <v>1580.4544068873599</v>
      </c>
      <c r="BC10" s="10">
        <f t="shared" si="6"/>
        <v>2524.3875209755001</v>
      </c>
      <c r="BD10" s="11">
        <f t="shared" si="7"/>
        <v>1608.5017146227199</v>
      </c>
      <c r="BF10" s="16">
        <f t="shared" si="8"/>
        <v>1161.30252875</v>
      </c>
      <c r="BG10" s="17">
        <f t="shared" si="9"/>
        <v>762.33220191999999</v>
      </c>
      <c r="BI10">
        <v>50</v>
      </c>
      <c r="BJ10" t="s">
        <v>36</v>
      </c>
      <c r="BK10" s="2">
        <v>44748.433391203704</v>
      </c>
      <c r="BL10" t="s">
        <v>25</v>
      </c>
      <c r="BM10" t="s">
        <v>13</v>
      </c>
      <c r="BN10">
        <v>0</v>
      </c>
      <c r="BO10">
        <v>2.7130000000000001</v>
      </c>
      <c r="BP10" s="3">
        <v>5071568</v>
      </c>
      <c r="BQ10">
        <v>957.79899999999998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51</v>
      </c>
      <c r="B11" t="s">
        <v>37</v>
      </c>
      <c r="C11" s="2">
        <v>44748.454664351855</v>
      </c>
      <c r="D11" t="s">
        <v>28</v>
      </c>
      <c r="E11" t="s">
        <v>13</v>
      </c>
      <c r="F11">
        <v>0</v>
      </c>
      <c r="G11">
        <v>6.0339999999999998</v>
      </c>
      <c r="H11" s="3">
        <v>3009</v>
      </c>
      <c r="I11">
        <v>1E-3</v>
      </c>
      <c r="J11" t="s">
        <v>14</v>
      </c>
      <c r="K11" t="s">
        <v>14</v>
      </c>
      <c r="L11" t="s">
        <v>14</v>
      </c>
      <c r="M11" t="s">
        <v>14</v>
      </c>
      <c r="O11">
        <v>51</v>
      </c>
      <c r="P11" t="s">
        <v>37</v>
      </c>
      <c r="Q11" s="2">
        <v>44748.454664351855</v>
      </c>
      <c r="R11" t="s">
        <v>28</v>
      </c>
      <c r="S11" t="s">
        <v>13</v>
      </c>
      <c r="T11">
        <v>0</v>
      </c>
      <c r="U11" t="s">
        <v>14</v>
      </c>
      <c r="V11" s="3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51</v>
      </c>
      <c r="AD11" t="s">
        <v>37</v>
      </c>
      <c r="AE11" s="2">
        <v>44748.454664351855</v>
      </c>
      <c r="AF11" t="s">
        <v>28</v>
      </c>
      <c r="AG11" t="s">
        <v>13</v>
      </c>
      <c r="AH11">
        <v>0</v>
      </c>
      <c r="AI11">
        <v>12.207000000000001</v>
      </c>
      <c r="AJ11" s="3">
        <v>1389</v>
      </c>
      <c r="AK11">
        <v>0.217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4">
        <v>51</v>
      </c>
      <c r="AT11" s="10">
        <f t="shared" si="0"/>
        <v>2.0227720693000002</v>
      </c>
      <c r="AU11" s="11">
        <f t="shared" si="1"/>
        <v>183.35706372807999</v>
      </c>
      <c r="AW11" s="6">
        <f t="shared" si="2"/>
        <v>3.9607442212499997</v>
      </c>
      <c r="AX11" s="7">
        <f t="shared" si="3"/>
        <v>292.22949652082997</v>
      </c>
      <c r="AZ11" s="8">
        <f t="shared" si="4"/>
        <v>4.2637230060500002</v>
      </c>
      <c r="BA11" s="9">
        <f t="shared" si="5"/>
        <v>261.68742924053998</v>
      </c>
      <c r="BC11" s="10">
        <f t="shared" si="6"/>
        <v>2.0227720693000002</v>
      </c>
      <c r="BD11" s="11">
        <f t="shared" si="7"/>
        <v>183.35706372807999</v>
      </c>
      <c r="BF11" s="16">
        <f t="shared" si="8"/>
        <v>0.37150433120000059</v>
      </c>
      <c r="BG11" s="17">
        <f t="shared" si="9"/>
        <v>125.96754987999999</v>
      </c>
      <c r="BI11">
        <v>51</v>
      </c>
      <c r="BJ11" t="s">
        <v>37</v>
      </c>
      <c r="BK11" s="2">
        <v>44748.454664351855</v>
      </c>
      <c r="BL11" t="s">
        <v>28</v>
      </c>
      <c r="BM11" t="s">
        <v>13</v>
      </c>
      <c r="BN11">
        <v>0</v>
      </c>
      <c r="BO11">
        <v>2.7109999999999999</v>
      </c>
      <c r="BP11" s="3">
        <v>5171939</v>
      </c>
      <c r="BQ11">
        <v>958.59900000000005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52</v>
      </c>
      <c r="B12" t="s">
        <v>38</v>
      </c>
      <c r="C12" s="2">
        <v>44748.475983796299</v>
      </c>
      <c r="D12" t="s">
        <v>28</v>
      </c>
      <c r="E12" t="s">
        <v>13</v>
      </c>
      <c r="F12">
        <v>0</v>
      </c>
      <c r="G12">
        <v>6.0289999999999999</v>
      </c>
      <c r="H12" s="3">
        <v>3113</v>
      </c>
      <c r="I12">
        <v>1E-3</v>
      </c>
      <c r="J12" t="s">
        <v>14</v>
      </c>
      <c r="K12" t="s">
        <v>14</v>
      </c>
      <c r="L12" t="s">
        <v>14</v>
      </c>
      <c r="M12" t="s">
        <v>14</v>
      </c>
      <c r="O12">
        <v>52</v>
      </c>
      <c r="P12" t="s">
        <v>38</v>
      </c>
      <c r="Q12" s="2">
        <v>44748.475983796299</v>
      </c>
      <c r="R12" t="s">
        <v>28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52</v>
      </c>
      <c r="AD12" t="s">
        <v>38</v>
      </c>
      <c r="AE12" s="2">
        <v>44748.475983796299</v>
      </c>
      <c r="AF12" t="s">
        <v>28</v>
      </c>
      <c r="AG12" t="s">
        <v>13</v>
      </c>
      <c r="AH12">
        <v>0</v>
      </c>
      <c r="AI12">
        <v>12.195</v>
      </c>
      <c r="AJ12" s="3">
        <v>1429</v>
      </c>
      <c r="AK12">
        <v>0.22600000000000001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4">
        <v>52</v>
      </c>
      <c r="AT12" s="10">
        <f t="shared" si="0"/>
        <v>2.2021124357000001</v>
      </c>
      <c r="AU12" s="11">
        <f t="shared" si="1"/>
        <v>191.62218711368001</v>
      </c>
      <c r="AW12" s="6">
        <f t="shared" si="2"/>
        <v>4.2555938412499987</v>
      </c>
      <c r="AX12" s="7">
        <f t="shared" si="3"/>
        <v>299.63842108642996</v>
      </c>
      <c r="AZ12" s="8">
        <f t="shared" si="4"/>
        <v>4.6244189364500006</v>
      </c>
      <c r="BA12" s="9">
        <f t="shared" si="5"/>
        <v>269.33359641333999</v>
      </c>
      <c r="BC12" s="10">
        <f t="shared" si="6"/>
        <v>2.2021124357000001</v>
      </c>
      <c r="BD12" s="11">
        <f t="shared" si="7"/>
        <v>191.62218711368001</v>
      </c>
      <c r="BF12" s="16">
        <f t="shared" si="8"/>
        <v>0.53039078879999924</v>
      </c>
      <c r="BG12" s="17">
        <f t="shared" si="9"/>
        <v>130.12719148000002</v>
      </c>
      <c r="BI12">
        <v>52</v>
      </c>
      <c r="BJ12" t="s">
        <v>38</v>
      </c>
      <c r="BK12" s="2">
        <v>44748.475983796299</v>
      </c>
      <c r="BL12" t="s">
        <v>28</v>
      </c>
      <c r="BM12" t="s">
        <v>13</v>
      </c>
      <c r="BN12">
        <v>0</v>
      </c>
      <c r="BO12">
        <v>2.6920000000000002</v>
      </c>
      <c r="BP12" s="3">
        <v>5491049</v>
      </c>
      <c r="BQ12">
        <v>960.78300000000002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53</v>
      </c>
      <c r="B13" t="s">
        <v>39</v>
      </c>
      <c r="C13" s="2">
        <v>44748.497245370374</v>
      </c>
      <c r="D13" t="s">
        <v>28</v>
      </c>
      <c r="E13" t="s">
        <v>13</v>
      </c>
      <c r="F13">
        <v>0</v>
      </c>
      <c r="G13">
        <v>6.0359999999999996</v>
      </c>
      <c r="H13" s="3">
        <v>2931</v>
      </c>
      <c r="I13">
        <v>1E-3</v>
      </c>
      <c r="J13" t="s">
        <v>14</v>
      </c>
      <c r="K13" t="s">
        <v>14</v>
      </c>
      <c r="L13" t="s">
        <v>14</v>
      </c>
      <c r="M13" t="s">
        <v>14</v>
      </c>
      <c r="O13">
        <v>53</v>
      </c>
      <c r="P13" t="s">
        <v>39</v>
      </c>
      <c r="Q13" s="2">
        <v>44748.497245370374</v>
      </c>
      <c r="R13" t="s">
        <v>28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53</v>
      </c>
      <c r="AD13" t="s">
        <v>39</v>
      </c>
      <c r="AE13" s="2">
        <v>44748.497245370374</v>
      </c>
      <c r="AF13" t="s">
        <v>28</v>
      </c>
      <c r="AG13" t="s">
        <v>13</v>
      </c>
      <c r="AH13">
        <v>0</v>
      </c>
      <c r="AI13">
        <v>12.228</v>
      </c>
      <c r="AJ13" s="3">
        <v>1570</v>
      </c>
      <c r="AK13">
        <v>0.25600000000000001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4">
        <v>53</v>
      </c>
      <c r="AT13" s="10">
        <f t="shared" si="0"/>
        <v>1.8903294733000002</v>
      </c>
      <c r="AU13" s="11">
        <f t="shared" si="1"/>
        <v>220.75609575200002</v>
      </c>
      <c r="AW13" s="6">
        <f t="shared" si="2"/>
        <v>3.7399086712499994</v>
      </c>
      <c r="AX13" s="7">
        <f t="shared" si="3"/>
        <v>325.75327822700001</v>
      </c>
      <c r="AZ13" s="8">
        <f t="shared" si="4"/>
        <v>3.9923784000500007</v>
      </c>
      <c r="BA13" s="9">
        <f t="shared" si="5"/>
        <v>296.28592072600003</v>
      </c>
      <c r="BC13" s="10">
        <f t="shared" si="6"/>
        <v>1.8903294733000002</v>
      </c>
      <c r="BD13" s="11">
        <f t="shared" si="7"/>
        <v>220.75609575200002</v>
      </c>
      <c r="BF13" s="16">
        <f t="shared" si="8"/>
        <v>0.25255526719999999</v>
      </c>
      <c r="BG13" s="17">
        <f t="shared" si="9"/>
        <v>144.74603200000001</v>
      </c>
      <c r="BI13">
        <v>53</v>
      </c>
      <c r="BJ13" t="s">
        <v>39</v>
      </c>
      <c r="BK13" s="2">
        <v>44748.497245370374</v>
      </c>
      <c r="BL13" t="s">
        <v>28</v>
      </c>
      <c r="BM13" t="s">
        <v>13</v>
      </c>
      <c r="BN13">
        <v>0</v>
      </c>
      <c r="BO13">
        <v>2.7130000000000001</v>
      </c>
      <c r="BP13" s="3">
        <v>5126602</v>
      </c>
      <c r="BQ13">
        <v>958.24599999999998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54</v>
      </c>
      <c r="B14" t="s">
        <v>40</v>
      </c>
      <c r="C14" s="2">
        <v>44748.518541666665</v>
      </c>
      <c r="D14">
        <v>376</v>
      </c>
      <c r="E14" t="s">
        <v>13</v>
      </c>
      <c r="F14">
        <v>0</v>
      </c>
      <c r="G14">
        <v>6.0149999999999997</v>
      </c>
      <c r="H14" s="3">
        <v>56287</v>
      </c>
      <c r="I14">
        <v>0.109</v>
      </c>
      <c r="J14" t="s">
        <v>14</v>
      </c>
      <c r="K14" t="s">
        <v>14</v>
      </c>
      <c r="L14" t="s">
        <v>14</v>
      </c>
      <c r="M14" t="s">
        <v>14</v>
      </c>
      <c r="O14">
        <v>54</v>
      </c>
      <c r="P14" t="s">
        <v>40</v>
      </c>
      <c r="Q14" s="2">
        <v>44748.518541666665</v>
      </c>
      <c r="R14">
        <v>376</v>
      </c>
      <c r="S14" t="s">
        <v>13</v>
      </c>
      <c r="T14">
        <v>0</v>
      </c>
      <c r="U14" t="s">
        <v>14</v>
      </c>
      <c r="V14" s="3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54</v>
      </c>
      <c r="AD14" t="s">
        <v>40</v>
      </c>
      <c r="AE14" s="2">
        <v>44748.518541666665</v>
      </c>
      <c r="AF14">
        <v>376</v>
      </c>
      <c r="AG14" t="s">
        <v>13</v>
      </c>
      <c r="AH14">
        <v>0</v>
      </c>
      <c r="AI14">
        <v>12.097</v>
      </c>
      <c r="AJ14" s="3">
        <v>79536</v>
      </c>
      <c r="AK14">
        <v>16.535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4">
        <v>54</v>
      </c>
      <c r="AT14" s="10">
        <f t="shared" si="0"/>
        <v>129.43670704824072</v>
      </c>
      <c r="AU14" s="11">
        <f t="shared" si="1"/>
        <v>16174.952310446079</v>
      </c>
      <c r="AW14" s="6">
        <f t="shared" si="2"/>
        <v>174.6817606376222</v>
      </c>
      <c r="AX14" s="7">
        <f t="shared" si="3"/>
        <v>14383.722930670081</v>
      </c>
      <c r="AZ14" s="8">
        <f t="shared" si="4"/>
        <v>147.52210643198791</v>
      </c>
      <c r="BA14" s="9">
        <f t="shared" si="5"/>
        <v>15100.564841687039</v>
      </c>
      <c r="BC14" s="10">
        <f t="shared" si="6"/>
        <v>129.43670704824072</v>
      </c>
      <c r="BD14" s="11">
        <f t="shared" si="7"/>
        <v>16174.952310446079</v>
      </c>
      <c r="BF14" s="16">
        <f t="shared" si="8"/>
        <v>124.82886970879999</v>
      </c>
      <c r="BG14" s="17">
        <f t="shared" si="9"/>
        <v>-2246.0283411199985</v>
      </c>
      <c r="BI14">
        <v>54</v>
      </c>
      <c r="BJ14" t="s">
        <v>40</v>
      </c>
      <c r="BK14" s="2">
        <v>44748.518541666665</v>
      </c>
      <c r="BL14">
        <v>376</v>
      </c>
      <c r="BM14" t="s">
        <v>13</v>
      </c>
      <c r="BN14">
        <v>0</v>
      </c>
      <c r="BO14">
        <v>2.8559999999999999</v>
      </c>
      <c r="BP14" s="3">
        <v>999158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55</v>
      </c>
      <c r="B15" t="s">
        <v>41</v>
      </c>
      <c r="C15" s="2">
        <v>44748.53979166667</v>
      </c>
      <c r="D15">
        <v>354</v>
      </c>
      <c r="E15" t="s">
        <v>13</v>
      </c>
      <c r="F15">
        <v>0</v>
      </c>
      <c r="G15">
        <v>6.0119999999999996</v>
      </c>
      <c r="H15" s="3">
        <v>158997</v>
      </c>
      <c r="I15">
        <v>0.316</v>
      </c>
      <c r="J15" t="s">
        <v>14</v>
      </c>
      <c r="K15" t="s">
        <v>14</v>
      </c>
      <c r="L15" t="s">
        <v>14</v>
      </c>
      <c r="M15" t="s">
        <v>14</v>
      </c>
      <c r="O15">
        <v>55</v>
      </c>
      <c r="P15" t="s">
        <v>41</v>
      </c>
      <c r="Q15" s="2">
        <v>44748.53979166667</v>
      </c>
      <c r="R15">
        <v>354</v>
      </c>
      <c r="S15" t="s">
        <v>13</v>
      </c>
      <c r="T15">
        <v>0</v>
      </c>
      <c r="U15">
        <v>5.9630000000000001</v>
      </c>
      <c r="V15" s="3">
        <v>1171</v>
      </c>
      <c r="W15">
        <v>0.437</v>
      </c>
      <c r="X15" t="s">
        <v>14</v>
      </c>
      <c r="Y15" t="s">
        <v>14</v>
      </c>
      <c r="Z15" t="s">
        <v>14</v>
      </c>
      <c r="AA15" t="s">
        <v>14</v>
      </c>
      <c r="AC15">
        <v>55</v>
      </c>
      <c r="AD15" t="s">
        <v>41</v>
      </c>
      <c r="AE15" s="2">
        <v>44748.53979166667</v>
      </c>
      <c r="AF15">
        <v>354</v>
      </c>
      <c r="AG15" t="s">
        <v>13</v>
      </c>
      <c r="AH15">
        <v>0</v>
      </c>
      <c r="AI15">
        <v>12.164</v>
      </c>
      <c r="AJ15" s="3">
        <v>11389</v>
      </c>
      <c r="AK15">
        <v>2.3420000000000001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4">
        <v>55</v>
      </c>
      <c r="AT15" s="10">
        <f t="shared" si="0"/>
        <v>368.81890109443509</v>
      </c>
      <c r="AU15" s="11">
        <f t="shared" si="1"/>
        <v>2247.09611812808</v>
      </c>
      <c r="AW15" s="6">
        <f t="shared" si="2"/>
        <v>479.24620344745421</v>
      </c>
      <c r="AX15" s="7">
        <f t="shared" si="3"/>
        <v>2138.2087459208301</v>
      </c>
      <c r="AZ15" s="8">
        <f t="shared" si="4"/>
        <v>415.48963743751199</v>
      </c>
      <c r="BA15" s="9">
        <f t="shared" si="5"/>
        <v>2171.6097264405403</v>
      </c>
      <c r="BC15" s="10">
        <f t="shared" si="6"/>
        <v>368.81890109443509</v>
      </c>
      <c r="BD15" s="11">
        <f t="shared" si="7"/>
        <v>2247.09611812808</v>
      </c>
      <c r="BF15" s="16">
        <f t="shared" si="8"/>
        <v>234.30959195</v>
      </c>
      <c r="BG15" s="17">
        <f t="shared" si="9"/>
        <v>994.56594988000006</v>
      </c>
      <c r="BI15">
        <v>55</v>
      </c>
      <c r="BJ15" t="s">
        <v>41</v>
      </c>
      <c r="BK15" s="2">
        <v>44748.53979166667</v>
      </c>
      <c r="BL15">
        <v>354</v>
      </c>
      <c r="BM15" t="s">
        <v>13</v>
      </c>
      <c r="BN15">
        <v>0</v>
      </c>
      <c r="BO15">
        <v>2.84</v>
      </c>
      <c r="BP15" s="3">
        <v>1327556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56</v>
      </c>
      <c r="B16" t="s">
        <v>42</v>
      </c>
      <c r="C16" s="2">
        <v>44748.561041666668</v>
      </c>
      <c r="D16">
        <v>258</v>
      </c>
      <c r="E16" t="s">
        <v>13</v>
      </c>
      <c r="F16">
        <v>0</v>
      </c>
      <c r="G16">
        <v>6.01</v>
      </c>
      <c r="H16" s="3">
        <v>1750224</v>
      </c>
      <c r="I16">
        <v>3.5390000000000001</v>
      </c>
      <c r="J16" t="s">
        <v>14</v>
      </c>
      <c r="K16" t="s">
        <v>14</v>
      </c>
      <c r="L16" t="s">
        <v>14</v>
      </c>
      <c r="M16" t="s">
        <v>14</v>
      </c>
      <c r="O16">
        <v>56</v>
      </c>
      <c r="P16" t="s">
        <v>42</v>
      </c>
      <c r="Q16" s="2">
        <v>44748.561041666668</v>
      </c>
      <c r="R16">
        <v>258</v>
      </c>
      <c r="S16" t="s">
        <v>13</v>
      </c>
      <c r="T16">
        <v>0</v>
      </c>
      <c r="U16">
        <v>5.9589999999999996</v>
      </c>
      <c r="V16" s="3">
        <v>13192</v>
      </c>
      <c r="W16">
        <v>3.3849999999999998</v>
      </c>
      <c r="X16" t="s">
        <v>14</v>
      </c>
      <c r="Y16" t="s">
        <v>14</v>
      </c>
      <c r="Z16" t="s">
        <v>14</v>
      </c>
      <c r="AA16" t="s">
        <v>14</v>
      </c>
      <c r="AC16">
        <v>56</v>
      </c>
      <c r="AD16" t="s">
        <v>42</v>
      </c>
      <c r="AE16" s="2">
        <v>44748.561041666668</v>
      </c>
      <c r="AF16">
        <v>258</v>
      </c>
      <c r="AG16" t="s">
        <v>13</v>
      </c>
      <c r="AH16">
        <v>0</v>
      </c>
      <c r="AI16">
        <v>12.157</v>
      </c>
      <c r="AJ16" s="3">
        <v>26038</v>
      </c>
      <c r="AK16">
        <v>5.4340000000000002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4">
        <v>56</v>
      </c>
      <c r="AT16" s="10">
        <f t="shared" si="0"/>
        <v>3483.1705206156803</v>
      </c>
      <c r="AU16" s="11">
        <f t="shared" si="1"/>
        <v>5261.0526156291198</v>
      </c>
      <c r="AW16" s="6">
        <f t="shared" si="2"/>
        <v>3065.2324848182402</v>
      </c>
      <c r="AX16" s="7">
        <f t="shared" si="3"/>
        <v>4819.7185558401197</v>
      </c>
      <c r="AZ16" s="8">
        <f t="shared" si="4"/>
        <v>3665.0360406995201</v>
      </c>
      <c r="BA16" s="9">
        <f t="shared" si="5"/>
        <v>4963.5836867605603</v>
      </c>
      <c r="BC16" s="10">
        <f t="shared" si="6"/>
        <v>3483.1705206156803</v>
      </c>
      <c r="BD16" s="11">
        <f t="shared" si="7"/>
        <v>5261.0526156291198</v>
      </c>
      <c r="BF16" s="16">
        <f t="shared" si="8"/>
        <v>1742.1258608000001</v>
      </c>
      <c r="BG16" s="17">
        <f t="shared" si="9"/>
        <v>1645.9126403199998</v>
      </c>
      <c r="BI16">
        <v>56</v>
      </c>
      <c r="BJ16" t="s">
        <v>42</v>
      </c>
      <c r="BK16" s="2">
        <v>44748.561041666668</v>
      </c>
      <c r="BL16">
        <v>258</v>
      </c>
      <c r="BM16" t="s">
        <v>13</v>
      </c>
      <c r="BN16">
        <v>0</v>
      </c>
      <c r="BO16">
        <v>2.847</v>
      </c>
      <c r="BP16" s="3">
        <v>1219834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57</v>
      </c>
      <c r="B17" t="s">
        <v>43</v>
      </c>
      <c r="C17" s="2">
        <v>44748.582291666666</v>
      </c>
      <c r="D17">
        <v>282</v>
      </c>
      <c r="E17" t="s">
        <v>13</v>
      </c>
      <c r="F17">
        <v>0</v>
      </c>
      <c r="G17">
        <v>5.96</v>
      </c>
      <c r="H17" s="3">
        <v>19683698</v>
      </c>
      <c r="I17">
        <v>41.027000000000001</v>
      </c>
      <c r="J17" t="s">
        <v>14</v>
      </c>
      <c r="K17" t="s">
        <v>14</v>
      </c>
      <c r="L17" t="s">
        <v>14</v>
      </c>
      <c r="M17" t="s">
        <v>14</v>
      </c>
      <c r="O17">
        <v>57</v>
      </c>
      <c r="P17" t="s">
        <v>43</v>
      </c>
      <c r="Q17" s="2">
        <v>44748.582291666666</v>
      </c>
      <c r="R17">
        <v>282</v>
      </c>
      <c r="S17" t="s">
        <v>13</v>
      </c>
      <c r="T17">
        <v>0</v>
      </c>
      <c r="U17">
        <v>5.915</v>
      </c>
      <c r="V17" s="3">
        <v>149332</v>
      </c>
      <c r="W17">
        <v>36.261000000000003</v>
      </c>
      <c r="X17" t="s">
        <v>14</v>
      </c>
      <c r="Y17" t="s">
        <v>14</v>
      </c>
      <c r="Z17" t="s">
        <v>14</v>
      </c>
      <c r="AA17" t="s">
        <v>14</v>
      </c>
      <c r="AC17">
        <v>57</v>
      </c>
      <c r="AD17" t="s">
        <v>43</v>
      </c>
      <c r="AE17" s="2">
        <v>44748.582291666666</v>
      </c>
      <c r="AF17">
        <v>282</v>
      </c>
      <c r="AG17" t="s">
        <v>13</v>
      </c>
      <c r="AH17">
        <v>0</v>
      </c>
      <c r="AI17">
        <v>12.122999999999999</v>
      </c>
      <c r="AJ17" s="3">
        <v>50538</v>
      </c>
      <c r="AK17">
        <v>10.554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4">
        <v>57</v>
      </c>
      <c r="AT17" s="10">
        <f t="shared" si="0"/>
        <v>36694.562304178886</v>
      </c>
      <c r="AU17" s="11">
        <f t="shared" si="1"/>
        <v>10277.324237389119</v>
      </c>
      <c r="AW17" s="6">
        <f t="shared" si="2"/>
        <v>28990.902451845843</v>
      </c>
      <c r="AX17" s="7">
        <f t="shared" si="3"/>
        <v>9244.2550056001219</v>
      </c>
      <c r="AZ17" s="8">
        <f t="shared" si="4"/>
        <v>38127.262872284322</v>
      </c>
      <c r="BA17" s="9">
        <f t="shared" si="5"/>
        <v>9617.4781056405609</v>
      </c>
      <c r="BC17" s="10">
        <f t="shared" si="6"/>
        <v>36694.562304178886</v>
      </c>
      <c r="BD17" s="11">
        <f t="shared" si="7"/>
        <v>10277.324237389119</v>
      </c>
      <c r="BF17" s="16">
        <f t="shared" si="8"/>
        <v>78321.801612800016</v>
      </c>
      <c r="BG17" s="17">
        <f t="shared" si="9"/>
        <v>1085.5310003199995</v>
      </c>
      <c r="BI17">
        <v>57</v>
      </c>
      <c r="BJ17" t="s">
        <v>43</v>
      </c>
      <c r="BK17" s="2">
        <v>44748.582291666666</v>
      </c>
      <c r="BL17">
        <v>282</v>
      </c>
      <c r="BM17" t="s">
        <v>13</v>
      </c>
      <c r="BN17">
        <v>0</v>
      </c>
      <c r="BO17">
        <v>2.8660000000000001</v>
      </c>
      <c r="BP17" s="3">
        <v>770117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58</v>
      </c>
      <c r="B18" t="s">
        <v>44</v>
      </c>
      <c r="C18" s="2">
        <v>44748.603576388887</v>
      </c>
      <c r="D18">
        <v>357</v>
      </c>
      <c r="E18" t="s">
        <v>13</v>
      </c>
      <c r="F18">
        <v>0</v>
      </c>
      <c r="G18">
        <v>5.9089999999999998</v>
      </c>
      <c r="H18" s="3">
        <v>32230449</v>
      </c>
      <c r="I18">
        <v>68.683000000000007</v>
      </c>
      <c r="J18" t="s">
        <v>14</v>
      </c>
      <c r="K18" t="s">
        <v>14</v>
      </c>
      <c r="L18" t="s">
        <v>14</v>
      </c>
      <c r="M18" t="s">
        <v>14</v>
      </c>
      <c r="O18">
        <v>58</v>
      </c>
      <c r="P18" t="s">
        <v>44</v>
      </c>
      <c r="Q18" s="2">
        <v>44748.603576388887</v>
      </c>
      <c r="R18">
        <v>357</v>
      </c>
      <c r="S18" t="s">
        <v>13</v>
      </c>
      <c r="T18">
        <v>0</v>
      </c>
      <c r="U18">
        <v>5.8710000000000004</v>
      </c>
      <c r="V18" s="3">
        <v>268364</v>
      </c>
      <c r="W18">
        <v>64.272999999999996</v>
      </c>
      <c r="X18" t="s">
        <v>14</v>
      </c>
      <c r="Y18" t="s">
        <v>14</v>
      </c>
      <c r="Z18" t="s">
        <v>14</v>
      </c>
      <c r="AA18" t="s">
        <v>14</v>
      </c>
      <c r="AC18">
        <v>58</v>
      </c>
      <c r="AD18" t="s">
        <v>44</v>
      </c>
      <c r="AE18" s="2">
        <v>44748.603576388887</v>
      </c>
      <c r="AF18">
        <v>357</v>
      </c>
      <c r="AG18" t="s">
        <v>13</v>
      </c>
      <c r="AH18">
        <v>0</v>
      </c>
      <c r="AI18">
        <v>12.084</v>
      </c>
      <c r="AJ18" s="3">
        <v>73556</v>
      </c>
      <c r="AK18">
        <v>15.308999999999999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4">
        <v>58</v>
      </c>
      <c r="AT18" s="10">
        <f t="shared" si="0"/>
        <v>65143.811596707521</v>
      </c>
      <c r="AU18" s="11">
        <f t="shared" si="1"/>
        <v>14962.249619329279</v>
      </c>
      <c r="AW18" s="6">
        <f t="shared" si="2"/>
        <v>51758.406791889363</v>
      </c>
      <c r="AX18" s="7">
        <f t="shared" si="3"/>
        <v>13332.49624801328</v>
      </c>
      <c r="AZ18" s="8">
        <f t="shared" si="4"/>
        <v>67649.203523525299</v>
      </c>
      <c r="BA18" s="9">
        <f t="shared" si="5"/>
        <v>13972.074711688641</v>
      </c>
      <c r="BC18" s="10">
        <f t="shared" si="6"/>
        <v>65143.811596707521</v>
      </c>
      <c r="BD18" s="11">
        <f t="shared" si="7"/>
        <v>14962.249619329279</v>
      </c>
      <c r="BF18" s="16">
        <f t="shared" si="8"/>
        <v>234880.32986720002</v>
      </c>
      <c r="BG18" s="17">
        <f t="shared" si="9"/>
        <v>-1322.2365059199999</v>
      </c>
      <c r="BI18">
        <v>58</v>
      </c>
      <c r="BJ18" t="s">
        <v>44</v>
      </c>
      <c r="BK18" s="2">
        <v>44748.603576388887</v>
      </c>
      <c r="BL18">
        <v>357</v>
      </c>
      <c r="BM18" t="s">
        <v>13</v>
      </c>
      <c r="BN18">
        <v>0</v>
      </c>
      <c r="BO18">
        <v>2.8530000000000002</v>
      </c>
      <c r="BP18" s="3">
        <v>784830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59</v>
      </c>
      <c r="B19" t="s">
        <v>45</v>
      </c>
      <c r="C19" s="2">
        <v>44748.624849537038</v>
      </c>
      <c r="D19">
        <v>381</v>
      </c>
      <c r="E19" t="s">
        <v>13</v>
      </c>
      <c r="F19">
        <v>0</v>
      </c>
      <c r="G19">
        <v>6.0350000000000001</v>
      </c>
      <c r="H19" s="3">
        <v>2832</v>
      </c>
      <c r="I19">
        <v>1E-3</v>
      </c>
      <c r="J19" t="s">
        <v>14</v>
      </c>
      <c r="K19" t="s">
        <v>14</v>
      </c>
      <c r="L19" t="s">
        <v>14</v>
      </c>
      <c r="M19" t="s">
        <v>14</v>
      </c>
      <c r="O19">
        <v>59</v>
      </c>
      <c r="P19" t="s">
        <v>45</v>
      </c>
      <c r="Q19" s="2">
        <v>44748.624849537038</v>
      </c>
      <c r="R19">
        <v>381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59</v>
      </c>
      <c r="AD19" t="s">
        <v>45</v>
      </c>
      <c r="AE19" s="2">
        <v>44748.624849537038</v>
      </c>
      <c r="AF19">
        <v>381</v>
      </c>
      <c r="AG19" t="s">
        <v>13</v>
      </c>
      <c r="AH19">
        <v>0</v>
      </c>
      <c r="AI19">
        <v>12.09</v>
      </c>
      <c r="AJ19" s="3">
        <v>84447</v>
      </c>
      <c r="AK19">
        <v>17.54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4">
        <v>59</v>
      </c>
      <c r="AT19" s="10">
        <f t="shared" si="0"/>
        <v>1.7247753472000003</v>
      </c>
      <c r="AU19" s="11">
        <f t="shared" si="1"/>
        <v>17169.504230954317</v>
      </c>
      <c r="AW19" s="6">
        <f t="shared" si="2"/>
        <v>3.45998976</v>
      </c>
      <c r="AX19" s="7">
        <f t="shared" si="3"/>
        <v>15243.672362069072</v>
      </c>
      <c r="AZ19" s="8">
        <f t="shared" si="4"/>
        <v>3.6469640192000004</v>
      </c>
      <c r="BA19" s="9">
        <f t="shared" si="5"/>
        <v>16026.45353014566</v>
      </c>
      <c r="BC19" s="10">
        <f t="shared" si="6"/>
        <v>1.7247753472000003</v>
      </c>
      <c r="BD19" s="11">
        <f t="shared" si="7"/>
        <v>17169.504230954317</v>
      </c>
      <c r="BF19" s="16">
        <f t="shared" si="8"/>
        <v>0.10184780480000022</v>
      </c>
      <c r="BG19" s="17">
        <f t="shared" si="9"/>
        <v>-3096.6762054800006</v>
      </c>
      <c r="BI19">
        <v>59</v>
      </c>
      <c r="BJ19" t="s">
        <v>45</v>
      </c>
      <c r="BK19" s="2">
        <v>44748.624849537038</v>
      </c>
      <c r="BL19">
        <v>381</v>
      </c>
      <c r="BM19" t="s">
        <v>13</v>
      </c>
      <c r="BN19">
        <v>0</v>
      </c>
      <c r="BO19">
        <v>2.8610000000000002</v>
      </c>
      <c r="BP19" s="3">
        <v>908705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60</v>
      </c>
      <c r="B20" t="s">
        <v>46</v>
      </c>
      <c r="C20" s="2">
        <v>44748.646134259259</v>
      </c>
      <c r="D20">
        <v>27</v>
      </c>
      <c r="E20" t="s">
        <v>13</v>
      </c>
      <c r="F20">
        <v>0</v>
      </c>
      <c r="G20">
        <v>6.0140000000000002</v>
      </c>
      <c r="H20" s="3">
        <v>301897</v>
      </c>
      <c r="I20">
        <v>0.60499999999999998</v>
      </c>
      <c r="J20" t="s">
        <v>14</v>
      </c>
      <c r="K20" t="s">
        <v>14</v>
      </c>
      <c r="L20" t="s">
        <v>14</v>
      </c>
      <c r="M20" t="s">
        <v>14</v>
      </c>
      <c r="O20">
        <v>60</v>
      </c>
      <c r="P20" t="s">
        <v>46</v>
      </c>
      <c r="Q20" s="2">
        <v>44748.646134259259</v>
      </c>
      <c r="R20">
        <v>27</v>
      </c>
      <c r="S20" t="s">
        <v>13</v>
      </c>
      <c r="T20">
        <v>0</v>
      </c>
      <c r="U20">
        <v>5.9640000000000004</v>
      </c>
      <c r="V20" s="3">
        <v>2958</v>
      </c>
      <c r="W20">
        <v>0.876</v>
      </c>
      <c r="X20" t="s">
        <v>14</v>
      </c>
      <c r="Y20" t="s">
        <v>14</v>
      </c>
      <c r="Z20" t="s">
        <v>14</v>
      </c>
      <c r="AA20" t="s">
        <v>14</v>
      </c>
      <c r="AC20">
        <v>60</v>
      </c>
      <c r="AD20" t="s">
        <v>46</v>
      </c>
      <c r="AE20" s="2">
        <v>44748.646134259259</v>
      </c>
      <c r="AF20">
        <v>27</v>
      </c>
      <c r="AG20" t="s">
        <v>13</v>
      </c>
      <c r="AH20">
        <v>0</v>
      </c>
      <c r="AI20">
        <v>12.166</v>
      </c>
      <c r="AJ20" s="3">
        <v>20340</v>
      </c>
      <c r="AK20">
        <v>4.234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4">
        <v>60</v>
      </c>
      <c r="AT20" s="10">
        <f t="shared" ref="AT20:AT39" si="10">IF(H20&lt;10000,((0.0000001453*H20^2)+(0.0008349*H20)+(-1.805)),(IF(H20&lt;700000,((-0.00000000008054*H20^2)+(0.002348*H20)+(-2.47)), ((-0.00000001938*V20^2)+(0.2471*V20)+(226.8)))))</f>
        <v>699.04359554003111</v>
      </c>
      <c r="AU20" s="11">
        <f t="shared" ref="AU20:AU39" si="11">(-0.00000002552*AJ20^2)+(0.2067*AJ20)+(-103.7)</f>
        <v>4090.0199778880005</v>
      </c>
      <c r="AW20" s="6">
        <f t="shared" ref="AW20:AW39" si="12">IF(H20&lt;15000,((0.00000002125*H20^2)+(0.002705*H20)+(-4.371)),(IF(H20&lt;700000,((-0.0000000008162*H20^2)+(0.003141*H20)+(0.4702)), ((0.000000003285*V20^2)+(0.1899*V20)+(559.5)))))</f>
        <v>874.3387409753343</v>
      </c>
      <c r="AX20" s="7">
        <f t="shared" ref="AX20:AX39" si="13">((-0.00000006277*AJ20^2)+(0.1854*AJ20)+(34.83))</f>
        <v>3779.8970717880002</v>
      </c>
      <c r="AZ20" s="8">
        <f t="shared" ref="AZ20:AZ39" si="14">IF(H20&lt;10000,((-0.00000005795*H20^2)+(0.003823*H20)+(-6.715)),(IF(H20&lt;700000,((-0.0000000001209*H20^2)+(0.002635*H20)+(-0.4111)), ((-0.00000002007*V20^2)+(0.2564*V20)+(286.1)))))</f>
        <v>784.06845154817188</v>
      </c>
      <c r="BA20" s="9">
        <f t="shared" ref="BA20:BA39" si="15">(-0.00000001626*AJ20^2)+(0.1912*AJ20)+(-3.858)</f>
        <v>3878.4229843440003</v>
      </c>
      <c r="BC20" s="10">
        <f t="shared" ref="BC20:BC39" si="16">IF(H20&lt;10000,((0.0000001453*H20^2)+(0.0008349*H20)+(-1.805)),(IF(H20&lt;700000,((-0.00000000008054*H20^2)+(0.002348*H20)+(-2.47)), ((-0.00000001938*V20^2)+(0.2471*V20)+(226.8)))))</f>
        <v>699.04359554003111</v>
      </c>
      <c r="BD20" s="11">
        <f t="shared" ref="BD20:BD39" si="17">(-0.00000002552*AJ20^2)+(0.2067*AJ20)+(-103.7)</f>
        <v>4090.0199778880005</v>
      </c>
      <c r="BF20" s="16">
        <f t="shared" ref="BF20:BF39" si="18">IF(H20&lt;100000,((0.0000000152*H20^2)+(0.0014347*H20)+(-4.08313)),((0.00000295*V20^2)+(0.083061*V20)+(133)))</f>
        <v>404.5062418</v>
      </c>
      <c r="BG20" s="17">
        <f t="shared" ref="BG20:BG39" si="19">(-0.00000172*AJ20^2)+(0.108838*AJ20)+(-21.89)</f>
        <v>1480.2840880000001</v>
      </c>
      <c r="BI20">
        <v>60</v>
      </c>
      <c r="BJ20" t="s">
        <v>46</v>
      </c>
      <c r="BK20" s="2">
        <v>44748.646134259259</v>
      </c>
      <c r="BL20">
        <v>27</v>
      </c>
      <c r="BM20" t="s">
        <v>13</v>
      </c>
      <c r="BN20">
        <v>0</v>
      </c>
      <c r="BO20">
        <v>2.851</v>
      </c>
      <c r="BP20" s="3">
        <v>1135349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61</v>
      </c>
      <c r="B21" t="s">
        <v>47</v>
      </c>
      <c r="C21" s="2">
        <v>44748.66746527778</v>
      </c>
      <c r="D21">
        <v>390</v>
      </c>
      <c r="E21" t="s">
        <v>13</v>
      </c>
      <c r="F21">
        <v>0</v>
      </c>
      <c r="G21">
        <v>6</v>
      </c>
      <c r="H21" s="3">
        <v>710364</v>
      </c>
      <c r="I21">
        <v>1.431</v>
      </c>
      <c r="J21" t="s">
        <v>14</v>
      </c>
      <c r="K21" t="s">
        <v>14</v>
      </c>
      <c r="L21" t="s">
        <v>14</v>
      </c>
      <c r="M21" t="s">
        <v>14</v>
      </c>
      <c r="O21">
        <v>61</v>
      </c>
      <c r="P21" t="s">
        <v>47</v>
      </c>
      <c r="Q21" s="2">
        <v>44748.66746527778</v>
      </c>
      <c r="R21">
        <v>390</v>
      </c>
      <c r="S21" t="s">
        <v>13</v>
      </c>
      <c r="T21">
        <v>0</v>
      </c>
      <c r="U21">
        <v>5.944</v>
      </c>
      <c r="V21" s="3">
        <v>6412</v>
      </c>
      <c r="W21">
        <v>1.724</v>
      </c>
      <c r="X21" t="s">
        <v>14</v>
      </c>
      <c r="Y21" t="s">
        <v>14</v>
      </c>
      <c r="Z21" t="s">
        <v>14</v>
      </c>
      <c r="AA21" t="s">
        <v>14</v>
      </c>
      <c r="AC21">
        <v>61</v>
      </c>
      <c r="AD21" t="s">
        <v>47</v>
      </c>
      <c r="AE21" s="2">
        <v>44748.66746527778</v>
      </c>
      <c r="AF21">
        <v>390</v>
      </c>
      <c r="AG21" t="s">
        <v>13</v>
      </c>
      <c r="AH21">
        <v>0</v>
      </c>
      <c r="AI21">
        <v>12.124000000000001</v>
      </c>
      <c r="AJ21" s="3">
        <v>42382</v>
      </c>
      <c r="AK21">
        <v>8.8569999999999993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4">
        <v>61</v>
      </c>
      <c r="AT21" s="10">
        <f t="shared" si="10"/>
        <v>1810.4084156412798</v>
      </c>
      <c r="AU21" s="11">
        <f t="shared" si="11"/>
        <v>8610.8195102595182</v>
      </c>
      <c r="AW21" s="6">
        <f t="shared" si="12"/>
        <v>1777.2738586490402</v>
      </c>
      <c r="AX21" s="7">
        <f t="shared" si="13"/>
        <v>7779.7031965905198</v>
      </c>
      <c r="AZ21" s="8">
        <f t="shared" si="14"/>
        <v>1929.3116471579201</v>
      </c>
      <c r="BA21" s="9">
        <f t="shared" si="15"/>
        <v>8070.3736363957596</v>
      </c>
      <c r="BC21" s="10">
        <f t="shared" si="16"/>
        <v>1810.4084156412798</v>
      </c>
      <c r="BD21" s="11">
        <f t="shared" si="17"/>
        <v>8610.8195102595182</v>
      </c>
      <c r="BF21" s="16">
        <f t="shared" si="18"/>
        <v>786.87267680000002</v>
      </c>
      <c r="BG21" s="17">
        <f t="shared" si="19"/>
        <v>1501.3597667199999</v>
      </c>
      <c r="BI21">
        <v>61</v>
      </c>
      <c r="BJ21" t="s">
        <v>47</v>
      </c>
      <c r="BK21" s="2">
        <v>44748.66746527778</v>
      </c>
      <c r="BL21">
        <v>390</v>
      </c>
      <c r="BM21" t="s">
        <v>13</v>
      </c>
      <c r="BN21">
        <v>0</v>
      </c>
      <c r="BO21">
        <v>2.8460000000000001</v>
      </c>
      <c r="BP21" s="3">
        <v>964433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62</v>
      </c>
      <c r="B22" t="s">
        <v>48</v>
      </c>
      <c r="C22" s="2">
        <v>44748.688750000001</v>
      </c>
      <c r="D22">
        <v>159</v>
      </c>
      <c r="E22" t="s">
        <v>13</v>
      </c>
      <c r="F22">
        <v>0</v>
      </c>
      <c r="G22">
        <v>6.016</v>
      </c>
      <c r="H22" s="3">
        <v>68875</v>
      </c>
      <c r="I22">
        <v>0.13400000000000001</v>
      </c>
      <c r="J22" t="s">
        <v>14</v>
      </c>
      <c r="K22" t="s">
        <v>14</v>
      </c>
      <c r="L22" t="s">
        <v>14</v>
      </c>
      <c r="M22" t="s">
        <v>14</v>
      </c>
      <c r="O22">
        <v>62</v>
      </c>
      <c r="P22" t="s">
        <v>48</v>
      </c>
      <c r="Q22" s="2">
        <v>44748.688750000001</v>
      </c>
      <c r="R22">
        <v>159</v>
      </c>
      <c r="S22" t="s">
        <v>13</v>
      </c>
      <c r="T22">
        <v>0</v>
      </c>
      <c r="U22" t="s">
        <v>14</v>
      </c>
      <c r="V22" s="3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62</v>
      </c>
      <c r="AD22" t="s">
        <v>48</v>
      </c>
      <c r="AE22" s="2">
        <v>44748.688750000001</v>
      </c>
      <c r="AF22">
        <v>159</v>
      </c>
      <c r="AG22" t="s">
        <v>13</v>
      </c>
      <c r="AH22">
        <v>0</v>
      </c>
      <c r="AI22" t="s">
        <v>14</v>
      </c>
      <c r="AJ22" s="3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4">
        <v>62</v>
      </c>
      <c r="AT22" s="10">
        <f t="shared" si="10"/>
        <v>158.86643711656248</v>
      </c>
      <c r="AU22" s="11" t="e">
        <f t="shared" si="11"/>
        <v>#VALUE!</v>
      </c>
      <c r="AW22" s="6">
        <f t="shared" si="12"/>
        <v>212.93471349687502</v>
      </c>
      <c r="AX22" s="7" t="e">
        <f t="shared" si="13"/>
        <v>#VALUE!</v>
      </c>
      <c r="AZ22" s="8">
        <f t="shared" si="14"/>
        <v>180.5010037359375</v>
      </c>
      <c r="BA22" s="9" t="e">
        <f t="shared" si="15"/>
        <v>#VALUE!</v>
      </c>
      <c r="BC22" s="10">
        <f t="shared" si="16"/>
        <v>158.86643711656248</v>
      </c>
      <c r="BD22" s="11" t="e">
        <f t="shared" si="17"/>
        <v>#VALUE!</v>
      </c>
      <c r="BF22" s="16">
        <f t="shared" si="18"/>
        <v>166.83706999999998</v>
      </c>
      <c r="BG22" s="17" t="e">
        <f t="shared" si="19"/>
        <v>#VALUE!</v>
      </c>
      <c r="BI22">
        <v>62</v>
      </c>
      <c r="BJ22" t="s">
        <v>48</v>
      </c>
      <c r="BK22" s="2">
        <v>44748.688750000001</v>
      </c>
      <c r="BL22">
        <v>159</v>
      </c>
      <c r="BM22" t="s">
        <v>13</v>
      </c>
      <c r="BN22">
        <v>0</v>
      </c>
      <c r="BO22">
        <v>2.8479999999999999</v>
      </c>
      <c r="BP22" s="3">
        <v>1207073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63</v>
      </c>
      <c r="B23" t="s">
        <v>49</v>
      </c>
      <c r="C23" s="2">
        <v>44748.710069444445</v>
      </c>
      <c r="D23">
        <v>348</v>
      </c>
      <c r="E23" t="s">
        <v>13</v>
      </c>
      <c r="F23">
        <v>0</v>
      </c>
      <c r="G23">
        <v>6.0170000000000003</v>
      </c>
      <c r="H23" s="3">
        <v>41343</v>
      </c>
      <c r="I23">
        <v>7.9000000000000001E-2</v>
      </c>
      <c r="J23" t="s">
        <v>14</v>
      </c>
      <c r="K23" t="s">
        <v>14</v>
      </c>
      <c r="L23" t="s">
        <v>14</v>
      </c>
      <c r="M23" t="s">
        <v>14</v>
      </c>
      <c r="O23">
        <v>63</v>
      </c>
      <c r="P23" t="s">
        <v>49</v>
      </c>
      <c r="Q23" s="2">
        <v>44748.710069444445</v>
      </c>
      <c r="R23">
        <v>348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63</v>
      </c>
      <c r="AD23" t="s">
        <v>49</v>
      </c>
      <c r="AE23" s="2">
        <v>44748.710069444445</v>
      </c>
      <c r="AF23">
        <v>348</v>
      </c>
      <c r="AG23" t="s">
        <v>13</v>
      </c>
      <c r="AH23">
        <v>0</v>
      </c>
      <c r="AI23">
        <v>12.166</v>
      </c>
      <c r="AJ23" s="3">
        <v>11672</v>
      </c>
      <c r="AK23">
        <v>2.4020000000000001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4">
        <v>63</v>
      </c>
      <c r="AT23" s="10">
        <f t="shared" si="10"/>
        <v>94.46570151650954</v>
      </c>
      <c r="AU23" s="11">
        <f t="shared" si="11"/>
        <v>2305.4256678963197</v>
      </c>
      <c r="AW23" s="6">
        <f t="shared" si="12"/>
        <v>128.9334783336862</v>
      </c>
      <c r="AX23" s="7">
        <f t="shared" si="13"/>
        <v>2190.2672923923201</v>
      </c>
      <c r="AZ23" s="8">
        <f t="shared" si="14"/>
        <v>108.32105744283589</v>
      </c>
      <c r="BA23" s="9">
        <f t="shared" si="15"/>
        <v>2225.61320940416</v>
      </c>
      <c r="BC23" s="10">
        <f t="shared" si="16"/>
        <v>94.46570151650954</v>
      </c>
      <c r="BD23" s="11">
        <f t="shared" si="17"/>
        <v>2305.4256678963197</v>
      </c>
      <c r="BF23" s="16">
        <f t="shared" si="18"/>
        <v>81.212175564800006</v>
      </c>
      <c r="BG23" s="17">
        <f t="shared" si="19"/>
        <v>1014.1419315200002</v>
      </c>
      <c r="BI23">
        <v>63</v>
      </c>
      <c r="BJ23" t="s">
        <v>49</v>
      </c>
      <c r="BK23" s="2">
        <v>44748.710069444445</v>
      </c>
      <c r="BL23">
        <v>348</v>
      </c>
      <c r="BM23" t="s">
        <v>13</v>
      </c>
      <c r="BN23">
        <v>0</v>
      </c>
      <c r="BO23">
        <v>2.8580000000000001</v>
      </c>
      <c r="BP23" s="3">
        <v>1008210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64</v>
      </c>
      <c r="B24" t="s">
        <v>50</v>
      </c>
      <c r="C24" s="2">
        <v>44748.731377314813</v>
      </c>
      <c r="D24">
        <v>22</v>
      </c>
      <c r="E24" t="s">
        <v>13</v>
      </c>
      <c r="F24">
        <v>0</v>
      </c>
      <c r="G24">
        <v>6.0570000000000004</v>
      </c>
      <c r="H24" s="3">
        <v>1199</v>
      </c>
      <c r="I24">
        <v>-2E-3</v>
      </c>
      <c r="J24" t="s">
        <v>14</v>
      </c>
      <c r="K24" t="s">
        <v>14</v>
      </c>
      <c r="L24" t="s">
        <v>14</v>
      </c>
      <c r="M24" t="s">
        <v>14</v>
      </c>
      <c r="O24">
        <v>64</v>
      </c>
      <c r="P24" t="s">
        <v>50</v>
      </c>
      <c r="Q24" s="2">
        <v>44748.731377314813</v>
      </c>
      <c r="R24">
        <v>22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64</v>
      </c>
      <c r="AD24" t="s">
        <v>50</v>
      </c>
      <c r="AE24" s="2">
        <v>44748.731377314813</v>
      </c>
      <c r="AF24">
        <v>22</v>
      </c>
      <c r="AG24" t="s">
        <v>13</v>
      </c>
      <c r="AH24">
        <v>0</v>
      </c>
      <c r="AI24">
        <v>12.085000000000001</v>
      </c>
      <c r="AJ24" s="3">
        <v>96288</v>
      </c>
      <c r="AK24">
        <v>19.952000000000002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4">
        <v>64</v>
      </c>
      <c r="AT24" s="10">
        <f t="shared" si="10"/>
        <v>-0.59507147469999988</v>
      </c>
      <c r="AU24" s="11">
        <f t="shared" si="11"/>
        <v>19562.424009349117</v>
      </c>
      <c r="AW24" s="6">
        <f t="shared" si="12"/>
        <v>-1.0971559787500005</v>
      </c>
      <c r="AX24" s="7">
        <f t="shared" si="13"/>
        <v>17304.660743685123</v>
      </c>
      <c r="AZ24" s="8">
        <f t="shared" si="14"/>
        <v>-2.2145319779499992</v>
      </c>
      <c r="BA24" s="9">
        <f t="shared" si="15"/>
        <v>18255.654978370563</v>
      </c>
      <c r="BC24" s="10">
        <f t="shared" si="16"/>
        <v>-0.59507147469999988</v>
      </c>
      <c r="BD24" s="11">
        <f t="shared" si="17"/>
        <v>19562.424009349117</v>
      </c>
      <c r="BF24" s="16">
        <f t="shared" si="18"/>
        <v>-2.3410731648000001</v>
      </c>
      <c r="BG24" s="17">
        <f t="shared" si="19"/>
        <v>-5488.8684396800008</v>
      </c>
      <c r="BI24">
        <v>64</v>
      </c>
      <c r="BJ24" t="s">
        <v>50</v>
      </c>
      <c r="BK24" s="2">
        <v>44748.731377314813</v>
      </c>
      <c r="BL24">
        <v>22</v>
      </c>
      <c r="BM24" t="s">
        <v>13</v>
      </c>
      <c r="BN24">
        <v>0</v>
      </c>
      <c r="BO24">
        <v>2.85</v>
      </c>
      <c r="BP24" s="3">
        <v>1119427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65</v>
      </c>
      <c r="B25" t="s">
        <v>51</v>
      </c>
      <c r="C25" s="2">
        <v>44748.75267361111</v>
      </c>
      <c r="D25">
        <v>257</v>
      </c>
      <c r="E25" t="s">
        <v>13</v>
      </c>
      <c r="F25">
        <v>0</v>
      </c>
      <c r="G25">
        <v>6.0179999999999998</v>
      </c>
      <c r="H25" s="3">
        <v>4627</v>
      </c>
      <c r="I25">
        <v>5.0000000000000001E-3</v>
      </c>
      <c r="J25" t="s">
        <v>14</v>
      </c>
      <c r="K25" t="s">
        <v>14</v>
      </c>
      <c r="L25" t="s">
        <v>14</v>
      </c>
      <c r="M25" t="s">
        <v>14</v>
      </c>
      <c r="O25">
        <v>65</v>
      </c>
      <c r="P25" t="s">
        <v>51</v>
      </c>
      <c r="Q25" s="2">
        <v>44748.75267361111</v>
      </c>
      <c r="R25">
        <v>257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65</v>
      </c>
      <c r="AD25" t="s">
        <v>51</v>
      </c>
      <c r="AE25" s="2">
        <v>44748.75267361111</v>
      </c>
      <c r="AF25">
        <v>257</v>
      </c>
      <c r="AG25" t="s">
        <v>13</v>
      </c>
      <c r="AH25">
        <v>0</v>
      </c>
      <c r="AI25">
        <v>12.076000000000001</v>
      </c>
      <c r="AJ25" s="3">
        <v>88992</v>
      </c>
      <c r="AK25">
        <v>18.466999999999999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4">
        <v>65</v>
      </c>
      <c r="AT25" s="10">
        <f t="shared" si="10"/>
        <v>5.1688287437000007</v>
      </c>
      <c r="AU25" s="11">
        <f t="shared" si="11"/>
        <v>18088.838818846718</v>
      </c>
      <c r="AW25" s="6">
        <f t="shared" si="12"/>
        <v>8.5999789912499995</v>
      </c>
      <c r="AX25" s="7">
        <f t="shared" si="13"/>
        <v>16036.835010462719</v>
      </c>
      <c r="AZ25" s="8">
        <f t="shared" si="14"/>
        <v>9.733361974450002</v>
      </c>
      <c r="BA25" s="9">
        <f t="shared" si="15"/>
        <v>16882.640093199359</v>
      </c>
      <c r="BC25" s="10">
        <f t="shared" si="16"/>
        <v>5.1688287437000007</v>
      </c>
      <c r="BD25" s="11">
        <f t="shared" si="17"/>
        <v>18088.838818846718</v>
      </c>
      <c r="BF25" s="16">
        <f t="shared" si="18"/>
        <v>2.8806456608</v>
      </c>
      <c r="BG25" s="17">
        <f t="shared" si="19"/>
        <v>-3957.8495340800005</v>
      </c>
      <c r="BI25">
        <v>65</v>
      </c>
      <c r="BJ25" t="s">
        <v>51</v>
      </c>
      <c r="BK25" s="2">
        <v>44748.75267361111</v>
      </c>
      <c r="BL25">
        <v>257</v>
      </c>
      <c r="BM25" t="s">
        <v>13</v>
      </c>
      <c r="BN25">
        <v>0</v>
      </c>
      <c r="BO25">
        <v>2.8410000000000002</v>
      </c>
      <c r="BP25" s="3">
        <v>1052701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66</v>
      </c>
      <c r="B26" t="s">
        <v>52</v>
      </c>
      <c r="C26" s="2">
        <v>44749.395150462966</v>
      </c>
      <c r="D26">
        <v>300</v>
      </c>
      <c r="E26" t="s">
        <v>13</v>
      </c>
      <c r="F26">
        <v>0</v>
      </c>
      <c r="G26">
        <v>6.0190000000000001</v>
      </c>
      <c r="H26" s="3">
        <v>35374</v>
      </c>
      <c r="I26">
        <v>6.7000000000000004E-2</v>
      </c>
      <c r="J26" t="s">
        <v>14</v>
      </c>
      <c r="K26" t="s">
        <v>14</v>
      </c>
      <c r="L26" t="s">
        <v>14</v>
      </c>
      <c r="M26" t="s">
        <v>14</v>
      </c>
      <c r="O26">
        <v>66</v>
      </c>
      <c r="P26" t="s">
        <v>52</v>
      </c>
      <c r="Q26" s="2">
        <v>44749.395150462966</v>
      </c>
      <c r="R26">
        <v>300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66</v>
      </c>
      <c r="AD26" t="s">
        <v>52</v>
      </c>
      <c r="AE26" s="2">
        <v>44749.395150462966</v>
      </c>
      <c r="AF26">
        <v>300</v>
      </c>
      <c r="AG26" t="s">
        <v>13</v>
      </c>
      <c r="AH26">
        <v>0</v>
      </c>
      <c r="AI26">
        <v>12.186</v>
      </c>
      <c r="AJ26" s="3">
        <v>16309</v>
      </c>
      <c r="AK26">
        <v>3.383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4">
        <v>66</v>
      </c>
      <c r="AT26" s="10">
        <f t="shared" si="10"/>
        <v>80.487370697186947</v>
      </c>
      <c r="AU26" s="11">
        <f t="shared" si="11"/>
        <v>3260.58240156488</v>
      </c>
      <c r="AW26" s="6">
        <f t="shared" si="12"/>
        <v>110.5586067172088</v>
      </c>
      <c r="AX26" s="7">
        <f t="shared" si="13"/>
        <v>3041.8228168976298</v>
      </c>
      <c r="AZ26" s="8">
        <f t="shared" si="14"/>
        <v>92.648105426991606</v>
      </c>
      <c r="BA26" s="9">
        <f t="shared" si="15"/>
        <v>3110.0979085989397</v>
      </c>
      <c r="BC26" s="10">
        <f t="shared" si="16"/>
        <v>80.487370697186947</v>
      </c>
      <c r="BD26" s="11">
        <f t="shared" si="17"/>
        <v>3260.58240156488</v>
      </c>
      <c r="BF26" s="16">
        <f t="shared" si="18"/>
        <v>65.688009915199999</v>
      </c>
      <c r="BG26" s="17">
        <f t="shared" si="19"/>
        <v>1295.65735468</v>
      </c>
      <c r="BI26">
        <v>66</v>
      </c>
      <c r="BJ26" t="s">
        <v>52</v>
      </c>
      <c r="BK26" s="2">
        <v>44749.395150462966</v>
      </c>
      <c r="BL26">
        <v>300</v>
      </c>
      <c r="BM26" t="s">
        <v>13</v>
      </c>
      <c r="BN26">
        <v>0</v>
      </c>
      <c r="BO26">
        <v>2.8290000000000002</v>
      </c>
      <c r="BP26" s="3">
        <v>1393897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67</v>
      </c>
      <c r="B27" t="s">
        <v>53</v>
      </c>
      <c r="C27" s="2">
        <v>44749.416365740741</v>
      </c>
      <c r="D27">
        <v>128</v>
      </c>
      <c r="E27" t="s">
        <v>13</v>
      </c>
      <c r="F27">
        <v>0</v>
      </c>
      <c r="G27">
        <v>6</v>
      </c>
      <c r="H27" s="3">
        <v>60964</v>
      </c>
      <c r="I27">
        <v>0.11799999999999999</v>
      </c>
      <c r="J27" t="s">
        <v>14</v>
      </c>
      <c r="K27" t="s">
        <v>14</v>
      </c>
      <c r="L27" t="s">
        <v>14</v>
      </c>
      <c r="M27" t="s">
        <v>14</v>
      </c>
      <c r="O27">
        <v>67</v>
      </c>
      <c r="P27" t="s">
        <v>53</v>
      </c>
      <c r="Q27" s="2">
        <v>44749.416365740741</v>
      </c>
      <c r="R27">
        <v>128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67</v>
      </c>
      <c r="AD27" t="s">
        <v>53</v>
      </c>
      <c r="AE27" s="2">
        <v>44749.416365740741</v>
      </c>
      <c r="AF27">
        <v>128</v>
      </c>
      <c r="AG27" t="s">
        <v>13</v>
      </c>
      <c r="AH27">
        <v>0</v>
      </c>
      <c r="AI27" t="s">
        <v>14</v>
      </c>
      <c r="AJ27" s="3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4">
        <v>67</v>
      </c>
      <c r="AT27" s="10">
        <f t="shared" si="10"/>
        <v>140.37413628730016</v>
      </c>
      <c r="AU27" s="11" t="e">
        <f t="shared" si="11"/>
        <v>#VALUE!</v>
      </c>
      <c r="AW27" s="6">
        <f t="shared" si="12"/>
        <v>188.92462749260483</v>
      </c>
      <c r="AX27" s="7" t="e">
        <f t="shared" si="13"/>
        <v>#VALUE!</v>
      </c>
      <c r="AZ27" s="8">
        <f t="shared" si="14"/>
        <v>159.77970193611361</v>
      </c>
      <c r="BA27" s="9" t="e">
        <f t="shared" si="15"/>
        <v>#VALUE!</v>
      </c>
      <c r="BC27" s="10">
        <f t="shared" si="16"/>
        <v>140.37413628730016</v>
      </c>
      <c r="BD27" s="11" t="e">
        <f t="shared" si="17"/>
        <v>#VALUE!</v>
      </c>
      <c r="BF27" s="16">
        <f t="shared" si="18"/>
        <v>139.87438209920001</v>
      </c>
      <c r="BG27" s="17" t="e">
        <f t="shared" si="19"/>
        <v>#VALUE!</v>
      </c>
      <c r="BI27">
        <v>67</v>
      </c>
      <c r="BJ27" t="s">
        <v>53</v>
      </c>
      <c r="BK27" s="2">
        <v>44749.416365740741</v>
      </c>
      <c r="BL27">
        <v>128</v>
      </c>
      <c r="BM27" t="s">
        <v>13</v>
      </c>
      <c r="BN27">
        <v>0</v>
      </c>
      <c r="BO27">
        <v>2.8420000000000001</v>
      </c>
      <c r="BP27" s="3">
        <v>1034546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68</v>
      </c>
      <c r="B28" t="s">
        <v>54</v>
      </c>
      <c r="C28" s="2">
        <v>44749.437615740739</v>
      </c>
      <c r="D28">
        <v>165</v>
      </c>
      <c r="E28" t="s">
        <v>13</v>
      </c>
      <c r="F28">
        <v>0</v>
      </c>
      <c r="G28">
        <v>6.0060000000000002</v>
      </c>
      <c r="H28" s="3">
        <v>88539</v>
      </c>
      <c r="I28">
        <v>0.17399999999999999</v>
      </c>
      <c r="J28" t="s">
        <v>14</v>
      </c>
      <c r="K28" t="s">
        <v>14</v>
      </c>
      <c r="L28" t="s">
        <v>14</v>
      </c>
      <c r="M28" t="s">
        <v>14</v>
      </c>
      <c r="O28">
        <v>68</v>
      </c>
      <c r="P28" t="s">
        <v>54</v>
      </c>
      <c r="Q28" s="2">
        <v>44749.437615740739</v>
      </c>
      <c r="R28">
        <v>165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68</v>
      </c>
      <c r="AD28" t="s">
        <v>54</v>
      </c>
      <c r="AE28" s="2">
        <v>44749.437615740739</v>
      </c>
      <c r="AF28">
        <v>165</v>
      </c>
      <c r="AG28" t="s">
        <v>13</v>
      </c>
      <c r="AH28">
        <v>0</v>
      </c>
      <c r="AI28" t="s">
        <v>14</v>
      </c>
      <c r="AJ28" s="3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4">
        <v>68</v>
      </c>
      <c r="AT28" s="10">
        <f t="shared" si="10"/>
        <v>204.78820649487864</v>
      </c>
      <c r="AU28" s="11" t="e">
        <f t="shared" si="11"/>
        <v>#VALUE!</v>
      </c>
      <c r="AW28" s="6">
        <f t="shared" si="12"/>
        <v>272.17288107995978</v>
      </c>
      <c r="AX28" s="7" t="e">
        <f t="shared" si="13"/>
        <v>#VALUE!</v>
      </c>
      <c r="AZ28" s="8">
        <f t="shared" si="14"/>
        <v>231.94141121841113</v>
      </c>
      <c r="BA28" s="9" t="e">
        <f t="shared" si="15"/>
        <v>#VALUE!</v>
      </c>
      <c r="BC28" s="10">
        <f t="shared" si="16"/>
        <v>204.78820649487864</v>
      </c>
      <c r="BD28" s="11" t="e">
        <f t="shared" si="17"/>
        <v>#VALUE!</v>
      </c>
      <c r="BF28" s="16">
        <f t="shared" si="18"/>
        <v>242.09892201919999</v>
      </c>
      <c r="BG28" s="17" t="e">
        <f t="shared" si="19"/>
        <v>#VALUE!</v>
      </c>
      <c r="BI28">
        <v>68</v>
      </c>
      <c r="BJ28" t="s">
        <v>54</v>
      </c>
      <c r="BK28" s="2">
        <v>44749.437615740739</v>
      </c>
      <c r="BL28">
        <v>165</v>
      </c>
      <c r="BM28" t="s">
        <v>13</v>
      </c>
      <c r="BN28">
        <v>0</v>
      </c>
      <c r="BO28">
        <v>2.84</v>
      </c>
      <c r="BP28" s="3">
        <v>1183756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69</v>
      </c>
      <c r="B29" t="s">
        <v>55</v>
      </c>
      <c r="C29" s="2">
        <v>44749.45884259259</v>
      </c>
      <c r="D29">
        <v>307</v>
      </c>
      <c r="E29" t="s">
        <v>13</v>
      </c>
      <c r="F29">
        <v>0</v>
      </c>
      <c r="G29">
        <v>6</v>
      </c>
      <c r="H29" s="3">
        <v>1356279</v>
      </c>
      <c r="I29">
        <v>2.7389999999999999</v>
      </c>
      <c r="J29" t="s">
        <v>14</v>
      </c>
      <c r="K29" t="s">
        <v>14</v>
      </c>
      <c r="L29" t="s">
        <v>14</v>
      </c>
      <c r="M29" t="s">
        <v>14</v>
      </c>
      <c r="O29">
        <v>69</v>
      </c>
      <c r="P29" t="s">
        <v>55</v>
      </c>
      <c r="Q29" s="2">
        <v>44749.45884259259</v>
      </c>
      <c r="R29">
        <v>307</v>
      </c>
      <c r="S29" t="s">
        <v>13</v>
      </c>
      <c r="T29">
        <v>0</v>
      </c>
      <c r="U29">
        <v>5.952</v>
      </c>
      <c r="V29" s="3">
        <v>10567</v>
      </c>
      <c r="W29">
        <v>2.742</v>
      </c>
      <c r="X29" t="s">
        <v>14</v>
      </c>
      <c r="Y29" t="s">
        <v>14</v>
      </c>
      <c r="Z29" t="s">
        <v>14</v>
      </c>
      <c r="AA29" t="s">
        <v>14</v>
      </c>
      <c r="AC29">
        <v>69</v>
      </c>
      <c r="AD29" t="s">
        <v>55</v>
      </c>
      <c r="AE29" s="2">
        <v>44749.45884259259</v>
      </c>
      <c r="AF29">
        <v>307</v>
      </c>
      <c r="AG29" t="s">
        <v>13</v>
      </c>
      <c r="AH29">
        <v>0</v>
      </c>
      <c r="AI29">
        <v>12.131</v>
      </c>
      <c r="AJ29" s="3">
        <v>30646</v>
      </c>
      <c r="AK29">
        <v>6.4020000000000001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4">
        <v>69</v>
      </c>
      <c r="AT29" s="10">
        <f t="shared" si="10"/>
        <v>2835.7417003431801</v>
      </c>
      <c r="AU29" s="11">
        <f t="shared" si="11"/>
        <v>6206.8603948956797</v>
      </c>
      <c r="AW29" s="6">
        <f t="shared" si="12"/>
        <v>2566.5401079913654</v>
      </c>
      <c r="AX29" s="7">
        <f t="shared" si="13"/>
        <v>5657.6462398746798</v>
      </c>
      <c r="AZ29" s="8">
        <f t="shared" si="14"/>
        <v>2993.2377539157696</v>
      </c>
      <c r="BA29" s="9">
        <f t="shared" si="15"/>
        <v>5840.3861768418401</v>
      </c>
      <c r="BC29" s="10">
        <f t="shared" si="16"/>
        <v>2835.7417003431801</v>
      </c>
      <c r="BD29" s="11">
        <f t="shared" si="17"/>
        <v>6206.8603948956797</v>
      </c>
      <c r="BF29" s="16">
        <f t="shared" si="18"/>
        <v>1340.10697955</v>
      </c>
      <c r="BG29" s="17">
        <f t="shared" si="19"/>
        <v>1698.1743644799999</v>
      </c>
      <c r="BI29">
        <v>69</v>
      </c>
      <c r="BJ29" t="s">
        <v>55</v>
      </c>
      <c r="BK29" s="2">
        <v>44749.45884259259</v>
      </c>
      <c r="BL29">
        <v>307</v>
      </c>
      <c r="BM29" t="s">
        <v>13</v>
      </c>
      <c r="BN29">
        <v>0</v>
      </c>
      <c r="BO29">
        <v>2.8450000000000002</v>
      </c>
      <c r="BP29" s="3">
        <v>1049015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70</v>
      </c>
      <c r="B30" t="s">
        <v>56</v>
      </c>
      <c r="C30" s="2">
        <v>44749.480081018519</v>
      </c>
      <c r="D30">
        <v>377</v>
      </c>
      <c r="E30" t="s">
        <v>13</v>
      </c>
      <c r="F30">
        <v>0</v>
      </c>
      <c r="G30">
        <v>6.0110000000000001</v>
      </c>
      <c r="H30" s="3">
        <v>5617</v>
      </c>
      <c r="I30">
        <v>7.0000000000000001E-3</v>
      </c>
      <c r="J30" t="s">
        <v>14</v>
      </c>
      <c r="K30" t="s">
        <v>14</v>
      </c>
      <c r="L30" t="s">
        <v>14</v>
      </c>
      <c r="M30" t="s">
        <v>14</v>
      </c>
      <c r="O30">
        <v>70</v>
      </c>
      <c r="P30" t="s">
        <v>56</v>
      </c>
      <c r="Q30" s="2">
        <v>44749.480081018519</v>
      </c>
      <c r="R30">
        <v>377</v>
      </c>
      <c r="S30" t="s">
        <v>13</v>
      </c>
      <c r="T30">
        <v>0</v>
      </c>
      <c r="U30" t="s">
        <v>14</v>
      </c>
      <c r="V30" s="3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70</v>
      </c>
      <c r="AD30" t="s">
        <v>56</v>
      </c>
      <c r="AE30" s="2">
        <v>44749.480081018519</v>
      </c>
      <c r="AF30">
        <v>377</v>
      </c>
      <c r="AG30" t="s">
        <v>13</v>
      </c>
      <c r="AH30">
        <v>0</v>
      </c>
      <c r="AI30">
        <v>12.071999999999999</v>
      </c>
      <c r="AJ30" s="3">
        <v>88566</v>
      </c>
      <c r="AK30">
        <v>18.38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4">
        <v>70</v>
      </c>
      <c r="AT30" s="10">
        <f t="shared" si="10"/>
        <v>7.4689484117000013</v>
      </c>
      <c r="AU30" s="11">
        <f t="shared" si="11"/>
        <v>18002.714944194879</v>
      </c>
      <c r="AW30" s="6">
        <f t="shared" si="12"/>
        <v>11.493437141249998</v>
      </c>
      <c r="AX30" s="7">
        <f t="shared" si="13"/>
        <v>15962.60251493388</v>
      </c>
      <c r="AZ30" s="8">
        <f t="shared" si="14"/>
        <v>12.930428572449998</v>
      </c>
      <c r="BA30" s="9">
        <f t="shared" si="15"/>
        <v>16802.418794851441</v>
      </c>
      <c r="BC30" s="10">
        <f t="shared" si="16"/>
        <v>7.4689484117000013</v>
      </c>
      <c r="BD30" s="11">
        <f t="shared" si="17"/>
        <v>18002.714944194879</v>
      </c>
      <c r="BF30" s="16">
        <f t="shared" si="18"/>
        <v>4.4551503728000013</v>
      </c>
      <c r="BG30" s="17">
        <f t="shared" si="19"/>
        <v>-3874.1142243199997</v>
      </c>
      <c r="BI30">
        <v>70</v>
      </c>
      <c r="BJ30" t="s">
        <v>56</v>
      </c>
      <c r="BK30" s="2">
        <v>44749.480081018519</v>
      </c>
      <c r="BL30">
        <v>377</v>
      </c>
      <c r="BM30" t="s">
        <v>13</v>
      </c>
      <c r="BN30">
        <v>0</v>
      </c>
      <c r="BO30">
        <v>2.8380000000000001</v>
      </c>
      <c r="BP30" s="3">
        <v>1048786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71</v>
      </c>
      <c r="B31" t="s">
        <v>57</v>
      </c>
      <c r="C31" s="2">
        <v>44749.501307870371</v>
      </c>
      <c r="D31">
        <v>231</v>
      </c>
      <c r="E31" t="s">
        <v>13</v>
      </c>
      <c r="F31">
        <v>0</v>
      </c>
      <c r="G31">
        <v>5.9969999999999999</v>
      </c>
      <c r="H31" s="3">
        <v>484104</v>
      </c>
      <c r="I31">
        <v>0.97299999999999998</v>
      </c>
      <c r="J31" t="s">
        <v>14</v>
      </c>
      <c r="K31" t="s">
        <v>14</v>
      </c>
      <c r="L31" t="s">
        <v>14</v>
      </c>
      <c r="M31" t="s">
        <v>14</v>
      </c>
      <c r="O31">
        <v>71</v>
      </c>
      <c r="P31" t="s">
        <v>57</v>
      </c>
      <c r="Q31" s="2">
        <v>44749.501307870371</v>
      </c>
      <c r="R31">
        <v>231</v>
      </c>
      <c r="S31" t="s">
        <v>13</v>
      </c>
      <c r="T31">
        <v>0</v>
      </c>
      <c r="U31">
        <v>5.9480000000000004</v>
      </c>
      <c r="V31" s="3">
        <v>6275</v>
      </c>
      <c r="W31">
        <v>1.69</v>
      </c>
      <c r="X31" t="s">
        <v>14</v>
      </c>
      <c r="Y31" t="s">
        <v>14</v>
      </c>
      <c r="Z31" t="s">
        <v>14</v>
      </c>
      <c r="AA31" t="s">
        <v>14</v>
      </c>
      <c r="AC31">
        <v>71</v>
      </c>
      <c r="AD31" t="s">
        <v>57</v>
      </c>
      <c r="AE31" s="2">
        <v>44749.501307870371</v>
      </c>
      <c r="AF31">
        <v>231</v>
      </c>
      <c r="AG31" t="s">
        <v>13</v>
      </c>
      <c r="AH31">
        <v>0</v>
      </c>
      <c r="AI31">
        <v>12.109</v>
      </c>
      <c r="AJ31" s="3">
        <v>48691</v>
      </c>
      <c r="AK31">
        <v>10.17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4">
        <v>71</v>
      </c>
      <c r="AT31" s="10">
        <f t="shared" si="10"/>
        <v>1115.3311047659993</v>
      </c>
      <c r="AU31" s="11">
        <f t="shared" si="11"/>
        <v>9900.2265399648804</v>
      </c>
      <c r="AW31" s="6">
        <f t="shared" si="12"/>
        <v>1329.7589394855809</v>
      </c>
      <c r="AX31" s="7">
        <f t="shared" si="13"/>
        <v>8913.32543779763</v>
      </c>
      <c r="AZ31" s="8">
        <f t="shared" si="14"/>
        <v>1246.8692170475458</v>
      </c>
      <c r="BA31" s="9">
        <f t="shared" si="15"/>
        <v>9267.3117727989393</v>
      </c>
      <c r="BC31" s="10">
        <f t="shared" si="16"/>
        <v>1115.3311047659993</v>
      </c>
      <c r="BD31" s="11">
        <f t="shared" si="17"/>
        <v>9900.2265399648804</v>
      </c>
      <c r="BF31" s="16">
        <f t="shared" si="18"/>
        <v>770.36586875</v>
      </c>
      <c r="BG31" s="17">
        <f t="shared" si="19"/>
        <v>1199.7418706799997</v>
      </c>
      <c r="BI31">
        <v>71</v>
      </c>
      <c r="BJ31" t="s">
        <v>57</v>
      </c>
      <c r="BK31" s="2">
        <v>44749.501307870371</v>
      </c>
      <c r="BL31">
        <v>231</v>
      </c>
      <c r="BM31" t="s">
        <v>13</v>
      </c>
      <c r="BN31">
        <v>0</v>
      </c>
      <c r="BO31">
        <v>2.8439999999999999</v>
      </c>
      <c r="BP31" s="3">
        <v>978994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72</v>
      </c>
      <c r="B32" t="s">
        <v>58</v>
      </c>
      <c r="C32" s="2">
        <v>44749.522546296299</v>
      </c>
      <c r="D32">
        <v>369</v>
      </c>
      <c r="E32" t="s">
        <v>13</v>
      </c>
      <c r="F32">
        <v>0</v>
      </c>
      <c r="G32">
        <v>6</v>
      </c>
      <c r="H32" s="3">
        <v>99246</v>
      </c>
      <c r="I32">
        <v>0.19600000000000001</v>
      </c>
      <c r="J32" t="s">
        <v>14</v>
      </c>
      <c r="K32" t="s">
        <v>14</v>
      </c>
      <c r="L32" t="s">
        <v>14</v>
      </c>
      <c r="M32" t="s">
        <v>14</v>
      </c>
      <c r="O32">
        <v>72</v>
      </c>
      <c r="P32" t="s">
        <v>58</v>
      </c>
      <c r="Q32" s="2">
        <v>44749.522546296299</v>
      </c>
      <c r="R32">
        <v>369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72</v>
      </c>
      <c r="AD32" t="s">
        <v>58</v>
      </c>
      <c r="AE32" s="2">
        <v>44749.522546296299</v>
      </c>
      <c r="AF32">
        <v>369</v>
      </c>
      <c r="AG32" t="s">
        <v>13</v>
      </c>
      <c r="AH32">
        <v>0</v>
      </c>
      <c r="AI32" t="s">
        <v>14</v>
      </c>
      <c r="AJ32" s="3" t="s">
        <v>14</v>
      </c>
      <c r="AK32" t="s">
        <v>14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4">
        <v>72</v>
      </c>
      <c r="AT32" s="10">
        <f t="shared" si="10"/>
        <v>229.76630764372135</v>
      </c>
      <c r="AU32" s="11" t="e">
        <f t="shared" si="11"/>
        <v>#VALUE!</v>
      </c>
      <c r="AW32" s="6">
        <f t="shared" si="12"/>
        <v>304.16250493724078</v>
      </c>
      <c r="AX32" s="7" t="e">
        <f t="shared" si="13"/>
        <v>#VALUE!</v>
      </c>
      <c r="AZ32" s="8">
        <f t="shared" si="14"/>
        <v>259.91127298641561</v>
      </c>
      <c r="BA32" s="9" t="e">
        <f t="shared" si="15"/>
        <v>#VALUE!</v>
      </c>
      <c r="BC32" s="10">
        <f t="shared" si="16"/>
        <v>229.76630764372135</v>
      </c>
      <c r="BD32" s="11" t="e">
        <f t="shared" si="17"/>
        <v>#VALUE!</v>
      </c>
      <c r="BF32" s="16">
        <f t="shared" si="18"/>
        <v>288.02158764320001</v>
      </c>
      <c r="BG32" s="17" t="e">
        <f t="shared" si="19"/>
        <v>#VALUE!</v>
      </c>
      <c r="BI32">
        <v>72</v>
      </c>
      <c r="BJ32" t="s">
        <v>58</v>
      </c>
      <c r="BK32" s="2">
        <v>44749.522546296299</v>
      </c>
      <c r="BL32">
        <v>369</v>
      </c>
      <c r="BM32" t="s">
        <v>13</v>
      </c>
      <c r="BN32">
        <v>0</v>
      </c>
      <c r="BO32">
        <v>2.831</v>
      </c>
      <c r="BP32" s="3">
        <v>1261250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73</v>
      </c>
      <c r="B33" t="s">
        <v>59</v>
      </c>
      <c r="C33" s="2">
        <v>44749.54378472222</v>
      </c>
      <c r="D33">
        <v>367</v>
      </c>
      <c r="E33" t="s">
        <v>13</v>
      </c>
      <c r="F33">
        <v>0</v>
      </c>
      <c r="G33">
        <v>5.9340000000000002</v>
      </c>
      <c r="H33" s="3">
        <v>24355537</v>
      </c>
      <c r="I33">
        <v>51.176000000000002</v>
      </c>
      <c r="J33" t="s">
        <v>14</v>
      </c>
      <c r="K33" t="s">
        <v>14</v>
      </c>
      <c r="L33" t="s">
        <v>14</v>
      </c>
      <c r="M33" t="s">
        <v>14</v>
      </c>
      <c r="O33">
        <v>73</v>
      </c>
      <c r="P33" t="s">
        <v>59</v>
      </c>
      <c r="Q33" s="2">
        <v>44749.54378472222</v>
      </c>
      <c r="R33">
        <v>367</v>
      </c>
      <c r="S33" t="s">
        <v>13</v>
      </c>
      <c r="T33">
        <v>0</v>
      </c>
      <c r="U33">
        <v>5.8920000000000003</v>
      </c>
      <c r="V33" s="3">
        <v>188876</v>
      </c>
      <c r="W33">
        <v>45.64</v>
      </c>
      <c r="X33" t="s">
        <v>14</v>
      </c>
      <c r="Y33" t="s">
        <v>14</v>
      </c>
      <c r="Z33" t="s">
        <v>14</v>
      </c>
      <c r="AA33" t="s">
        <v>14</v>
      </c>
      <c r="AC33">
        <v>73</v>
      </c>
      <c r="AD33" t="s">
        <v>59</v>
      </c>
      <c r="AE33" s="2">
        <v>44749.54378472222</v>
      </c>
      <c r="AF33">
        <v>367</v>
      </c>
      <c r="AG33" t="s">
        <v>13</v>
      </c>
      <c r="AH33">
        <v>0</v>
      </c>
      <c r="AI33">
        <v>12.069000000000001</v>
      </c>
      <c r="AJ33" s="3">
        <v>82593</v>
      </c>
      <c r="AK33">
        <v>17.161000000000001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4">
        <v>73</v>
      </c>
      <c r="AT33" s="10">
        <f t="shared" si="10"/>
        <v>46206.694701373119</v>
      </c>
      <c r="AU33" s="11">
        <f t="shared" si="11"/>
        <v>16794.185774877518</v>
      </c>
      <c r="AW33" s="6">
        <f t="shared" si="12"/>
        <v>36544.241960990163</v>
      </c>
      <c r="AX33" s="7">
        <f t="shared" si="13"/>
        <v>14919.38013895227</v>
      </c>
      <c r="AZ33" s="8">
        <f t="shared" si="14"/>
        <v>47997.926342443679</v>
      </c>
      <c r="BA33" s="9">
        <f t="shared" si="15"/>
        <v>15677.004324667259</v>
      </c>
      <c r="BC33" s="10">
        <f t="shared" si="16"/>
        <v>46206.694701373119</v>
      </c>
      <c r="BD33" s="11">
        <f t="shared" si="17"/>
        <v>16794.185774877518</v>
      </c>
      <c r="BF33" s="16">
        <f t="shared" si="18"/>
        <v>121059.9523952</v>
      </c>
      <c r="BG33" s="17">
        <f t="shared" si="19"/>
        <v>-2765.7913422799998</v>
      </c>
      <c r="BI33">
        <v>73</v>
      </c>
      <c r="BJ33" t="s">
        <v>59</v>
      </c>
      <c r="BK33" s="2">
        <v>44749.54378472222</v>
      </c>
      <c r="BL33">
        <v>367</v>
      </c>
      <c r="BM33" t="s">
        <v>13</v>
      </c>
      <c r="BN33">
        <v>0</v>
      </c>
      <c r="BO33">
        <v>2.8410000000000002</v>
      </c>
      <c r="BP33" s="3">
        <v>959088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74</v>
      </c>
      <c r="B34" t="s">
        <v>60</v>
      </c>
      <c r="C34" s="2">
        <v>44749.565023148149</v>
      </c>
      <c r="D34">
        <v>408</v>
      </c>
      <c r="E34" t="s">
        <v>13</v>
      </c>
      <c r="F34">
        <v>0</v>
      </c>
      <c r="G34">
        <v>6.0389999999999997</v>
      </c>
      <c r="H34" s="3">
        <v>1788</v>
      </c>
      <c r="I34">
        <v>-1E-3</v>
      </c>
      <c r="J34" t="s">
        <v>14</v>
      </c>
      <c r="K34" t="s">
        <v>14</v>
      </c>
      <c r="L34" t="s">
        <v>14</v>
      </c>
      <c r="M34" t="s">
        <v>14</v>
      </c>
      <c r="O34">
        <v>74</v>
      </c>
      <c r="P34" t="s">
        <v>60</v>
      </c>
      <c r="Q34" s="2">
        <v>44749.565023148149</v>
      </c>
      <c r="R34">
        <v>408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74</v>
      </c>
      <c r="AD34" t="s">
        <v>60</v>
      </c>
      <c r="AE34" s="2">
        <v>44749.565023148149</v>
      </c>
      <c r="AF34">
        <v>408</v>
      </c>
      <c r="AG34" t="s">
        <v>13</v>
      </c>
      <c r="AH34">
        <v>0</v>
      </c>
      <c r="AI34">
        <v>12.071999999999999</v>
      </c>
      <c r="AJ34" s="3">
        <v>100111</v>
      </c>
      <c r="AK34">
        <v>20.728000000000002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4">
        <v>74</v>
      </c>
      <c r="AT34" s="10">
        <f t="shared" si="10"/>
        <v>0.15231716319999999</v>
      </c>
      <c r="AU34" s="11">
        <f t="shared" si="11"/>
        <v>20333.476841568077</v>
      </c>
      <c r="AW34" s="6">
        <f t="shared" si="12"/>
        <v>0.53347505999999978</v>
      </c>
      <c r="AX34" s="7">
        <f t="shared" si="13"/>
        <v>17966.315132610835</v>
      </c>
      <c r="AZ34" s="8">
        <f t="shared" si="14"/>
        <v>-6.4738904799999553E-2</v>
      </c>
      <c r="BA34" s="9">
        <f t="shared" si="15"/>
        <v>18974.404027660541</v>
      </c>
      <c r="BC34" s="10">
        <f t="shared" si="16"/>
        <v>0.15231716319999999</v>
      </c>
      <c r="BD34" s="11">
        <f t="shared" si="17"/>
        <v>20333.476841568077</v>
      </c>
      <c r="BF34" s="16">
        <f t="shared" si="18"/>
        <v>-1.4692928512000001</v>
      </c>
      <c r="BG34" s="17">
        <f t="shared" si="19"/>
        <v>-6364.2141741200003</v>
      </c>
      <c r="BI34">
        <v>74</v>
      </c>
      <c r="BJ34" t="s">
        <v>60</v>
      </c>
      <c r="BK34" s="2">
        <v>44749.565023148149</v>
      </c>
      <c r="BL34">
        <v>408</v>
      </c>
      <c r="BM34" t="s">
        <v>13</v>
      </c>
      <c r="BN34">
        <v>0</v>
      </c>
      <c r="BO34">
        <v>2.839</v>
      </c>
      <c r="BP34" s="3">
        <v>1182299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75</v>
      </c>
      <c r="B35" t="s">
        <v>61</v>
      </c>
      <c r="C35" s="2">
        <v>44749.586284722223</v>
      </c>
      <c r="D35">
        <v>397</v>
      </c>
      <c r="E35" t="s">
        <v>13</v>
      </c>
      <c r="F35">
        <v>0</v>
      </c>
      <c r="G35">
        <v>6.0010000000000003</v>
      </c>
      <c r="H35" s="3">
        <v>88507</v>
      </c>
      <c r="I35">
        <v>0.17399999999999999</v>
      </c>
      <c r="J35" t="s">
        <v>14</v>
      </c>
      <c r="K35" t="s">
        <v>14</v>
      </c>
      <c r="L35" t="s">
        <v>14</v>
      </c>
      <c r="M35" t="s">
        <v>14</v>
      </c>
      <c r="O35">
        <v>75</v>
      </c>
      <c r="P35" t="s">
        <v>61</v>
      </c>
      <c r="Q35" s="2">
        <v>44749.586284722223</v>
      </c>
      <c r="R35">
        <v>397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75</v>
      </c>
      <c r="AD35" t="s">
        <v>61</v>
      </c>
      <c r="AE35" s="2">
        <v>44749.586284722223</v>
      </c>
      <c r="AF35">
        <v>397</v>
      </c>
      <c r="AG35" t="s">
        <v>13</v>
      </c>
      <c r="AH35">
        <v>0</v>
      </c>
      <c r="AI35" t="s">
        <v>14</v>
      </c>
      <c r="AJ35" s="3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4">
        <v>75</v>
      </c>
      <c r="AT35" s="10">
        <f t="shared" si="10"/>
        <v>204.7135267919935</v>
      </c>
      <c r="AU35" s="11" t="e">
        <f t="shared" si="11"/>
        <v>#VALUE!</v>
      </c>
      <c r="AW35" s="6">
        <f t="shared" si="12"/>
        <v>272.07699323820617</v>
      </c>
      <c r="AX35" s="7" t="e">
        <f t="shared" si="13"/>
        <v>#VALUE!</v>
      </c>
      <c r="AZ35" s="8">
        <f t="shared" si="14"/>
        <v>231.85777617397591</v>
      </c>
      <c r="BA35" s="9" t="e">
        <f t="shared" si="15"/>
        <v>#VALUE!</v>
      </c>
      <c r="BC35" s="10">
        <f t="shared" si="16"/>
        <v>204.7135267919935</v>
      </c>
      <c r="BD35" s="11" t="e">
        <f t="shared" si="17"/>
        <v>#VALUE!</v>
      </c>
      <c r="BF35" s="16">
        <f t="shared" si="18"/>
        <v>241.96689644479997</v>
      </c>
      <c r="BG35" s="17" t="e">
        <f t="shared" si="19"/>
        <v>#VALUE!</v>
      </c>
      <c r="BI35">
        <v>75</v>
      </c>
      <c r="BJ35" t="s">
        <v>61</v>
      </c>
      <c r="BK35" s="2">
        <v>44749.586284722223</v>
      </c>
      <c r="BL35">
        <v>397</v>
      </c>
      <c r="BM35" t="s">
        <v>13</v>
      </c>
      <c r="BN35">
        <v>0</v>
      </c>
      <c r="BO35">
        <v>2.835</v>
      </c>
      <c r="BP35" s="3">
        <v>1179432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76</v>
      </c>
      <c r="B36" t="s">
        <v>62</v>
      </c>
      <c r="C36" s="2">
        <v>44749.607511574075</v>
      </c>
      <c r="D36">
        <v>82</v>
      </c>
      <c r="E36" t="s">
        <v>13</v>
      </c>
      <c r="F36">
        <v>0</v>
      </c>
      <c r="G36">
        <v>6.0670000000000002</v>
      </c>
      <c r="H36" s="3">
        <v>1192</v>
      </c>
      <c r="I36">
        <v>-2E-3</v>
      </c>
      <c r="J36" t="s">
        <v>14</v>
      </c>
      <c r="K36" t="s">
        <v>14</v>
      </c>
      <c r="L36" t="s">
        <v>14</v>
      </c>
      <c r="M36" t="s">
        <v>14</v>
      </c>
      <c r="O36">
        <v>76</v>
      </c>
      <c r="P36" t="s">
        <v>62</v>
      </c>
      <c r="Q36" s="2">
        <v>44749.607511574075</v>
      </c>
      <c r="R36">
        <v>82</v>
      </c>
      <c r="S36" t="s">
        <v>13</v>
      </c>
      <c r="T36">
        <v>0</v>
      </c>
      <c r="U36" t="s">
        <v>14</v>
      </c>
      <c r="V36" s="3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76</v>
      </c>
      <c r="AD36" t="s">
        <v>62</v>
      </c>
      <c r="AE36" s="2">
        <v>44749.607511574075</v>
      </c>
      <c r="AF36">
        <v>82</v>
      </c>
      <c r="AG36" t="s">
        <v>13</v>
      </c>
      <c r="AH36">
        <v>0</v>
      </c>
      <c r="AI36">
        <v>12.067</v>
      </c>
      <c r="AJ36" s="3">
        <v>95462</v>
      </c>
      <c r="AK36">
        <v>19.783999999999999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4">
        <v>76</v>
      </c>
      <c r="AT36" s="10">
        <f t="shared" si="10"/>
        <v>-0.60334766079999991</v>
      </c>
      <c r="AU36" s="11">
        <f t="shared" si="11"/>
        <v>19395.731807309119</v>
      </c>
      <c r="AW36" s="6">
        <f t="shared" si="12"/>
        <v>-1.1164466400000004</v>
      </c>
      <c r="AX36" s="7">
        <f t="shared" si="13"/>
        <v>17161.46220152012</v>
      </c>
      <c r="AZ36" s="8">
        <f t="shared" si="14"/>
        <v>-2.2403230687999995</v>
      </c>
      <c r="BA36" s="9">
        <f t="shared" si="15"/>
        <v>18100.299126600559</v>
      </c>
      <c r="BC36" s="10">
        <f t="shared" si="16"/>
        <v>-0.60334766079999991</v>
      </c>
      <c r="BD36" s="11">
        <f t="shared" si="17"/>
        <v>19395.731807309119</v>
      </c>
      <c r="BF36" s="16">
        <f t="shared" si="18"/>
        <v>-2.3513704671999998</v>
      </c>
      <c r="BG36" s="17">
        <f t="shared" si="19"/>
        <v>-5306.3455676800013</v>
      </c>
      <c r="BI36">
        <v>76</v>
      </c>
      <c r="BJ36" t="s">
        <v>62</v>
      </c>
      <c r="BK36" s="2">
        <v>44749.607511574075</v>
      </c>
      <c r="BL36">
        <v>82</v>
      </c>
      <c r="BM36" t="s">
        <v>13</v>
      </c>
      <c r="BN36">
        <v>0</v>
      </c>
      <c r="BO36">
        <v>2.8380000000000001</v>
      </c>
      <c r="BP36" s="3">
        <v>1093726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77</v>
      </c>
      <c r="B37" t="s">
        <v>63</v>
      </c>
      <c r="C37" s="2">
        <v>44749.628784722219</v>
      </c>
      <c r="D37">
        <v>400</v>
      </c>
      <c r="E37" t="s">
        <v>13</v>
      </c>
      <c r="F37">
        <v>0</v>
      </c>
      <c r="G37">
        <v>6.0049999999999999</v>
      </c>
      <c r="H37" s="3">
        <v>172498</v>
      </c>
      <c r="I37">
        <v>0.34399999999999997</v>
      </c>
      <c r="J37" t="s">
        <v>14</v>
      </c>
      <c r="K37" t="s">
        <v>14</v>
      </c>
      <c r="L37" t="s">
        <v>14</v>
      </c>
      <c r="M37" t="s">
        <v>14</v>
      </c>
      <c r="O37">
        <v>77</v>
      </c>
      <c r="P37" t="s">
        <v>63</v>
      </c>
      <c r="Q37" s="2">
        <v>44749.628784722219</v>
      </c>
      <c r="R37">
        <v>400</v>
      </c>
      <c r="S37" t="s">
        <v>13</v>
      </c>
      <c r="T37">
        <v>0</v>
      </c>
      <c r="U37">
        <v>5.97</v>
      </c>
      <c r="V37" s="3">
        <v>1802</v>
      </c>
      <c r="W37">
        <v>0.59199999999999997</v>
      </c>
      <c r="X37" t="s">
        <v>14</v>
      </c>
      <c r="Y37" t="s">
        <v>14</v>
      </c>
      <c r="Z37" t="s">
        <v>14</v>
      </c>
      <c r="AA37" t="s">
        <v>14</v>
      </c>
      <c r="AC37">
        <v>77</v>
      </c>
      <c r="AD37" t="s">
        <v>63</v>
      </c>
      <c r="AE37" s="2">
        <v>44749.628784722219</v>
      </c>
      <c r="AF37">
        <v>400</v>
      </c>
      <c r="AG37" t="s">
        <v>13</v>
      </c>
      <c r="AH37">
        <v>0</v>
      </c>
      <c r="AI37">
        <v>12.147</v>
      </c>
      <c r="AJ37" s="3">
        <v>18821</v>
      </c>
      <c r="AK37">
        <v>3.9129999999999998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4">
        <v>77</v>
      </c>
      <c r="AT37" s="10">
        <f t="shared" si="10"/>
        <v>400.15879119727776</v>
      </c>
      <c r="AU37" s="11">
        <f t="shared" si="11"/>
        <v>3777.56074935368</v>
      </c>
      <c r="AW37" s="6">
        <f t="shared" si="12"/>
        <v>517.99992992473517</v>
      </c>
      <c r="AX37" s="7">
        <f t="shared" si="13"/>
        <v>3502.0083803264301</v>
      </c>
      <c r="AZ37" s="8">
        <f t="shared" si="14"/>
        <v>450.52368279551644</v>
      </c>
      <c r="BA37" s="9">
        <f t="shared" si="15"/>
        <v>3588.9574195333403</v>
      </c>
      <c r="BC37" s="10">
        <f t="shared" si="16"/>
        <v>400.15879119727776</v>
      </c>
      <c r="BD37" s="11">
        <f t="shared" si="17"/>
        <v>3777.56074935368</v>
      </c>
      <c r="BF37" s="16">
        <f t="shared" si="18"/>
        <v>292.25517379999997</v>
      </c>
      <c r="BG37" s="17">
        <f t="shared" si="19"/>
        <v>1417.2743274800002</v>
      </c>
      <c r="BI37">
        <v>77</v>
      </c>
      <c r="BJ37" t="s">
        <v>63</v>
      </c>
      <c r="BK37" s="2">
        <v>44749.628784722219</v>
      </c>
      <c r="BL37">
        <v>400</v>
      </c>
      <c r="BM37" t="s">
        <v>13</v>
      </c>
      <c r="BN37">
        <v>0</v>
      </c>
      <c r="BO37">
        <v>2.831</v>
      </c>
      <c r="BP37" s="3">
        <v>1352461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78</v>
      </c>
      <c r="B38" t="s">
        <v>64</v>
      </c>
      <c r="C38" s="2">
        <v>44749.650023148148</v>
      </c>
      <c r="D38">
        <v>87</v>
      </c>
      <c r="E38" t="s">
        <v>13</v>
      </c>
      <c r="F38">
        <v>0</v>
      </c>
      <c r="G38">
        <v>6</v>
      </c>
      <c r="H38" s="3">
        <v>182209</v>
      </c>
      <c r="I38">
        <v>0.36299999999999999</v>
      </c>
      <c r="J38" t="s">
        <v>14</v>
      </c>
      <c r="K38" t="s">
        <v>14</v>
      </c>
      <c r="L38" t="s">
        <v>14</v>
      </c>
      <c r="M38" t="s">
        <v>14</v>
      </c>
      <c r="O38">
        <v>78</v>
      </c>
      <c r="P38" t="s">
        <v>64</v>
      </c>
      <c r="Q38" s="2">
        <v>44749.650023148148</v>
      </c>
      <c r="R38">
        <v>87</v>
      </c>
      <c r="S38" t="s">
        <v>13</v>
      </c>
      <c r="T38">
        <v>0</v>
      </c>
      <c r="U38">
        <v>5.9580000000000002</v>
      </c>
      <c r="V38" s="3">
        <v>1638</v>
      </c>
      <c r="W38">
        <v>0.55200000000000005</v>
      </c>
      <c r="X38" t="s">
        <v>14</v>
      </c>
      <c r="Y38" t="s">
        <v>14</v>
      </c>
      <c r="Z38" t="s">
        <v>14</v>
      </c>
      <c r="AA38" t="s">
        <v>14</v>
      </c>
      <c r="AC38">
        <v>78</v>
      </c>
      <c r="AD38" t="s">
        <v>64</v>
      </c>
      <c r="AE38" s="2">
        <v>44749.650023148148</v>
      </c>
      <c r="AF38">
        <v>87</v>
      </c>
      <c r="AG38" t="s">
        <v>13</v>
      </c>
      <c r="AH38">
        <v>0</v>
      </c>
      <c r="AI38">
        <v>12.135999999999999</v>
      </c>
      <c r="AJ38" s="3">
        <v>24454</v>
      </c>
      <c r="AK38">
        <v>5.101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4">
        <v>78</v>
      </c>
      <c r="AT38" s="10">
        <f t="shared" si="10"/>
        <v>422.68279436089222</v>
      </c>
      <c r="AU38" s="11">
        <f t="shared" si="11"/>
        <v>4935.6808880796798</v>
      </c>
      <c r="AW38" s="6">
        <f t="shared" si="12"/>
        <v>545.69073131636787</v>
      </c>
      <c r="AX38" s="7">
        <f t="shared" si="13"/>
        <v>4531.0652582586799</v>
      </c>
      <c r="AZ38" s="8">
        <f t="shared" si="14"/>
        <v>475.69572053056714</v>
      </c>
      <c r="BA38" s="9">
        <f t="shared" si="15"/>
        <v>4662.02335063384</v>
      </c>
      <c r="BC38" s="10">
        <f t="shared" si="16"/>
        <v>422.68279436089222</v>
      </c>
      <c r="BD38" s="11">
        <f t="shared" si="17"/>
        <v>4935.6808880796798</v>
      </c>
      <c r="BF38" s="16">
        <f t="shared" si="18"/>
        <v>276.96889779999998</v>
      </c>
      <c r="BG38" s="17">
        <f t="shared" si="19"/>
        <v>1611.07769248</v>
      </c>
      <c r="BI38">
        <v>78</v>
      </c>
      <c r="BJ38" t="s">
        <v>64</v>
      </c>
      <c r="BK38" s="2">
        <v>44749.650023148148</v>
      </c>
      <c r="BL38">
        <v>87</v>
      </c>
      <c r="BM38" t="s">
        <v>13</v>
      </c>
      <c r="BN38">
        <v>0</v>
      </c>
      <c r="BO38">
        <v>2.8420000000000001</v>
      </c>
      <c r="BP38" s="3">
        <v>1001465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79</v>
      </c>
      <c r="B39" t="s">
        <v>65</v>
      </c>
      <c r="C39" s="2">
        <v>44749.671284722222</v>
      </c>
      <c r="D39">
        <v>302</v>
      </c>
      <c r="E39" t="s">
        <v>13</v>
      </c>
      <c r="F39">
        <v>0</v>
      </c>
      <c r="G39">
        <v>6.0220000000000002</v>
      </c>
      <c r="H39" s="3">
        <v>2441</v>
      </c>
      <c r="I39">
        <v>0</v>
      </c>
      <c r="J39" t="s">
        <v>14</v>
      </c>
      <c r="K39" t="s">
        <v>14</v>
      </c>
      <c r="L39" t="s">
        <v>14</v>
      </c>
      <c r="M39" t="s">
        <v>14</v>
      </c>
      <c r="O39">
        <v>79</v>
      </c>
      <c r="P39" t="s">
        <v>65</v>
      </c>
      <c r="Q39" s="2">
        <v>44749.671284722222</v>
      </c>
      <c r="R39">
        <v>302</v>
      </c>
      <c r="S39" t="s">
        <v>13</v>
      </c>
      <c r="T39">
        <v>0</v>
      </c>
      <c r="U39" t="s">
        <v>14</v>
      </c>
      <c r="V39" s="3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79</v>
      </c>
      <c r="AD39" t="s">
        <v>65</v>
      </c>
      <c r="AE39" s="2">
        <v>44749.671284722222</v>
      </c>
      <c r="AF39">
        <v>302</v>
      </c>
      <c r="AG39" t="s">
        <v>13</v>
      </c>
      <c r="AH39">
        <v>0</v>
      </c>
      <c r="AI39">
        <v>12.071999999999999</v>
      </c>
      <c r="AJ39" s="3">
        <v>98538</v>
      </c>
      <c r="AK39">
        <v>20.408999999999999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4">
        <v>79</v>
      </c>
      <c r="AT39" s="10">
        <f t="shared" si="10"/>
        <v>1.0987581893</v>
      </c>
      <c r="AU39" s="11">
        <f t="shared" si="11"/>
        <v>20016.312100429117</v>
      </c>
      <c r="AW39" s="6">
        <f t="shared" si="12"/>
        <v>2.3585227212499991</v>
      </c>
      <c r="AX39" s="7">
        <f t="shared" si="13"/>
        <v>17694.294980640123</v>
      </c>
      <c r="AZ39" s="8">
        <f t="shared" si="14"/>
        <v>2.2716490260500013</v>
      </c>
      <c r="BA39" s="9">
        <f t="shared" si="15"/>
        <v>18678.727269160558</v>
      </c>
      <c r="BC39" s="10">
        <f t="shared" si="16"/>
        <v>1.0987581893</v>
      </c>
      <c r="BD39" s="11">
        <f t="shared" si="17"/>
        <v>20016.312100429117</v>
      </c>
      <c r="BF39" s="16">
        <f t="shared" si="18"/>
        <v>-0.49045838880000003</v>
      </c>
      <c r="BG39" s="17">
        <f t="shared" si="19"/>
        <v>-5997.9595596800018</v>
      </c>
      <c r="BI39">
        <v>79</v>
      </c>
      <c r="BJ39" t="s">
        <v>65</v>
      </c>
      <c r="BK39" s="2">
        <v>44749.671284722222</v>
      </c>
      <c r="BL39">
        <v>302</v>
      </c>
      <c r="BM39" t="s">
        <v>13</v>
      </c>
      <c r="BN39">
        <v>0</v>
      </c>
      <c r="BO39">
        <v>2.839</v>
      </c>
      <c r="BP39" s="3">
        <v>1045249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2022-07-08T16:30:14Z</dcterms:modified>
</cp:coreProperties>
</file>