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5AD7DF7A-19D8-48D6-9285-140959879F17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</calcChain>
</file>

<file path=xl/sharedStrings.xml><?xml version="1.0" encoding="utf-8"?>
<sst xmlns="http://schemas.openxmlformats.org/spreadsheetml/2006/main" count="865" uniqueCount="68">
  <si>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</si>
  <si>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</si>
  <si>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</si>
  <si>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</si>
  <si>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</si>
  <si>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</si>
  <si>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</si>
  <si>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</si>
  <si>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</si>
  <si>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</si>
  <si>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</si>
  <si>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</si>
  <si>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</si>
  <si>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</si>
  <si>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</si>
  <si>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</si>
  <si>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</si>
  <si>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</si>
  <si>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</si>
  <si>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</si>
  <si>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</si>
  <si>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</si>
  <si>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</si>
  <si>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2022 ranged CAL Measured headspace CH4  in ppm from GC in ppm</t>
  </si>
  <si>
    <t>2022 CAL Measured headspace CO2 in ppm from GC in ppm</t>
  </si>
  <si>
    <t>yellow tank</t>
  </si>
  <si>
    <t>Order</t>
  </si>
  <si>
    <t>2022 near ambient CH4  in ppm from GC in ppm</t>
  </si>
  <si>
    <t>2022 near ambient CO2 in ppm from GC in ppm</t>
  </si>
  <si>
    <t>AIR</t>
  </si>
  <si>
    <t>Measured headspace CH4  in ppm from GC in ppm</t>
  </si>
  <si>
    <t>Measured headspace CO2 in ppm from GC in ppm</t>
  </si>
  <si>
    <t>ALL POSSIBLE CALIBRATIONS...</t>
  </si>
  <si>
    <t>WHAT WE'RE USING</t>
  </si>
  <si>
    <t>air + 100</t>
  </si>
  <si>
    <t>Conc. (ppt)</t>
  </si>
  <si>
    <t>air</t>
  </si>
  <si>
    <t>BRN12jul22_001.gcd</t>
  </si>
  <si>
    <t>BRN12jul22_002.gcd</t>
  </si>
  <si>
    <t>BRN12jul22_003.gcd</t>
  </si>
  <si>
    <t>BRN12jul22_004.gcd</t>
  </si>
  <si>
    <t>BRN12jul22_005.gcd</t>
  </si>
  <si>
    <t>BRN12jul22_006.gcd</t>
  </si>
  <si>
    <t>BRN12jul22_007.gcd</t>
  </si>
  <si>
    <t>BRN12jul22_008.gcd</t>
  </si>
  <si>
    <t>BRN12jul22_009.gcd</t>
  </si>
  <si>
    <t>BRN12jul22_010.gcd</t>
  </si>
  <si>
    <t>BRN12jul22_011.gcd</t>
  </si>
  <si>
    <t>BRN12jul22_012.gcd</t>
  </si>
  <si>
    <t>BRN12jul22_013.gcd</t>
  </si>
  <si>
    <t>BRN12jul22_014.gcd</t>
  </si>
  <si>
    <t>BRN12jul22_015.gcd</t>
  </si>
  <si>
    <t>BRN12jul22_016.gcd</t>
  </si>
  <si>
    <t>BRN12jul22_017.gcd</t>
  </si>
  <si>
    <t>BRN12jul22_018.gcd</t>
  </si>
  <si>
    <t>BRN12jul22_019.gcd</t>
  </si>
  <si>
    <t>BRN12jul22_020.gcd</t>
  </si>
  <si>
    <t>BRN12jul22_021.gcd</t>
  </si>
  <si>
    <t>BRN12jul22_022.gcd</t>
  </si>
  <si>
    <t>BRN12jul22_023.gcd</t>
  </si>
  <si>
    <t>BRN12jul22_024.gcd</t>
  </si>
  <si>
    <t>BRN12jul22_025.gcd</t>
  </si>
  <si>
    <t>BRN12jul22_026.gcd</t>
  </si>
  <si>
    <t>BRN12jul22_027.gcd</t>
  </si>
  <si>
    <t>BRN12jul22_028.gcd</t>
  </si>
  <si>
    <t>BRN12jul22_029.gcd</t>
  </si>
  <si>
    <t>BRN12jul22_030.gcd</t>
  </si>
  <si>
    <t>153 wonky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</si>
</sst>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0" fontId="0" fillId="0" borderId="0" xfId="0" applyFont="1" applyFill="1" applyAlignment="1">
      <alignment wrapText="1"/>
    </xf>
    <xf numFmtId="2" fontId="0" fillId="36" borderId="0" xfId="0" applyNumberFormat="1" applyFont="1" applyFill="1"/>
    <xf numFmtId="1" fontId="0" fillId="36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8"/>
  <sheetViews>
    <sheetView tabSelected="1" topLeftCell="AF1" workbookViewId="0">
      <selection activeCell="V43" sqref="V43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3"/>
  </cols>
  <sheetData>
    <row r="7" spans="1:73" x14ac:dyDescent="0.35">
      <c r="A7" t="s">
        <v>14</v>
      </c>
      <c r="O7" t="s">
        <v>15</v>
      </c>
      <c r="AC7" t="s">
        <v>16</v>
      </c>
      <c r="AT7" t="s">
        <v>33</v>
      </c>
      <c r="AW7" t="s">
        <v>32</v>
      </c>
      <c r="BI7" t="s">
        <v>29</v>
      </c>
    </row>
    <row r="8" spans="1:7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35</v>
      </c>
      <c r="J8" t="s">
        <v>8</v>
      </c>
      <c r="K8" t="s">
        <v>9</v>
      </c>
      <c r="L8" t="s">
        <v>10</v>
      </c>
      <c r="M8" t="s">
        <v>11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35</v>
      </c>
      <c r="X8" t="s">
        <v>8</v>
      </c>
      <c r="Y8" t="s">
        <v>9</v>
      </c>
      <c r="Z8" t="s">
        <v>10</v>
      </c>
      <c r="AA8" t="s">
        <v>11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35</v>
      </c>
      <c r="AL8" t="s">
        <v>8</v>
      </c>
      <c r="AM8" t="s">
        <v>9</v>
      </c>
      <c r="AN8" t="s">
        <v>10</v>
      </c>
      <c r="AO8" t="s">
        <v>11</v>
      </c>
      <c r="AQ8" s="4" t="s">
        <v>17</v>
      </c>
      <c r="AR8" s="4" t="s">
        <v>18</v>
      </c>
      <c r="AS8" t="s">
        <v>26</v>
      </c>
      <c r="AT8" s="5" t="s">
        <v>30</v>
      </c>
      <c r="AU8" s="5" t="s">
        <v>31</v>
      </c>
      <c r="AW8" s="5" t="s">
        <v>20</v>
      </c>
      <c r="AX8" s="5" t="s">
        <v>19</v>
      </c>
      <c r="AZ8" s="5" t="s">
        <v>21</v>
      </c>
      <c r="BA8" s="5" t="s">
        <v>22</v>
      </c>
      <c r="BC8" s="5" t="s">
        <v>23</v>
      </c>
      <c r="BD8" s="5" t="s">
        <v>24</v>
      </c>
      <c r="BF8" s="15" t="s">
        <v>27</v>
      </c>
      <c r="BG8" s="15" t="s">
        <v>28</v>
      </c>
      <c r="BH8" s="12"/>
      <c r="BI8" s="12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35</v>
      </c>
      <c r="BR8" t="s">
        <v>8</v>
      </c>
      <c r="BS8" t="s">
        <v>9</v>
      </c>
      <c r="BT8" t="s">
        <v>10</v>
      </c>
      <c r="BU8" t="s">
        <v>11</v>
      </c>
    </row>
    <row r="9" spans="1:73" x14ac:dyDescent="0.35">
      <c r="A9">
        <v>49</v>
      </c>
      <c r="B9" t="s">
        <v>37</v>
      </c>
      <c r="C9" s="2">
        <v>44754.491041666668</v>
      </c>
      <c r="D9" t="s">
        <v>36</v>
      </c>
      <c r="E9" t="s">
        <v>12</v>
      </c>
      <c r="F9">
        <v>0</v>
      </c>
      <c r="G9">
        <v>6.048</v>
      </c>
      <c r="H9" s="3">
        <v>1430</v>
      </c>
      <c r="I9">
        <v>-2E-3</v>
      </c>
      <c r="J9" t="s">
        <v>13</v>
      </c>
      <c r="K9" t="s">
        <v>13</v>
      </c>
      <c r="L9" t="s">
        <v>13</v>
      </c>
      <c r="M9" t="s">
        <v>13</v>
      </c>
      <c r="O9">
        <v>49</v>
      </c>
      <c r="P9" t="s">
        <v>37</v>
      </c>
      <c r="Q9" s="2">
        <v>44754.491041666668</v>
      </c>
      <c r="R9" t="s">
        <v>36</v>
      </c>
      <c r="S9" t="s">
        <v>12</v>
      </c>
      <c r="T9">
        <v>0</v>
      </c>
      <c r="U9" t="s">
        <v>13</v>
      </c>
      <c r="V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C9">
        <v>49</v>
      </c>
      <c r="AD9" t="s">
        <v>37</v>
      </c>
      <c r="AE9" s="2">
        <v>44754.491041666668</v>
      </c>
      <c r="AF9" t="s">
        <v>36</v>
      </c>
      <c r="AG9" t="s">
        <v>12</v>
      </c>
      <c r="AH9">
        <v>0</v>
      </c>
      <c r="AI9">
        <v>12.207000000000001</v>
      </c>
      <c r="AJ9" s="3">
        <v>4319</v>
      </c>
      <c r="AK9">
        <v>0.84099999999999997</v>
      </c>
      <c r="AL9" t="s">
        <v>13</v>
      </c>
      <c r="AM9" t="s">
        <v>13</v>
      </c>
      <c r="AN9" t="s">
        <v>13</v>
      </c>
      <c r="AO9" t="s">
        <v>13</v>
      </c>
      <c r="AQ9">
        <v>1</v>
      </c>
      <c r="AS9" s="14">
        <v>83</v>
      </c>
      <c r="AT9" s="10">
        <f t="shared" ref="AT9:AT38" si="0">IF(H9&lt;10000,((0.0000001453*H9^2)+(0.0008349*H9)+(-1.805)),(IF(H9&lt;700000,((-0.00000000008054*H9^2)+(0.002348*H9)+(-2.47)), ((-0.00000001938*V9^2)+(0.2471*V9)+(226.8)))))</f>
        <v>-0.31396902999999976</v>
      </c>
      <c r="AU9" s="11">
        <f t="shared" ref="AU9:AU38" si="1">(-0.00000002552*AJ9^2)+(0.2067*AJ9)+(-103.7)</f>
        <v>788.56125601927999</v>
      </c>
      <c r="AW9" s="6">
        <f t="shared" ref="AW9:AW38" si="2">IF(H9&lt;15000,((0.00000002125*H9^2)+(0.002705*H9)+(-4.371)),(IF(H9&lt;700000,((-0.0000000008162*H9^2)+(0.003141*H9)+(0.4702)), ((0.000000003285*V9^2)+(0.1899*V9)+(559.5)))))</f>
        <v>-0.45939587500000068</v>
      </c>
      <c r="AX9" s="7">
        <f t="shared" ref="AX9:AX38" si="3">((-0.00000006277*AJ9^2)+(0.1854*AJ9)+(34.83))</f>
        <v>834.4017034220301</v>
      </c>
      <c r="AZ9" s="8">
        <f t="shared" ref="AZ9:AZ38" si="4">IF(H9&lt;10000,((-0.00000005795*H9^2)+(0.003823*H9)+(-6.715)),(IF(H9&lt;700000,((-0.0000000001209*H9^2)+(0.002635*H9)+(-0.4111)), ((-0.00000002007*V9^2)+(0.2564*V9)+(286.1)))))</f>
        <v>-1.3666119549999998</v>
      </c>
      <c r="BA9" s="9">
        <f t="shared" ref="BA9:BA38" si="5">(-0.00000001626*AJ9^2)+(0.1912*AJ9)+(-3.858)</f>
        <v>821.63148984614008</v>
      </c>
      <c r="BC9" s="10">
        <f t="shared" ref="BC9:BC38" si="6">IF(H9&lt;10000,((0.0000001453*H9^2)+(0.0008349*H9)+(-1.805)),(IF(H9&lt;700000,((-0.00000000008054*H9^2)+(0.002348*H9)+(-2.47)), ((-0.00000001938*V9^2)+(0.2471*V9)+(226.8)))))</f>
        <v>-0.31396902999999976</v>
      </c>
      <c r="BD9" s="11">
        <f t="shared" ref="BD9:BD38" si="7">(-0.00000002552*AJ9^2)+(0.2067*AJ9)+(-103.7)</f>
        <v>788.56125601927999</v>
      </c>
      <c r="BF9" s="16">
        <f t="shared" ref="BF9:BF38" si="8">IF(H9&lt;100000,((0.0000000152*H9^2)+(0.0014347*H9)+(-4.08313)),((0.00000295*V9^2)+(0.083061*V9)+(133)))</f>
        <v>-2.00042652</v>
      </c>
      <c r="BG9" s="17">
        <f t="shared" ref="BG9:BG38" si="9">(-0.00000172*AJ9^2)+(0.108838*AJ9)+(-21.89)</f>
        <v>416.09685308000002</v>
      </c>
      <c r="BI9">
        <v>49</v>
      </c>
      <c r="BJ9" t="s">
        <v>37</v>
      </c>
      <c r="BK9" s="2">
        <v>44754.491041666668</v>
      </c>
      <c r="BL9" t="s">
        <v>36</v>
      </c>
      <c r="BM9" t="s">
        <v>12</v>
      </c>
      <c r="BN9">
        <v>0</v>
      </c>
      <c r="BO9">
        <v>2.7</v>
      </c>
      <c r="BP9" s="3">
        <v>5565004</v>
      </c>
      <c r="BQ9">
        <v>961.23299999999995</v>
      </c>
      <c r="BR9" t="s">
        <v>13</v>
      </c>
      <c r="BS9" t="s">
        <v>13</v>
      </c>
      <c r="BT9" t="s">
        <v>13</v>
      </c>
      <c r="BU9" t="s">
        <v>13</v>
      </c>
    </row>
    <row r="10" spans="1:73" x14ac:dyDescent="0.35">
      <c r="A10">
        <v>50</v>
      </c>
      <c r="B10" t="s">
        <v>38</v>
      </c>
      <c r="C10" s="2">
        <v>44754.512291666666</v>
      </c>
      <c r="D10" t="s">
        <v>34</v>
      </c>
      <c r="E10" t="s">
        <v>12</v>
      </c>
      <c r="F10">
        <v>0</v>
      </c>
      <c r="G10">
        <v>6.01</v>
      </c>
      <c r="H10" s="3">
        <v>1003018</v>
      </c>
      <c r="I10">
        <v>2.0230000000000001</v>
      </c>
      <c r="J10" t="s">
        <v>13</v>
      </c>
      <c r="K10" t="s">
        <v>13</v>
      </c>
      <c r="L10" t="s">
        <v>13</v>
      </c>
      <c r="M10" t="s">
        <v>13</v>
      </c>
      <c r="O10">
        <v>50</v>
      </c>
      <c r="P10" t="s">
        <v>38</v>
      </c>
      <c r="Q10" s="2">
        <v>44754.512291666666</v>
      </c>
      <c r="R10" t="s">
        <v>34</v>
      </c>
      <c r="S10" t="s">
        <v>12</v>
      </c>
      <c r="T10">
        <v>0</v>
      </c>
      <c r="U10">
        <v>5.96</v>
      </c>
      <c r="V10" s="3">
        <v>9654</v>
      </c>
      <c r="W10">
        <v>2.5179999999999998</v>
      </c>
      <c r="X10" t="s">
        <v>13</v>
      </c>
      <c r="Y10" t="s">
        <v>13</v>
      </c>
      <c r="Z10" t="s">
        <v>13</v>
      </c>
      <c r="AA10" t="s">
        <v>13</v>
      </c>
      <c r="AC10">
        <v>50</v>
      </c>
      <c r="AD10" t="s">
        <v>38</v>
      </c>
      <c r="AE10" s="2">
        <v>44754.512291666666</v>
      </c>
      <c r="AF10" t="s">
        <v>34</v>
      </c>
      <c r="AG10" t="s">
        <v>12</v>
      </c>
      <c r="AH10">
        <v>0</v>
      </c>
      <c r="AI10">
        <v>12.185</v>
      </c>
      <c r="AJ10" s="3">
        <v>8071</v>
      </c>
      <c r="AK10">
        <v>1.6379999999999999</v>
      </c>
      <c r="AL10" t="s">
        <v>13</v>
      </c>
      <c r="AM10" t="s">
        <v>13</v>
      </c>
      <c r="AN10" t="s">
        <v>13</v>
      </c>
      <c r="AO10" t="s">
        <v>13</v>
      </c>
      <c r="AQ10">
        <v>1</v>
      </c>
      <c r="AS10" s="14">
        <v>84</v>
      </c>
      <c r="AT10" s="10">
        <f t="shared" si="0"/>
        <v>2610.4971895039203</v>
      </c>
      <c r="AU10" s="11">
        <f t="shared" si="1"/>
        <v>1562.9133006336799</v>
      </c>
      <c r="AW10" s="6">
        <f t="shared" si="2"/>
        <v>2393.1007610670604</v>
      </c>
      <c r="AX10" s="7">
        <f t="shared" si="3"/>
        <v>1527.1044968564302</v>
      </c>
      <c r="AZ10" s="8">
        <f t="shared" si="4"/>
        <v>2759.5150816998803</v>
      </c>
      <c r="BA10" s="9">
        <f t="shared" si="5"/>
        <v>1538.2580066733401</v>
      </c>
      <c r="BC10" s="10">
        <f t="shared" si="6"/>
        <v>2610.4971895039203</v>
      </c>
      <c r="BD10" s="11">
        <f t="shared" si="7"/>
        <v>1562.9133006336799</v>
      </c>
      <c r="BF10" s="16">
        <f t="shared" si="8"/>
        <v>1209.8100562</v>
      </c>
      <c r="BG10" s="17">
        <f t="shared" si="9"/>
        <v>744.49890748000007</v>
      </c>
      <c r="BI10">
        <v>50</v>
      </c>
      <c r="BJ10" t="s">
        <v>38</v>
      </c>
      <c r="BK10" s="2">
        <v>44754.512291666666</v>
      </c>
      <c r="BL10" t="s">
        <v>34</v>
      </c>
      <c r="BM10" t="s">
        <v>12</v>
      </c>
      <c r="BN10">
        <v>0</v>
      </c>
      <c r="BO10">
        <v>2.7160000000000002</v>
      </c>
      <c r="BP10" s="3">
        <v>5104432</v>
      </c>
      <c r="BQ10">
        <v>958.06899999999996</v>
      </c>
      <c r="BR10" t="s">
        <v>13</v>
      </c>
      <c r="BS10" t="s">
        <v>13</v>
      </c>
      <c r="BT10" t="s">
        <v>13</v>
      </c>
      <c r="BU10" t="s">
        <v>13</v>
      </c>
    </row>
    <row r="11" spans="1:73" x14ac:dyDescent="0.35">
      <c r="A11">
        <v>51</v>
      </c>
      <c r="B11" t="s">
        <v>39</v>
      </c>
      <c r="C11" s="2">
        <v>44754.533530092594</v>
      </c>
      <c r="D11" t="s">
        <v>25</v>
      </c>
      <c r="E11" t="s">
        <v>12</v>
      </c>
      <c r="F11">
        <v>0</v>
      </c>
      <c r="G11">
        <v>6.0380000000000003</v>
      </c>
      <c r="H11" s="3">
        <v>3344</v>
      </c>
      <c r="I11">
        <v>2E-3</v>
      </c>
      <c r="J11" t="s">
        <v>13</v>
      </c>
      <c r="K11" t="s">
        <v>13</v>
      </c>
      <c r="L11" t="s">
        <v>13</v>
      </c>
      <c r="M11" t="s">
        <v>13</v>
      </c>
      <c r="O11">
        <v>51</v>
      </c>
      <c r="P11" t="s">
        <v>39</v>
      </c>
      <c r="Q11" s="2">
        <v>44754.533530092594</v>
      </c>
      <c r="R11" t="s">
        <v>25</v>
      </c>
      <c r="S11" t="s">
        <v>12</v>
      </c>
      <c r="T11">
        <v>0</v>
      </c>
      <c r="U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C11">
        <v>51</v>
      </c>
      <c r="AD11" t="s">
        <v>39</v>
      </c>
      <c r="AE11" s="2">
        <v>44754.533530092594</v>
      </c>
      <c r="AF11" t="s">
        <v>25</v>
      </c>
      <c r="AG11" t="s">
        <v>12</v>
      </c>
      <c r="AH11">
        <v>0</v>
      </c>
      <c r="AI11">
        <v>12.218999999999999</v>
      </c>
      <c r="AJ11" s="3">
        <v>1719</v>
      </c>
      <c r="AK11">
        <v>0.28799999999999998</v>
      </c>
      <c r="AL11" t="s">
        <v>13</v>
      </c>
      <c r="AM11" t="s">
        <v>13</v>
      </c>
      <c r="AN11" t="s">
        <v>13</v>
      </c>
      <c r="AO11" t="s">
        <v>13</v>
      </c>
      <c r="AQ11">
        <v>1</v>
      </c>
      <c r="AS11" s="14">
        <v>85</v>
      </c>
      <c r="AT11" s="10">
        <f t="shared" si="0"/>
        <v>2.6116990207999997</v>
      </c>
      <c r="AU11" s="11">
        <f t="shared" si="1"/>
        <v>251.54188939528001</v>
      </c>
      <c r="AW11" s="6">
        <f t="shared" si="2"/>
        <v>4.9121446399999993</v>
      </c>
      <c r="AX11" s="7">
        <f t="shared" si="3"/>
        <v>353.34711709803003</v>
      </c>
      <c r="AZ11" s="8">
        <f t="shared" si="4"/>
        <v>5.4210956287999998</v>
      </c>
      <c r="BA11" s="9">
        <f t="shared" si="5"/>
        <v>324.76675233413999</v>
      </c>
      <c r="BC11" s="10">
        <f t="shared" si="6"/>
        <v>2.6116990207999997</v>
      </c>
      <c r="BD11" s="11">
        <f t="shared" si="7"/>
        <v>251.54188939528001</v>
      </c>
      <c r="BF11" s="16">
        <f t="shared" si="8"/>
        <v>0.88447830719999931</v>
      </c>
      <c r="BG11" s="17">
        <f t="shared" si="9"/>
        <v>160.11998907999998</v>
      </c>
      <c r="BI11">
        <v>51</v>
      </c>
      <c r="BJ11" t="s">
        <v>39</v>
      </c>
      <c r="BK11" s="2">
        <v>44754.533530092594</v>
      </c>
      <c r="BL11" t="s">
        <v>25</v>
      </c>
      <c r="BM11" t="s">
        <v>12</v>
      </c>
      <c r="BN11">
        <v>0</v>
      </c>
      <c r="BO11">
        <v>2.7010000000000001</v>
      </c>
      <c r="BP11" s="3">
        <v>5416050</v>
      </c>
      <c r="BQ11">
        <v>960.30799999999999</v>
      </c>
      <c r="BR11" t="s">
        <v>13</v>
      </c>
      <c r="BS11" t="s">
        <v>13</v>
      </c>
      <c r="BT11" t="s">
        <v>13</v>
      </c>
      <c r="BU11" t="s">
        <v>13</v>
      </c>
    </row>
    <row r="12" spans="1:73" x14ac:dyDescent="0.35">
      <c r="A12">
        <v>52</v>
      </c>
      <c r="B12" t="s">
        <v>40</v>
      </c>
      <c r="C12" s="2">
        <v>44754.554803240739</v>
      </c>
      <c r="D12" t="s">
        <v>25</v>
      </c>
      <c r="E12" t="s">
        <v>12</v>
      </c>
      <c r="F12">
        <v>0</v>
      </c>
      <c r="G12">
        <v>6.0419999999999998</v>
      </c>
      <c r="H12" s="3">
        <v>3366</v>
      </c>
      <c r="I12">
        <v>2E-3</v>
      </c>
      <c r="J12" t="s">
        <v>13</v>
      </c>
      <c r="K12" t="s">
        <v>13</v>
      </c>
      <c r="L12" t="s">
        <v>13</v>
      </c>
      <c r="M12" t="s">
        <v>13</v>
      </c>
      <c r="O12">
        <v>52</v>
      </c>
      <c r="P12" t="s">
        <v>40</v>
      </c>
      <c r="Q12" s="2">
        <v>44754.554803240739</v>
      </c>
      <c r="R12" t="s">
        <v>25</v>
      </c>
      <c r="S12" t="s">
        <v>12</v>
      </c>
      <c r="T12">
        <v>0</v>
      </c>
      <c r="U12" t="s">
        <v>13</v>
      </c>
      <c r="V12" s="3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C12">
        <v>52</v>
      </c>
      <c r="AD12" t="s">
        <v>40</v>
      </c>
      <c r="AE12" s="2">
        <v>44754.554803240739</v>
      </c>
      <c r="AF12" t="s">
        <v>25</v>
      </c>
      <c r="AG12" t="s">
        <v>12</v>
      </c>
      <c r="AH12">
        <v>0</v>
      </c>
      <c r="AI12">
        <v>12.217000000000001</v>
      </c>
      <c r="AJ12" s="3">
        <v>1380</v>
      </c>
      <c r="AK12">
        <v>0.215</v>
      </c>
      <c r="AL12" t="s">
        <v>13</v>
      </c>
      <c r="AM12" t="s">
        <v>13</v>
      </c>
      <c r="AN12" t="s">
        <v>13</v>
      </c>
      <c r="AO12" t="s">
        <v>13</v>
      </c>
      <c r="AQ12">
        <v>1</v>
      </c>
      <c r="AS12" s="14">
        <v>86</v>
      </c>
      <c r="AT12" s="10">
        <f t="shared" si="0"/>
        <v>2.6515160068000005</v>
      </c>
      <c r="AU12" s="11">
        <f t="shared" si="1"/>
        <v>181.497399712</v>
      </c>
      <c r="AW12" s="6">
        <f t="shared" si="2"/>
        <v>4.9747915649999985</v>
      </c>
      <c r="AX12" s="7">
        <f t="shared" si="3"/>
        <v>290.56246081199998</v>
      </c>
      <c r="AZ12" s="8">
        <f t="shared" si="4"/>
        <v>5.4966470498</v>
      </c>
      <c r="BA12" s="9">
        <f t="shared" si="5"/>
        <v>259.96703445599996</v>
      </c>
      <c r="BC12" s="10">
        <f t="shared" si="6"/>
        <v>2.6515160068000005</v>
      </c>
      <c r="BD12" s="11">
        <f t="shared" si="7"/>
        <v>181.497399712</v>
      </c>
      <c r="BF12" s="16">
        <f t="shared" si="8"/>
        <v>0.91828553120000045</v>
      </c>
      <c r="BG12" s="17">
        <f t="shared" si="9"/>
        <v>125.030872</v>
      </c>
      <c r="BI12">
        <v>52</v>
      </c>
      <c r="BJ12" t="s">
        <v>40</v>
      </c>
      <c r="BK12" s="2">
        <v>44754.554803240739</v>
      </c>
      <c r="BL12" t="s">
        <v>25</v>
      </c>
      <c r="BM12" t="s">
        <v>12</v>
      </c>
      <c r="BN12">
        <v>0</v>
      </c>
      <c r="BO12">
        <v>2.7080000000000002</v>
      </c>
      <c r="BP12" s="3">
        <v>5562311</v>
      </c>
      <c r="BQ12">
        <v>961.21699999999998</v>
      </c>
      <c r="BR12" t="s">
        <v>13</v>
      </c>
      <c r="BS12" t="s">
        <v>13</v>
      </c>
      <c r="BT12" t="s">
        <v>13</v>
      </c>
      <c r="BU12" t="s">
        <v>13</v>
      </c>
    </row>
    <row r="13" spans="1:73" x14ac:dyDescent="0.35">
      <c r="A13">
        <v>53</v>
      </c>
      <c r="B13" t="s">
        <v>41</v>
      </c>
      <c r="C13" s="2">
        <v>44754.576018518521</v>
      </c>
      <c r="D13">
        <v>409</v>
      </c>
      <c r="E13" t="s">
        <v>12</v>
      </c>
      <c r="F13">
        <v>0</v>
      </c>
      <c r="G13">
        <v>6.0140000000000002</v>
      </c>
      <c r="H13" s="3">
        <v>43005</v>
      </c>
      <c r="I13">
        <v>8.2000000000000003E-2</v>
      </c>
      <c r="J13" t="s">
        <v>13</v>
      </c>
      <c r="K13" t="s">
        <v>13</v>
      </c>
      <c r="L13" t="s">
        <v>13</v>
      </c>
      <c r="M13" t="s">
        <v>13</v>
      </c>
      <c r="O13">
        <v>53</v>
      </c>
      <c r="P13" t="s">
        <v>41</v>
      </c>
      <c r="Q13" s="2">
        <v>44754.576018518521</v>
      </c>
      <c r="R13">
        <v>409</v>
      </c>
      <c r="S13" t="s">
        <v>12</v>
      </c>
      <c r="T13">
        <v>0</v>
      </c>
      <c r="U13" t="s">
        <v>13</v>
      </c>
      <c r="V1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C13">
        <v>53</v>
      </c>
      <c r="AD13" t="s">
        <v>41</v>
      </c>
      <c r="AE13" s="2">
        <v>44754.576018518521</v>
      </c>
      <c r="AF13">
        <v>409</v>
      </c>
      <c r="AG13" t="s">
        <v>12</v>
      </c>
      <c r="AH13">
        <v>0</v>
      </c>
      <c r="AI13">
        <v>12.166</v>
      </c>
      <c r="AJ13" s="3">
        <v>15064</v>
      </c>
      <c r="AK13">
        <v>3.12</v>
      </c>
      <c r="AL13" t="s">
        <v>13</v>
      </c>
      <c r="AM13" t="s">
        <v>13</v>
      </c>
      <c r="AN13" t="s">
        <v>13</v>
      </c>
      <c r="AO13" t="s">
        <v>13</v>
      </c>
      <c r="AQ13">
        <v>1</v>
      </c>
      <c r="AS13" s="14">
        <v>87</v>
      </c>
      <c r="AT13" s="10">
        <f t="shared" si="0"/>
        <v>98.356786905786493</v>
      </c>
      <c r="AU13" s="11">
        <f t="shared" si="1"/>
        <v>3004.2376970700802</v>
      </c>
      <c r="AW13" s="6">
        <f t="shared" si="2"/>
        <v>134.03940021359503</v>
      </c>
      <c r="AX13" s="7">
        <f t="shared" si="3"/>
        <v>2813.45157449408</v>
      </c>
      <c r="AZ13" s="8">
        <f t="shared" si="4"/>
        <v>112.68347890997751</v>
      </c>
      <c r="BA13" s="9">
        <f t="shared" si="5"/>
        <v>2872.6890141990398</v>
      </c>
      <c r="BC13" s="10">
        <f t="shared" si="6"/>
        <v>98.356786905786493</v>
      </c>
      <c r="BD13" s="11">
        <f t="shared" si="7"/>
        <v>3004.2376970700802</v>
      </c>
      <c r="BF13" s="16">
        <f t="shared" si="8"/>
        <v>85.727479880000004</v>
      </c>
      <c r="BG13" s="17">
        <f t="shared" si="9"/>
        <v>1227.33618688</v>
      </c>
      <c r="BI13">
        <v>53</v>
      </c>
      <c r="BJ13" t="s">
        <v>41</v>
      </c>
      <c r="BK13" s="2">
        <v>44754.576018518521</v>
      </c>
      <c r="BL13">
        <v>409</v>
      </c>
      <c r="BM13" t="s">
        <v>12</v>
      </c>
      <c r="BN13">
        <v>0</v>
      </c>
      <c r="BO13">
        <v>2.8439999999999999</v>
      </c>
      <c r="BP13" s="3">
        <v>1236166</v>
      </c>
      <c r="BQ13">
        <v>0</v>
      </c>
      <c r="BR13" t="s">
        <v>13</v>
      </c>
      <c r="BS13" t="s">
        <v>13</v>
      </c>
      <c r="BT13" t="s">
        <v>13</v>
      </c>
      <c r="BU13" t="s">
        <v>13</v>
      </c>
    </row>
    <row r="14" spans="1:73" x14ac:dyDescent="0.35">
      <c r="A14">
        <v>54</v>
      </c>
      <c r="B14" t="s">
        <v>42</v>
      </c>
      <c r="C14" s="2">
        <v>44754.597256944442</v>
      </c>
      <c r="D14">
        <v>221</v>
      </c>
      <c r="E14" t="s">
        <v>12</v>
      </c>
      <c r="F14">
        <v>0</v>
      </c>
      <c r="G14">
        <v>6.008</v>
      </c>
      <c r="H14" s="3">
        <v>26408</v>
      </c>
      <c r="I14">
        <v>4.9000000000000002E-2</v>
      </c>
      <c r="J14" t="s">
        <v>13</v>
      </c>
      <c r="K14" t="s">
        <v>13</v>
      </c>
      <c r="L14" t="s">
        <v>13</v>
      </c>
      <c r="M14" t="s">
        <v>13</v>
      </c>
      <c r="O14">
        <v>54</v>
      </c>
      <c r="P14" t="s">
        <v>42</v>
      </c>
      <c r="Q14" s="2">
        <v>44754.597256944442</v>
      </c>
      <c r="R14">
        <v>221</v>
      </c>
      <c r="S14" t="s">
        <v>12</v>
      </c>
      <c r="T14">
        <v>0</v>
      </c>
      <c r="U14" t="s">
        <v>13</v>
      </c>
      <c r="V14" s="3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C14">
        <v>54</v>
      </c>
      <c r="AD14" t="s">
        <v>42</v>
      </c>
      <c r="AE14" s="2">
        <v>44754.597256944442</v>
      </c>
      <c r="AF14">
        <v>221</v>
      </c>
      <c r="AG14" t="s">
        <v>12</v>
      </c>
      <c r="AH14">
        <v>0</v>
      </c>
      <c r="AI14">
        <v>12.05</v>
      </c>
      <c r="AJ14" s="3">
        <v>118502</v>
      </c>
      <c r="AK14">
        <v>24.442</v>
      </c>
      <c r="AL14" t="s">
        <v>13</v>
      </c>
      <c r="AM14" t="s">
        <v>13</v>
      </c>
      <c r="AN14" t="s">
        <v>13</v>
      </c>
      <c r="AO14" t="s">
        <v>13</v>
      </c>
      <c r="AQ14">
        <v>1</v>
      </c>
      <c r="AS14" s="14">
        <v>88</v>
      </c>
      <c r="AT14" s="10">
        <f t="shared" si="0"/>
        <v>59.479816816349441</v>
      </c>
      <c r="AU14" s="11">
        <f t="shared" si="1"/>
        <v>24032.293083417917</v>
      </c>
      <c r="AW14" s="6">
        <f t="shared" si="2"/>
        <v>82.84852443288321</v>
      </c>
      <c r="AX14" s="7">
        <f t="shared" si="3"/>
        <v>21123.639014268923</v>
      </c>
      <c r="AZ14" s="8">
        <f t="shared" si="4"/>
        <v>69.089666460102407</v>
      </c>
      <c r="BA14" s="9">
        <f t="shared" si="5"/>
        <v>22425.389707694958</v>
      </c>
      <c r="BC14" s="10">
        <f t="shared" si="6"/>
        <v>59.479816816349441</v>
      </c>
      <c r="BD14" s="11">
        <f t="shared" si="7"/>
        <v>24032.293083417917</v>
      </c>
      <c r="BF14" s="16">
        <f t="shared" si="8"/>
        <v>44.404641052800002</v>
      </c>
      <c r="BG14" s="17">
        <f t="shared" si="9"/>
        <v>-11277.85461088</v>
      </c>
      <c r="BI14">
        <v>54</v>
      </c>
      <c r="BJ14" t="s">
        <v>42</v>
      </c>
      <c r="BK14" s="2">
        <v>44754.597256944442</v>
      </c>
      <c r="BL14">
        <v>221</v>
      </c>
      <c r="BM14" t="s">
        <v>12</v>
      </c>
      <c r="BN14">
        <v>0</v>
      </c>
      <c r="BO14">
        <v>2.86</v>
      </c>
      <c r="BP14" s="3">
        <v>769292</v>
      </c>
      <c r="BQ14">
        <v>0</v>
      </c>
      <c r="BR14" t="s">
        <v>13</v>
      </c>
      <c r="BS14" t="s">
        <v>13</v>
      </c>
      <c r="BT14" t="s">
        <v>13</v>
      </c>
      <c r="BU14" t="s">
        <v>13</v>
      </c>
    </row>
    <row r="15" spans="1:73" x14ac:dyDescent="0.35">
      <c r="A15">
        <v>55</v>
      </c>
      <c r="B15" t="s">
        <v>43</v>
      </c>
      <c r="C15" s="2">
        <v>44754.618495370371</v>
      </c>
      <c r="D15">
        <v>140</v>
      </c>
      <c r="E15" t="s">
        <v>12</v>
      </c>
      <c r="F15">
        <v>0</v>
      </c>
      <c r="G15">
        <v>6.0049999999999999</v>
      </c>
      <c r="H15" s="3">
        <v>1375565</v>
      </c>
      <c r="I15">
        <v>2.778</v>
      </c>
      <c r="J15" t="s">
        <v>13</v>
      </c>
      <c r="K15" t="s">
        <v>13</v>
      </c>
      <c r="L15" t="s">
        <v>13</v>
      </c>
      <c r="M15" t="s">
        <v>13</v>
      </c>
      <c r="O15">
        <v>55</v>
      </c>
      <c r="P15" t="s">
        <v>43</v>
      </c>
      <c r="Q15" s="2">
        <v>44754.618495370371</v>
      </c>
      <c r="R15">
        <v>140</v>
      </c>
      <c r="S15" t="s">
        <v>12</v>
      </c>
      <c r="T15">
        <v>0</v>
      </c>
      <c r="U15">
        <v>5.9580000000000002</v>
      </c>
      <c r="V15" s="3">
        <v>11039</v>
      </c>
      <c r="W15">
        <v>2.8580000000000001</v>
      </c>
      <c r="X15" t="s">
        <v>13</v>
      </c>
      <c r="Y15" t="s">
        <v>13</v>
      </c>
      <c r="Z15" t="s">
        <v>13</v>
      </c>
      <c r="AA15" t="s">
        <v>13</v>
      </c>
      <c r="AC15">
        <v>55</v>
      </c>
      <c r="AD15" t="s">
        <v>43</v>
      </c>
      <c r="AE15" s="2">
        <v>44754.618495370371</v>
      </c>
      <c r="AF15">
        <v>140</v>
      </c>
      <c r="AG15" t="s">
        <v>12</v>
      </c>
      <c r="AH15">
        <v>0</v>
      </c>
      <c r="AI15">
        <v>12.08</v>
      </c>
      <c r="AJ15" s="3">
        <v>94280</v>
      </c>
      <c r="AK15">
        <v>19.544</v>
      </c>
      <c r="AL15" t="s">
        <v>13</v>
      </c>
      <c r="AM15" t="s">
        <v>13</v>
      </c>
      <c r="AN15" t="s">
        <v>13</v>
      </c>
      <c r="AO15" t="s">
        <v>13</v>
      </c>
      <c r="AQ15">
        <v>1</v>
      </c>
      <c r="AS15" s="14">
        <v>89</v>
      </c>
      <c r="AT15" s="10">
        <f t="shared" si="0"/>
        <v>2952.1752624830201</v>
      </c>
      <c r="AU15" s="11">
        <f t="shared" si="1"/>
        <v>19157.135906431999</v>
      </c>
      <c r="AW15" s="6">
        <f t="shared" si="2"/>
        <v>2656.2064085264851</v>
      </c>
      <c r="AX15" s="7">
        <f t="shared" si="3"/>
        <v>16956.397146032003</v>
      </c>
      <c r="AZ15" s="8">
        <f t="shared" si="4"/>
        <v>3114.05387941353</v>
      </c>
      <c r="BA15" s="9">
        <f t="shared" si="5"/>
        <v>17877.947438815998</v>
      </c>
      <c r="BC15" s="10">
        <f t="shared" si="6"/>
        <v>2952.1752624830201</v>
      </c>
      <c r="BD15" s="11">
        <f t="shared" si="7"/>
        <v>19157.135906431999</v>
      </c>
      <c r="BF15" s="16">
        <f t="shared" si="8"/>
        <v>1409.3959659499999</v>
      </c>
      <c r="BG15" s="17">
        <f t="shared" si="9"/>
        <v>-5049.2390079999996</v>
      </c>
      <c r="BI15">
        <v>55</v>
      </c>
      <c r="BJ15" t="s">
        <v>43</v>
      </c>
      <c r="BK15" s="2">
        <v>44754.618495370371</v>
      </c>
      <c r="BL15">
        <v>140</v>
      </c>
      <c r="BM15" t="s">
        <v>12</v>
      </c>
      <c r="BN15">
        <v>0</v>
      </c>
      <c r="BO15">
        <v>2.8340000000000001</v>
      </c>
      <c r="BP15" s="3">
        <v>1323879</v>
      </c>
      <c r="BQ15">
        <v>0</v>
      </c>
      <c r="BR15" t="s">
        <v>13</v>
      </c>
      <c r="BS15" t="s">
        <v>13</v>
      </c>
      <c r="BT15" t="s">
        <v>13</v>
      </c>
      <c r="BU15" t="s">
        <v>13</v>
      </c>
    </row>
    <row r="16" spans="1:73" x14ac:dyDescent="0.35">
      <c r="A16">
        <v>56</v>
      </c>
      <c r="B16" t="s">
        <v>44</v>
      </c>
      <c r="C16" s="2">
        <v>44754.639745370368</v>
      </c>
      <c r="D16">
        <v>406</v>
      </c>
      <c r="E16" t="s">
        <v>12</v>
      </c>
      <c r="F16">
        <v>0</v>
      </c>
      <c r="G16">
        <v>6.0140000000000002</v>
      </c>
      <c r="H16" s="3">
        <v>35734</v>
      </c>
      <c r="I16">
        <v>6.7000000000000004E-2</v>
      </c>
      <c r="J16" t="s">
        <v>13</v>
      </c>
      <c r="K16" t="s">
        <v>13</v>
      </c>
      <c r="L16" t="s">
        <v>13</v>
      </c>
      <c r="M16" t="s">
        <v>13</v>
      </c>
      <c r="O16">
        <v>56</v>
      </c>
      <c r="P16" t="s">
        <v>44</v>
      </c>
      <c r="Q16" s="2">
        <v>44754.639745370368</v>
      </c>
      <c r="R16">
        <v>406</v>
      </c>
      <c r="S16" t="s">
        <v>12</v>
      </c>
      <c r="T16">
        <v>0</v>
      </c>
      <c r="U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C16">
        <v>56</v>
      </c>
      <c r="AD16" t="s">
        <v>44</v>
      </c>
      <c r="AE16" s="2">
        <v>44754.639745370368</v>
      </c>
      <c r="AF16">
        <v>406</v>
      </c>
      <c r="AG16" t="s">
        <v>12</v>
      </c>
      <c r="AH16">
        <v>0</v>
      </c>
      <c r="AI16">
        <v>12.162000000000001</v>
      </c>
      <c r="AJ16" s="3">
        <v>14349</v>
      </c>
      <c r="AK16">
        <v>2.968</v>
      </c>
      <c r="AL16" t="s">
        <v>13</v>
      </c>
      <c r="AM16" t="s">
        <v>13</v>
      </c>
      <c r="AN16" t="s">
        <v>13</v>
      </c>
      <c r="AO16" t="s">
        <v>13</v>
      </c>
      <c r="AQ16">
        <v>1</v>
      </c>
      <c r="AS16" s="14">
        <v>90</v>
      </c>
      <c r="AT16" s="10">
        <f t="shared" si="0"/>
        <v>81.330588963391762</v>
      </c>
      <c r="AU16" s="11">
        <f t="shared" si="1"/>
        <v>2856.9838901984799</v>
      </c>
      <c r="AW16" s="6">
        <f t="shared" si="2"/>
        <v>111.66847291135281</v>
      </c>
      <c r="AX16" s="7">
        <f t="shared" si="3"/>
        <v>2682.2106461112298</v>
      </c>
      <c r="AZ16" s="8">
        <f t="shared" si="4"/>
        <v>93.593610522399601</v>
      </c>
      <c r="BA16" s="9">
        <f t="shared" si="5"/>
        <v>2736.3229667957398</v>
      </c>
      <c r="BC16" s="10">
        <f t="shared" si="6"/>
        <v>81.330588963391762</v>
      </c>
      <c r="BD16" s="11">
        <f t="shared" si="7"/>
        <v>2856.9838901984799</v>
      </c>
      <c r="BF16" s="16">
        <f t="shared" si="8"/>
        <v>66.593604891200002</v>
      </c>
      <c r="BG16" s="17">
        <f t="shared" si="9"/>
        <v>1185.68912428</v>
      </c>
      <c r="BI16">
        <v>56</v>
      </c>
      <c r="BJ16" t="s">
        <v>44</v>
      </c>
      <c r="BK16" s="2">
        <v>44754.639745370368</v>
      </c>
      <c r="BL16">
        <v>406</v>
      </c>
      <c r="BM16" t="s">
        <v>12</v>
      </c>
      <c r="BN16">
        <v>0</v>
      </c>
      <c r="BO16">
        <v>2.8639999999999999</v>
      </c>
      <c r="BP16" s="3">
        <v>829323</v>
      </c>
      <c r="BQ16">
        <v>0</v>
      </c>
      <c r="BR16" t="s">
        <v>13</v>
      </c>
      <c r="BS16" t="s">
        <v>13</v>
      </c>
      <c r="BT16" t="s">
        <v>13</v>
      </c>
      <c r="BU16" t="s">
        <v>13</v>
      </c>
    </row>
    <row r="17" spans="1:73" x14ac:dyDescent="0.35">
      <c r="A17">
        <v>57</v>
      </c>
      <c r="B17" t="s">
        <v>45</v>
      </c>
      <c r="C17" s="2">
        <v>44754.660983796297</v>
      </c>
      <c r="D17">
        <v>192</v>
      </c>
      <c r="E17" t="s">
        <v>12</v>
      </c>
      <c r="F17">
        <v>0</v>
      </c>
      <c r="G17">
        <v>6.0149999999999997</v>
      </c>
      <c r="H17" s="3">
        <v>4733</v>
      </c>
      <c r="I17">
        <v>5.0000000000000001E-3</v>
      </c>
      <c r="J17" t="s">
        <v>13</v>
      </c>
      <c r="K17" t="s">
        <v>13</v>
      </c>
      <c r="L17" t="s">
        <v>13</v>
      </c>
      <c r="M17" t="s">
        <v>13</v>
      </c>
      <c r="O17">
        <v>57</v>
      </c>
      <c r="P17" t="s">
        <v>45</v>
      </c>
      <c r="Q17" s="2">
        <v>44754.660983796297</v>
      </c>
      <c r="R17">
        <v>192</v>
      </c>
      <c r="S17" t="s">
        <v>12</v>
      </c>
      <c r="T17">
        <v>0</v>
      </c>
      <c r="U17" t="s">
        <v>13</v>
      </c>
      <c r="V17" s="3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C17">
        <v>57</v>
      </c>
      <c r="AD17" t="s">
        <v>45</v>
      </c>
      <c r="AE17" s="2">
        <v>44754.660983796297</v>
      </c>
      <c r="AF17">
        <v>192</v>
      </c>
      <c r="AG17" t="s">
        <v>12</v>
      </c>
      <c r="AH17">
        <v>0</v>
      </c>
      <c r="AI17">
        <v>12.042999999999999</v>
      </c>
      <c r="AJ17" s="3">
        <v>122965</v>
      </c>
      <c r="AK17">
        <v>25.338000000000001</v>
      </c>
      <c r="AL17" t="s">
        <v>13</v>
      </c>
      <c r="AM17" t="s">
        <v>13</v>
      </c>
      <c r="AN17" t="s">
        <v>13</v>
      </c>
      <c r="AO17" t="s">
        <v>13</v>
      </c>
      <c r="AQ17">
        <v>1</v>
      </c>
      <c r="AS17" s="14">
        <v>91</v>
      </c>
      <c r="AT17" s="10">
        <f t="shared" si="0"/>
        <v>5.4014889917000009</v>
      </c>
      <c r="AU17" s="11">
        <f t="shared" si="1"/>
        <v>24927.293115937999</v>
      </c>
      <c r="AW17" s="6">
        <f t="shared" si="2"/>
        <v>8.9077923912499983</v>
      </c>
      <c r="AX17" s="7">
        <f t="shared" si="3"/>
        <v>21883.434042806752</v>
      </c>
      <c r="AZ17" s="8">
        <f t="shared" si="4"/>
        <v>10.081104302450001</v>
      </c>
      <c r="BA17" s="9">
        <f t="shared" si="5"/>
        <v>23261.192438681501</v>
      </c>
      <c r="BC17" s="10">
        <f t="shared" si="6"/>
        <v>5.4014889917000009</v>
      </c>
      <c r="BD17" s="11">
        <f t="shared" si="7"/>
        <v>24927.293115937999</v>
      </c>
      <c r="BF17" s="16">
        <f t="shared" si="8"/>
        <v>3.0478046927999998</v>
      </c>
      <c r="BG17" s="17">
        <f t="shared" si="9"/>
        <v>-12645.698237000001</v>
      </c>
      <c r="BI17">
        <v>57</v>
      </c>
      <c r="BJ17" t="s">
        <v>45</v>
      </c>
      <c r="BK17" s="2">
        <v>44754.660983796297</v>
      </c>
      <c r="BL17">
        <v>192</v>
      </c>
      <c r="BM17" t="s">
        <v>12</v>
      </c>
      <c r="BN17">
        <v>0</v>
      </c>
      <c r="BO17">
        <v>2.8519999999999999</v>
      </c>
      <c r="BP17" s="3">
        <v>831352</v>
      </c>
      <c r="BQ17">
        <v>0</v>
      </c>
      <c r="BR17" t="s">
        <v>13</v>
      </c>
      <c r="BS17" t="s">
        <v>13</v>
      </c>
      <c r="BT17" t="s">
        <v>13</v>
      </c>
      <c r="BU17" t="s">
        <v>13</v>
      </c>
    </row>
    <row r="18" spans="1:73" x14ac:dyDescent="0.35">
      <c r="A18">
        <v>58</v>
      </c>
      <c r="B18" t="s">
        <v>46</v>
      </c>
      <c r="C18" s="2">
        <v>44754.682222222225</v>
      </c>
      <c r="D18">
        <v>166</v>
      </c>
      <c r="E18" t="s">
        <v>12</v>
      </c>
      <c r="F18">
        <v>0</v>
      </c>
      <c r="G18">
        <v>5.96</v>
      </c>
      <c r="H18" s="3">
        <v>18339373</v>
      </c>
      <c r="I18">
        <v>38.137</v>
      </c>
      <c r="J18" t="s">
        <v>13</v>
      </c>
      <c r="K18" t="s">
        <v>13</v>
      </c>
      <c r="L18" t="s">
        <v>13</v>
      </c>
      <c r="M18" t="s">
        <v>13</v>
      </c>
      <c r="O18">
        <v>58</v>
      </c>
      <c r="P18" t="s">
        <v>46</v>
      </c>
      <c r="Q18" s="2">
        <v>44754.682222222225</v>
      </c>
      <c r="R18">
        <v>166</v>
      </c>
      <c r="S18" t="s">
        <v>12</v>
      </c>
      <c r="T18">
        <v>0</v>
      </c>
      <c r="U18">
        <v>5.915</v>
      </c>
      <c r="V18" s="3">
        <v>139631</v>
      </c>
      <c r="W18">
        <v>33.948999999999998</v>
      </c>
      <c r="X18" t="s">
        <v>13</v>
      </c>
      <c r="Y18" t="s">
        <v>13</v>
      </c>
      <c r="Z18" t="s">
        <v>13</v>
      </c>
      <c r="AA18" t="s">
        <v>13</v>
      </c>
      <c r="AC18">
        <v>58</v>
      </c>
      <c r="AD18" t="s">
        <v>46</v>
      </c>
      <c r="AE18" s="2">
        <v>44754.682222222225</v>
      </c>
      <c r="AF18">
        <v>166</v>
      </c>
      <c r="AG18" t="s">
        <v>12</v>
      </c>
      <c r="AH18">
        <v>0</v>
      </c>
      <c r="AI18">
        <v>12.095000000000001</v>
      </c>
      <c r="AJ18" s="3">
        <v>77229</v>
      </c>
      <c r="AK18">
        <v>16.062000000000001</v>
      </c>
      <c r="AL18" t="s">
        <v>13</v>
      </c>
      <c r="AM18" t="s">
        <v>13</v>
      </c>
      <c r="AN18" t="s">
        <v>13</v>
      </c>
      <c r="AO18" t="s">
        <v>13</v>
      </c>
      <c r="AQ18">
        <v>1</v>
      </c>
      <c r="AS18" s="14">
        <v>92</v>
      </c>
      <c r="AT18" s="10">
        <f t="shared" si="0"/>
        <v>34351.77180279982</v>
      </c>
      <c r="AU18" s="11">
        <f t="shared" si="1"/>
        <v>15707.324893385679</v>
      </c>
      <c r="AW18" s="6">
        <f t="shared" si="2"/>
        <v>27139.473941088887</v>
      </c>
      <c r="AX18" s="7">
        <f t="shared" si="3"/>
        <v>13978.70633145843</v>
      </c>
      <c r="AZ18" s="8">
        <f t="shared" si="4"/>
        <v>35696.187299648729</v>
      </c>
      <c r="BA18" s="9">
        <f t="shared" si="5"/>
        <v>14665.34698214934</v>
      </c>
      <c r="BC18" s="10">
        <f t="shared" si="6"/>
        <v>34351.77180279982</v>
      </c>
      <c r="BD18" s="11">
        <f t="shared" si="7"/>
        <v>15707.324893385679</v>
      </c>
      <c r="BF18" s="16">
        <f t="shared" si="8"/>
        <v>69246.498165950004</v>
      </c>
      <c r="BG18" s="17">
        <f t="shared" si="9"/>
        <v>-1875.0678165199995</v>
      </c>
      <c r="BI18">
        <v>58</v>
      </c>
      <c r="BJ18" t="s">
        <v>46</v>
      </c>
      <c r="BK18" s="2">
        <v>44754.682222222225</v>
      </c>
      <c r="BL18">
        <v>166</v>
      </c>
      <c r="BM18" t="s">
        <v>12</v>
      </c>
      <c r="BN18">
        <v>0</v>
      </c>
      <c r="BO18">
        <v>2.839</v>
      </c>
      <c r="BP18" s="3">
        <v>1198160</v>
      </c>
      <c r="BQ18">
        <v>0</v>
      </c>
      <c r="BR18" t="s">
        <v>13</v>
      </c>
      <c r="BS18" t="s">
        <v>13</v>
      </c>
      <c r="BT18" t="s">
        <v>13</v>
      </c>
      <c r="BU18" t="s">
        <v>13</v>
      </c>
    </row>
    <row r="19" spans="1:73" x14ac:dyDescent="0.35">
      <c r="A19">
        <v>59</v>
      </c>
      <c r="B19" t="s">
        <v>47</v>
      </c>
      <c r="C19" s="2">
        <v>44754.703472222223</v>
      </c>
      <c r="D19">
        <v>324</v>
      </c>
      <c r="E19" t="s">
        <v>12</v>
      </c>
      <c r="F19">
        <v>0</v>
      </c>
      <c r="G19">
        <v>6.0140000000000002</v>
      </c>
      <c r="H19" s="3">
        <v>80309</v>
      </c>
      <c r="I19">
        <v>0.157</v>
      </c>
      <c r="J19" t="s">
        <v>13</v>
      </c>
      <c r="K19" t="s">
        <v>13</v>
      </c>
      <c r="L19" t="s">
        <v>13</v>
      </c>
      <c r="M19" t="s">
        <v>13</v>
      </c>
      <c r="O19">
        <v>59</v>
      </c>
      <c r="P19" t="s">
        <v>47</v>
      </c>
      <c r="Q19" s="2">
        <v>44754.703472222223</v>
      </c>
      <c r="R19">
        <v>324</v>
      </c>
      <c r="S19" t="s">
        <v>12</v>
      </c>
      <c r="T19">
        <v>0</v>
      </c>
      <c r="U19" t="s">
        <v>13</v>
      </c>
      <c r="V19" s="3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C19">
        <v>59</v>
      </c>
      <c r="AD19" t="s">
        <v>47</v>
      </c>
      <c r="AE19" s="2">
        <v>44754.703472222223</v>
      </c>
      <c r="AF19">
        <v>324</v>
      </c>
      <c r="AG19" t="s">
        <v>12</v>
      </c>
      <c r="AH19">
        <v>0</v>
      </c>
      <c r="AI19">
        <v>12.180999999999999</v>
      </c>
      <c r="AJ19" s="3">
        <v>750</v>
      </c>
      <c r="AK19">
        <v>8.1000000000000003E-2</v>
      </c>
      <c r="AL19" t="s">
        <v>13</v>
      </c>
      <c r="AM19" t="s">
        <v>13</v>
      </c>
      <c r="AN19" t="s">
        <v>13</v>
      </c>
      <c r="AO19" t="s">
        <v>13</v>
      </c>
      <c r="AQ19">
        <v>1</v>
      </c>
      <c r="AS19" s="14">
        <v>93</v>
      </c>
      <c r="AT19" s="10">
        <f t="shared" si="0"/>
        <v>185.57608641236024</v>
      </c>
      <c r="AU19" s="11">
        <f t="shared" si="1"/>
        <v>51.310645000000008</v>
      </c>
      <c r="AW19" s="6">
        <f t="shared" si="2"/>
        <v>247.45665814040782</v>
      </c>
      <c r="AX19" s="7">
        <f t="shared" si="3"/>
        <v>173.84469187500002</v>
      </c>
      <c r="AZ19" s="8">
        <f t="shared" si="4"/>
        <v>210.42336616034709</v>
      </c>
      <c r="BA19" s="9">
        <f t="shared" si="5"/>
        <v>139.53285375000002</v>
      </c>
      <c r="BC19" s="10">
        <f t="shared" si="6"/>
        <v>185.57608641236024</v>
      </c>
      <c r="BD19" s="11">
        <f t="shared" si="7"/>
        <v>51.310645000000008</v>
      </c>
      <c r="BF19" s="16">
        <f t="shared" si="8"/>
        <v>209.16913161119996</v>
      </c>
      <c r="BG19" s="17">
        <f t="shared" si="9"/>
        <v>58.771000000000001</v>
      </c>
      <c r="BI19">
        <v>59</v>
      </c>
      <c r="BJ19" t="s">
        <v>47</v>
      </c>
      <c r="BK19" s="2">
        <v>44754.703472222223</v>
      </c>
      <c r="BL19">
        <v>324</v>
      </c>
      <c r="BM19" t="s">
        <v>12</v>
      </c>
      <c r="BN19">
        <v>0</v>
      </c>
      <c r="BO19">
        <v>2.863</v>
      </c>
      <c r="BP19" s="3">
        <v>850133</v>
      </c>
      <c r="BQ19">
        <v>0</v>
      </c>
      <c r="BR19" t="s">
        <v>13</v>
      </c>
      <c r="BS19" t="s">
        <v>13</v>
      </c>
      <c r="BT19" t="s">
        <v>13</v>
      </c>
      <c r="BU19" t="s">
        <v>13</v>
      </c>
    </row>
    <row r="20" spans="1:73" x14ac:dyDescent="0.35">
      <c r="A20">
        <v>60</v>
      </c>
      <c r="B20" t="s">
        <v>48</v>
      </c>
      <c r="C20" s="2">
        <v>44754.724722222221</v>
      </c>
      <c r="D20">
        <v>255</v>
      </c>
      <c r="E20" t="s">
        <v>12</v>
      </c>
      <c r="F20">
        <v>0</v>
      </c>
      <c r="G20">
        <v>5.9210000000000003</v>
      </c>
      <c r="H20" s="3">
        <v>30987031</v>
      </c>
      <c r="I20">
        <v>65.884</v>
      </c>
      <c r="J20" t="s">
        <v>13</v>
      </c>
      <c r="K20" t="s">
        <v>13</v>
      </c>
      <c r="L20" t="s">
        <v>13</v>
      </c>
      <c r="M20" t="s">
        <v>13</v>
      </c>
      <c r="O20">
        <v>60</v>
      </c>
      <c r="P20" t="s">
        <v>48</v>
      </c>
      <c r="Q20" s="2">
        <v>44754.724722222221</v>
      </c>
      <c r="R20">
        <v>255</v>
      </c>
      <c r="S20" t="s">
        <v>12</v>
      </c>
      <c r="T20">
        <v>0</v>
      </c>
      <c r="U20">
        <v>5.88</v>
      </c>
      <c r="V20" s="3">
        <v>252539</v>
      </c>
      <c r="W20">
        <v>60.587000000000003</v>
      </c>
      <c r="X20" t="s">
        <v>13</v>
      </c>
      <c r="Y20" t="s">
        <v>13</v>
      </c>
      <c r="Z20" t="s">
        <v>13</v>
      </c>
      <c r="AA20" t="s">
        <v>13</v>
      </c>
      <c r="AC20">
        <v>60</v>
      </c>
      <c r="AD20" t="s">
        <v>48</v>
      </c>
      <c r="AE20" s="2">
        <v>44754.724722222221</v>
      </c>
      <c r="AF20">
        <v>255</v>
      </c>
      <c r="AG20" t="s">
        <v>12</v>
      </c>
      <c r="AH20">
        <v>0</v>
      </c>
      <c r="AI20">
        <v>12.103999999999999</v>
      </c>
      <c r="AJ20" s="3">
        <v>67593</v>
      </c>
      <c r="AK20">
        <v>14.082000000000001</v>
      </c>
      <c r="AL20" t="s">
        <v>13</v>
      </c>
      <c r="AM20" t="s">
        <v>13</v>
      </c>
      <c r="AN20" t="s">
        <v>13</v>
      </c>
      <c r="AO20" t="s">
        <v>13</v>
      </c>
      <c r="AQ20">
        <v>1</v>
      </c>
      <c r="AS20" s="14">
        <v>94</v>
      </c>
      <c r="AT20" s="10">
        <f t="shared" si="0"/>
        <v>61393.209056423024</v>
      </c>
      <c r="AU20" s="11">
        <f t="shared" si="1"/>
        <v>13751.176975677519</v>
      </c>
      <c r="AW20" s="6">
        <f t="shared" si="2"/>
        <v>48726.160084321484</v>
      </c>
      <c r="AX20" s="7">
        <f t="shared" si="3"/>
        <v>12279.78776725227</v>
      </c>
      <c r="AZ20" s="8">
        <f t="shared" si="4"/>
        <v>63757.11635332353</v>
      </c>
      <c r="BA20" s="9">
        <f t="shared" si="5"/>
        <v>12845.63469006726</v>
      </c>
      <c r="BC20" s="10">
        <f t="shared" si="6"/>
        <v>61393.209056423024</v>
      </c>
      <c r="BD20" s="11">
        <f t="shared" si="7"/>
        <v>13751.176975677519</v>
      </c>
      <c r="BF20" s="16">
        <f t="shared" si="8"/>
        <v>209248.18411595002</v>
      </c>
      <c r="BG20" s="17">
        <f t="shared" si="9"/>
        <v>-523.56254228</v>
      </c>
      <c r="BI20">
        <v>60</v>
      </c>
      <c r="BJ20" t="s">
        <v>48</v>
      </c>
      <c r="BK20" s="2">
        <v>44754.724722222221</v>
      </c>
      <c r="BL20">
        <v>255</v>
      </c>
      <c r="BM20" t="s">
        <v>12</v>
      </c>
      <c r="BN20">
        <v>0</v>
      </c>
      <c r="BO20">
        <v>2.8620000000000001</v>
      </c>
      <c r="BP20" s="3">
        <v>759391</v>
      </c>
      <c r="BQ20">
        <v>0</v>
      </c>
      <c r="BR20" t="s">
        <v>13</v>
      </c>
      <c r="BS20" t="s">
        <v>13</v>
      </c>
      <c r="BT20" t="s">
        <v>13</v>
      </c>
      <c r="BU20" t="s">
        <v>13</v>
      </c>
    </row>
    <row r="21" spans="1:73" x14ac:dyDescent="0.35">
      <c r="A21">
        <v>61</v>
      </c>
      <c r="B21" t="s">
        <v>49</v>
      </c>
      <c r="C21" s="2">
        <v>44754.745972222219</v>
      </c>
      <c r="D21">
        <v>271</v>
      </c>
      <c r="E21" t="s">
        <v>12</v>
      </c>
      <c r="F21">
        <v>0</v>
      </c>
      <c r="G21">
        <v>6.0069999999999997</v>
      </c>
      <c r="H21" s="3">
        <v>1290294</v>
      </c>
      <c r="I21">
        <v>2.6059999999999999</v>
      </c>
      <c r="J21" t="s">
        <v>13</v>
      </c>
      <c r="K21" t="s">
        <v>13</v>
      </c>
      <c r="L21" t="s">
        <v>13</v>
      </c>
      <c r="M21" t="s">
        <v>13</v>
      </c>
      <c r="O21">
        <v>61</v>
      </c>
      <c r="P21" t="s">
        <v>49</v>
      </c>
      <c r="Q21" s="2">
        <v>44754.745972222219</v>
      </c>
      <c r="R21">
        <v>271</v>
      </c>
      <c r="S21" t="s">
        <v>12</v>
      </c>
      <c r="T21">
        <v>0</v>
      </c>
      <c r="U21">
        <v>5.9560000000000004</v>
      </c>
      <c r="V21" s="3">
        <v>11059</v>
      </c>
      <c r="W21">
        <v>2.863</v>
      </c>
      <c r="X21" t="s">
        <v>13</v>
      </c>
      <c r="Y21" t="s">
        <v>13</v>
      </c>
      <c r="Z21" t="s">
        <v>13</v>
      </c>
      <c r="AA21" t="s">
        <v>13</v>
      </c>
      <c r="AC21">
        <v>61</v>
      </c>
      <c r="AD21" t="s">
        <v>49</v>
      </c>
      <c r="AE21" s="2">
        <v>44754.745972222219</v>
      </c>
      <c r="AF21">
        <v>271</v>
      </c>
      <c r="AG21" t="s">
        <v>12</v>
      </c>
      <c r="AH21">
        <v>0</v>
      </c>
      <c r="AI21">
        <v>12.128</v>
      </c>
      <c r="AJ21" s="3">
        <v>46575</v>
      </c>
      <c r="AK21">
        <v>9.73</v>
      </c>
      <c r="AL21" t="s">
        <v>13</v>
      </c>
      <c r="AM21" t="s">
        <v>13</v>
      </c>
      <c r="AN21" t="s">
        <v>13</v>
      </c>
      <c r="AO21" t="s">
        <v>13</v>
      </c>
      <c r="AQ21">
        <v>1</v>
      </c>
      <c r="AS21" s="14">
        <v>95</v>
      </c>
      <c r="AT21" s="10">
        <f t="shared" si="0"/>
        <v>2957.1086972982202</v>
      </c>
      <c r="AU21" s="11">
        <f t="shared" si="1"/>
        <v>9467.9937344499995</v>
      </c>
      <c r="AW21" s="6">
        <f t="shared" si="2"/>
        <v>2660.005860365085</v>
      </c>
      <c r="AX21" s="7">
        <f t="shared" si="3"/>
        <v>8533.6723936687504</v>
      </c>
      <c r="AZ21" s="8">
        <f t="shared" si="4"/>
        <v>3119.17300927633</v>
      </c>
      <c r="BA21" s="9">
        <f t="shared" si="5"/>
        <v>8866.0103100375018</v>
      </c>
      <c r="BC21" s="10">
        <f t="shared" si="6"/>
        <v>2957.1086972982202</v>
      </c>
      <c r="BD21" s="11">
        <f t="shared" si="7"/>
        <v>9467.9937344499995</v>
      </c>
      <c r="BF21" s="16">
        <f t="shared" si="8"/>
        <v>1412.36096795</v>
      </c>
      <c r="BG21" s="17">
        <f t="shared" si="9"/>
        <v>1316.1631749999999</v>
      </c>
      <c r="BI21">
        <v>61</v>
      </c>
      <c r="BJ21" t="s">
        <v>49</v>
      </c>
      <c r="BK21" s="2">
        <v>44754.745972222219</v>
      </c>
      <c r="BL21">
        <v>271</v>
      </c>
      <c r="BM21" t="s">
        <v>12</v>
      </c>
      <c r="BN21">
        <v>0</v>
      </c>
      <c r="BO21">
        <v>2.8610000000000002</v>
      </c>
      <c r="BP21" s="3">
        <v>829605</v>
      </c>
      <c r="BQ21">
        <v>0</v>
      </c>
      <c r="BR21" t="s">
        <v>13</v>
      </c>
      <c r="BS21" t="s">
        <v>13</v>
      </c>
      <c r="BT21" t="s">
        <v>13</v>
      </c>
      <c r="BU21" t="s">
        <v>13</v>
      </c>
    </row>
    <row r="22" spans="1:73" x14ac:dyDescent="0.35">
      <c r="A22">
        <v>62</v>
      </c>
      <c r="B22" t="s">
        <v>50</v>
      </c>
      <c r="C22" s="2">
        <v>44754.767210648148</v>
      </c>
      <c r="D22">
        <v>380</v>
      </c>
      <c r="E22" t="s">
        <v>12</v>
      </c>
      <c r="F22">
        <v>0</v>
      </c>
      <c r="G22">
        <v>5.92</v>
      </c>
      <c r="H22" s="3">
        <v>31470359</v>
      </c>
      <c r="I22">
        <v>66.97</v>
      </c>
      <c r="J22" t="s">
        <v>13</v>
      </c>
      <c r="K22" t="s">
        <v>13</v>
      </c>
      <c r="L22" t="s">
        <v>13</v>
      </c>
      <c r="M22" t="s">
        <v>13</v>
      </c>
      <c r="O22">
        <v>62</v>
      </c>
      <c r="P22" t="s">
        <v>50</v>
      </c>
      <c r="Q22" s="2">
        <v>44754.767210648148</v>
      </c>
      <c r="R22">
        <v>380</v>
      </c>
      <c r="S22" t="s">
        <v>12</v>
      </c>
      <c r="T22">
        <v>0</v>
      </c>
      <c r="U22">
        <v>5.88</v>
      </c>
      <c r="V22" s="3">
        <v>259845</v>
      </c>
      <c r="W22">
        <v>62.29</v>
      </c>
      <c r="X22" t="s">
        <v>13</v>
      </c>
      <c r="Y22" t="s">
        <v>13</v>
      </c>
      <c r="Z22" t="s">
        <v>13</v>
      </c>
      <c r="AA22" t="s">
        <v>13</v>
      </c>
      <c r="AC22">
        <v>62</v>
      </c>
      <c r="AD22" t="s">
        <v>50</v>
      </c>
      <c r="AE22" s="2">
        <v>44754.767210648148</v>
      </c>
      <c r="AF22">
        <v>380</v>
      </c>
      <c r="AG22" t="s">
        <v>12</v>
      </c>
      <c r="AH22">
        <v>0</v>
      </c>
      <c r="AI22">
        <v>12.055</v>
      </c>
      <c r="AJ22" s="3">
        <v>115132</v>
      </c>
      <c r="AK22">
        <v>23.763000000000002</v>
      </c>
      <c r="AL22" t="s">
        <v>13</v>
      </c>
      <c r="AM22" t="s">
        <v>13</v>
      </c>
      <c r="AN22" t="s">
        <v>13</v>
      </c>
      <c r="AO22" t="s">
        <v>13</v>
      </c>
      <c r="AQ22">
        <v>1</v>
      </c>
      <c r="AS22" s="14">
        <v>96</v>
      </c>
      <c r="AT22" s="10">
        <f t="shared" si="0"/>
        <v>63125.973062395497</v>
      </c>
      <c r="AU22" s="11">
        <f t="shared" si="1"/>
        <v>23355.807168139519</v>
      </c>
      <c r="AW22" s="6">
        <f t="shared" si="2"/>
        <v>50125.866807922132</v>
      </c>
      <c r="AX22" s="7">
        <f t="shared" si="3"/>
        <v>20548.26275909552</v>
      </c>
      <c r="AZ22" s="8">
        <f t="shared" si="4"/>
        <v>65555.243159818259</v>
      </c>
      <c r="BA22" s="9">
        <f t="shared" si="5"/>
        <v>21793.847963085762</v>
      </c>
      <c r="BC22" s="10">
        <f t="shared" si="6"/>
        <v>63125.973062395497</v>
      </c>
      <c r="BD22" s="11">
        <f t="shared" si="7"/>
        <v>23355.807168139519</v>
      </c>
      <c r="BF22" s="16">
        <f t="shared" si="8"/>
        <v>220898.28641875001</v>
      </c>
      <c r="BG22" s="17">
        <f t="shared" si="9"/>
        <v>-10290.402553279999</v>
      </c>
      <c r="BI22">
        <v>62</v>
      </c>
      <c r="BJ22" t="s">
        <v>50</v>
      </c>
      <c r="BK22" s="2">
        <v>44754.767210648148</v>
      </c>
      <c r="BL22">
        <v>380</v>
      </c>
      <c r="BM22" t="s">
        <v>12</v>
      </c>
      <c r="BN22">
        <v>0</v>
      </c>
      <c r="BO22">
        <v>2.83</v>
      </c>
      <c r="BP22" s="3">
        <v>1391222</v>
      </c>
      <c r="BQ22">
        <v>0</v>
      </c>
      <c r="BR22" t="s">
        <v>13</v>
      </c>
      <c r="BS22" t="s">
        <v>13</v>
      </c>
      <c r="BT22" t="s">
        <v>13</v>
      </c>
      <c r="BU22" t="s">
        <v>13</v>
      </c>
    </row>
    <row r="23" spans="1:73" x14ac:dyDescent="0.35">
      <c r="A23">
        <v>63</v>
      </c>
      <c r="B23" t="s">
        <v>51</v>
      </c>
      <c r="C23" s="2">
        <v>44754.788460648146</v>
      </c>
      <c r="D23">
        <v>112</v>
      </c>
      <c r="E23" t="s">
        <v>12</v>
      </c>
      <c r="F23">
        <v>0</v>
      </c>
      <c r="G23">
        <v>6.0179999999999998</v>
      </c>
      <c r="H23" s="3">
        <v>11297</v>
      </c>
      <c r="I23">
        <v>1.7999999999999999E-2</v>
      </c>
      <c r="J23" t="s">
        <v>13</v>
      </c>
      <c r="K23" t="s">
        <v>13</v>
      </c>
      <c r="L23" t="s">
        <v>13</v>
      </c>
      <c r="M23" t="s">
        <v>13</v>
      </c>
      <c r="O23">
        <v>63</v>
      </c>
      <c r="P23" t="s">
        <v>51</v>
      </c>
      <c r="Q23" s="2">
        <v>44754.788460648146</v>
      </c>
      <c r="R23">
        <v>112</v>
      </c>
      <c r="S23" t="s">
        <v>12</v>
      </c>
      <c r="T23">
        <v>0</v>
      </c>
      <c r="U23" t="s">
        <v>13</v>
      </c>
      <c r="V23" s="3" t="s">
        <v>13</v>
      </c>
      <c r="W23" t="s">
        <v>13</v>
      </c>
      <c r="X23" t="s">
        <v>13</v>
      </c>
      <c r="Y23" t="s">
        <v>13</v>
      </c>
      <c r="Z23" t="s">
        <v>13</v>
      </c>
      <c r="AA23" t="s">
        <v>13</v>
      </c>
      <c r="AC23">
        <v>63</v>
      </c>
      <c r="AD23" t="s">
        <v>51</v>
      </c>
      <c r="AE23" s="2">
        <v>44754.788460648146</v>
      </c>
      <c r="AF23">
        <v>112</v>
      </c>
      <c r="AG23" t="s">
        <v>12</v>
      </c>
      <c r="AH23">
        <v>0</v>
      </c>
      <c r="AI23">
        <v>12.055999999999999</v>
      </c>
      <c r="AJ23" s="3">
        <v>113038</v>
      </c>
      <c r="AK23">
        <v>23.341999999999999</v>
      </c>
      <c r="AL23" t="s">
        <v>13</v>
      </c>
      <c r="AM23" t="s">
        <v>13</v>
      </c>
      <c r="AN23" t="s">
        <v>13</v>
      </c>
      <c r="AO23" t="s">
        <v>13</v>
      </c>
      <c r="AQ23">
        <v>1</v>
      </c>
      <c r="AS23" s="14">
        <v>97</v>
      </c>
      <c r="AT23" s="10">
        <f t="shared" si="0"/>
        <v>24.045077307287141</v>
      </c>
      <c r="AU23" s="11">
        <f t="shared" si="1"/>
        <v>22935.170517389121</v>
      </c>
      <c r="AW23" s="6">
        <f t="shared" si="2"/>
        <v>28.899356941249998</v>
      </c>
      <c r="AX23" s="7">
        <f t="shared" si="3"/>
        <v>20190.025910600121</v>
      </c>
      <c r="AZ23" s="8">
        <f t="shared" si="4"/>
        <v>29.341065474931902</v>
      </c>
      <c r="BA23" s="9">
        <f t="shared" si="5"/>
        <v>21401.243995640561</v>
      </c>
      <c r="BC23" s="10">
        <f t="shared" si="6"/>
        <v>24.045077307287141</v>
      </c>
      <c r="BD23" s="11">
        <f t="shared" si="7"/>
        <v>22935.170517389121</v>
      </c>
      <c r="BF23" s="16">
        <f t="shared" si="8"/>
        <v>14.064533476800001</v>
      </c>
      <c r="BG23" s="17">
        <f t="shared" si="9"/>
        <v>-9696.513999679999</v>
      </c>
      <c r="BI23">
        <v>63</v>
      </c>
      <c r="BJ23" t="s">
        <v>51</v>
      </c>
      <c r="BK23" s="2">
        <v>44754.788460648146</v>
      </c>
      <c r="BL23">
        <v>112</v>
      </c>
      <c r="BM23" t="s">
        <v>12</v>
      </c>
      <c r="BN23">
        <v>0</v>
      </c>
      <c r="BO23">
        <v>2.835</v>
      </c>
      <c r="BP23" s="3">
        <v>1319155</v>
      </c>
      <c r="BQ23">
        <v>0</v>
      </c>
      <c r="BR23" t="s">
        <v>13</v>
      </c>
      <c r="BS23" t="s">
        <v>13</v>
      </c>
      <c r="BT23" t="s">
        <v>13</v>
      </c>
      <c r="BU23" t="s">
        <v>13</v>
      </c>
    </row>
    <row r="24" spans="1:73" x14ac:dyDescent="0.35">
      <c r="A24">
        <v>64</v>
      </c>
      <c r="B24" t="s">
        <v>52</v>
      </c>
      <c r="C24" s="2">
        <v>44754.80972222222</v>
      </c>
      <c r="D24">
        <v>125</v>
      </c>
      <c r="E24" t="s">
        <v>12</v>
      </c>
      <c r="F24">
        <v>0</v>
      </c>
      <c r="G24">
        <v>6.0149999999999997</v>
      </c>
      <c r="H24" s="3">
        <v>113574</v>
      </c>
      <c r="I24">
        <v>0.22500000000000001</v>
      </c>
      <c r="J24" t="s">
        <v>13</v>
      </c>
      <c r="K24" t="s">
        <v>13</v>
      </c>
      <c r="L24" t="s">
        <v>13</v>
      </c>
      <c r="M24" t="s">
        <v>13</v>
      </c>
      <c r="O24">
        <v>64</v>
      </c>
      <c r="P24" t="s">
        <v>52</v>
      </c>
      <c r="Q24" s="2">
        <v>44754.80972222222</v>
      </c>
      <c r="R24">
        <v>125</v>
      </c>
      <c r="S24" t="s">
        <v>12</v>
      </c>
      <c r="T24">
        <v>0</v>
      </c>
      <c r="U24" t="s">
        <v>13</v>
      </c>
      <c r="V24" s="3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C24">
        <v>64</v>
      </c>
      <c r="AD24" t="s">
        <v>52</v>
      </c>
      <c r="AE24" s="2">
        <v>44754.80972222222</v>
      </c>
      <c r="AF24">
        <v>125</v>
      </c>
      <c r="AG24" t="s">
        <v>12</v>
      </c>
      <c r="AH24">
        <v>0</v>
      </c>
      <c r="AI24">
        <v>12.15</v>
      </c>
      <c r="AJ24" s="3">
        <v>31024</v>
      </c>
      <c r="AK24">
        <v>6.4809999999999999</v>
      </c>
      <c r="AL24" t="s">
        <v>13</v>
      </c>
      <c r="AM24" t="s">
        <v>13</v>
      </c>
      <c r="AN24" t="s">
        <v>13</v>
      </c>
      <c r="AO24" t="s">
        <v>13</v>
      </c>
      <c r="AQ24">
        <v>1</v>
      </c>
      <c r="AS24" s="14">
        <v>98</v>
      </c>
      <c r="AT24" s="10">
        <f t="shared" si="0"/>
        <v>263.16286223304292</v>
      </c>
      <c r="AU24" s="11">
        <f t="shared" si="1"/>
        <v>6284.39809154048</v>
      </c>
      <c r="AW24" s="6">
        <f t="shared" si="2"/>
        <v>346.67792655288883</v>
      </c>
      <c r="AX24" s="7">
        <f t="shared" si="3"/>
        <v>5726.2641920844808</v>
      </c>
      <c r="AZ24" s="8">
        <f t="shared" si="4"/>
        <v>297.29689443475161</v>
      </c>
      <c r="BA24" s="9">
        <f t="shared" si="5"/>
        <v>5912.2807357542397</v>
      </c>
      <c r="BC24" s="10">
        <f t="shared" si="6"/>
        <v>263.16286223304292</v>
      </c>
      <c r="BD24" s="11">
        <f t="shared" si="7"/>
        <v>6284.39809154048</v>
      </c>
      <c r="BF24" s="16" t="e">
        <f t="shared" si="8"/>
        <v>#VALUE!</v>
      </c>
      <c r="BG24" s="17">
        <f t="shared" si="9"/>
        <v>1699.2197612800001</v>
      </c>
      <c r="BI24">
        <v>64</v>
      </c>
      <c r="BJ24" t="s">
        <v>52</v>
      </c>
      <c r="BK24" s="2">
        <v>44754.80972222222</v>
      </c>
      <c r="BL24">
        <v>125</v>
      </c>
      <c r="BM24" t="s">
        <v>12</v>
      </c>
      <c r="BN24">
        <v>0</v>
      </c>
      <c r="BO24">
        <v>2.8340000000000001</v>
      </c>
      <c r="BP24" s="3">
        <v>1432590</v>
      </c>
      <c r="BQ24">
        <v>0</v>
      </c>
      <c r="BR24" t="s">
        <v>13</v>
      </c>
      <c r="BS24" t="s">
        <v>13</v>
      </c>
      <c r="BT24" t="s">
        <v>13</v>
      </c>
      <c r="BU24" t="s">
        <v>13</v>
      </c>
    </row>
    <row r="25" spans="1:73" x14ac:dyDescent="0.35">
      <c r="A25">
        <v>65</v>
      </c>
      <c r="B25" t="s">
        <v>53</v>
      </c>
      <c r="C25" s="2">
        <v>44754.830949074072</v>
      </c>
      <c r="D25">
        <v>237</v>
      </c>
      <c r="E25" t="s">
        <v>12</v>
      </c>
      <c r="F25">
        <v>0</v>
      </c>
      <c r="G25">
        <v>6.0110000000000001</v>
      </c>
      <c r="H25" s="3">
        <v>811133</v>
      </c>
      <c r="I25">
        <v>1.635</v>
      </c>
      <c r="J25" t="s">
        <v>13</v>
      </c>
      <c r="K25" t="s">
        <v>13</v>
      </c>
      <c r="L25" t="s">
        <v>13</v>
      </c>
      <c r="M25" t="s">
        <v>13</v>
      </c>
      <c r="O25">
        <v>65</v>
      </c>
      <c r="P25" t="s">
        <v>53</v>
      </c>
      <c r="Q25" s="2">
        <v>44754.830949074072</v>
      </c>
      <c r="R25">
        <v>237</v>
      </c>
      <c r="S25" t="s">
        <v>12</v>
      </c>
      <c r="T25">
        <v>0</v>
      </c>
      <c r="U25">
        <v>5.9630000000000001</v>
      </c>
      <c r="V25" s="3">
        <v>6812</v>
      </c>
      <c r="W25">
        <v>1.8220000000000001</v>
      </c>
      <c r="X25" t="s">
        <v>13</v>
      </c>
      <c r="Y25" t="s">
        <v>13</v>
      </c>
      <c r="Z25" t="s">
        <v>13</v>
      </c>
      <c r="AA25" t="s">
        <v>13</v>
      </c>
      <c r="AC25">
        <v>65</v>
      </c>
      <c r="AD25" t="s">
        <v>53</v>
      </c>
      <c r="AE25" s="2">
        <v>44754.830949074072</v>
      </c>
      <c r="AF25">
        <v>237</v>
      </c>
      <c r="AG25" t="s">
        <v>12</v>
      </c>
      <c r="AH25">
        <v>0</v>
      </c>
      <c r="AI25">
        <v>12.141</v>
      </c>
      <c r="AJ25" s="3">
        <v>37183</v>
      </c>
      <c r="AK25">
        <v>7.7709999999999999</v>
      </c>
      <c r="AL25" t="s">
        <v>13</v>
      </c>
      <c r="AM25" t="s">
        <v>13</v>
      </c>
      <c r="AN25" t="s">
        <v>13</v>
      </c>
      <c r="AO25" t="s">
        <v>13</v>
      </c>
      <c r="AQ25">
        <v>1</v>
      </c>
      <c r="AS25" s="14">
        <v>99</v>
      </c>
      <c r="AT25" s="10">
        <f t="shared" si="0"/>
        <v>1909.1459031932798</v>
      </c>
      <c r="AU25" s="11">
        <f t="shared" si="1"/>
        <v>7546.7427735207202</v>
      </c>
      <c r="AW25" s="6">
        <f t="shared" si="2"/>
        <v>1853.2512349850399</v>
      </c>
      <c r="AX25" s="7">
        <f t="shared" si="3"/>
        <v>6841.7739365554708</v>
      </c>
      <c r="AZ25" s="8">
        <f t="shared" si="4"/>
        <v>2031.7654848859202</v>
      </c>
      <c r="BA25" s="9">
        <f t="shared" si="5"/>
        <v>7083.0509225488604</v>
      </c>
      <c r="BC25" s="10">
        <f t="shared" si="6"/>
        <v>1909.1459031932798</v>
      </c>
      <c r="BD25" s="11">
        <f t="shared" si="7"/>
        <v>7546.7427735207202</v>
      </c>
      <c r="BF25" s="16">
        <f t="shared" si="8"/>
        <v>835.70139679999988</v>
      </c>
      <c r="BG25" s="17">
        <f t="shared" si="9"/>
        <v>1647.0035129199998</v>
      </c>
      <c r="BI25">
        <v>65</v>
      </c>
      <c r="BJ25" t="s">
        <v>53</v>
      </c>
      <c r="BK25" s="2">
        <v>44754.830949074072</v>
      </c>
      <c r="BL25">
        <v>237</v>
      </c>
      <c r="BM25" t="s">
        <v>12</v>
      </c>
      <c r="BN25">
        <v>0</v>
      </c>
      <c r="BO25">
        <v>2.859</v>
      </c>
      <c r="BP25" s="3">
        <v>908944</v>
      </c>
      <c r="BQ25">
        <v>0</v>
      </c>
      <c r="BR25" t="s">
        <v>13</v>
      </c>
      <c r="BS25" t="s">
        <v>13</v>
      </c>
      <c r="BT25" t="s">
        <v>13</v>
      </c>
      <c r="BU25" t="s">
        <v>13</v>
      </c>
    </row>
    <row r="26" spans="1:73" x14ac:dyDescent="0.35">
      <c r="A26">
        <v>66</v>
      </c>
      <c r="B26" t="s">
        <v>54</v>
      </c>
      <c r="C26" s="2">
        <v>44754.852210648147</v>
      </c>
      <c r="D26">
        <v>295</v>
      </c>
      <c r="E26" t="s">
        <v>12</v>
      </c>
      <c r="F26">
        <v>0</v>
      </c>
      <c r="G26">
        <v>6.02</v>
      </c>
      <c r="H26" s="3">
        <v>9012</v>
      </c>
      <c r="I26">
        <v>1.2999999999999999E-2</v>
      </c>
      <c r="J26" t="s">
        <v>13</v>
      </c>
      <c r="K26" t="s">
        <v>13</v>
      </c>
      <c r="L26" t="s">
        <v>13</v>
      </c>
      <c r="M26" t="s">
        <v>13</v>
      </c>
      <c r="O26">
        <v>66</v>
      </c>
      <c r="P26" t="s">
        <v>54</v>
      </c>
      <c r="Q26" s="2">
        <v>44754.852210648147</v>
      </c>
      <c r="R26">
        <v>295</v>
      </c>
      <c r="S26" t="s">
        <v>12</v>
      </c>
      <c r="T26">
        <v>0</v>
      </c>
      <c r="U26" t="s">
        <v>13</v>
      </c>
      <c r="V26" s="3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C26">
        <v>66</v>
      </c>
      <c r="AD26" t="s">
        <v>54</v>
      </c>
      <c r="AE26" s="2">
        <v>44754.852210648147</v>
      </c>
      <c r="AF26">
        <v>295</v>
      </c>
      <c r="AG26" t="s">
        <v>12</v>
      </c>
      <c r="AH26">
        <v>0</v>
      </c>
      <c r="AI26">
        <v>12.058999999999999</v>
      </c>
      <c r="AJ26" s="3">
        <v>112534</v>
      </c>
      <c r="AK26">
        <v>23.24</v>
      </c>
      <c r="AL26" t="s">
        <v>13</v>
      </c>
      <c r="AM26" t="s">
        <v>13</v>
      </c>
      <c r="AN26" t="s">
        <v>13</v>
      </c>
      <c r="AO26" t="s">
        <v>13</v>
      </c>
      <c r="AQ26">
        <v>1</v>
      </c>
      <c r="AS26" s="14">
        <v>100</v>
      </c>
      <c r="AT26" s="10">
        <f t="shared" si="0"/>
        <v>17.5198245232</v>
      </c>
      <c r="AU26" s="11">
        <f t="shared" si="1"/>
        <v>22833.89504249888</v>
      </c>
      <c r="AW26" s="6">
        <f t="shared" si="2"/>
        <v>21.73230306</v>
      </c>
      <c r="AX26" s="7">
        <f t="shared" si="3"/>
        <v>20103.720524437882</v>
      </c>
      <c r="AZ26" s="8">
        <f t="shared" si="4"/>
        <v>23.031400455200004</v>
      </c>
      <c r="BA26" s="9">
        <f t="shared" si="5"/>
        <v>21306.72776720344</v>
      </c>
      <c r="BC26" s="10">
        <f t="shared" si="6"/>
        <v>17.5198245232</v>
      </c>
      <c r="BD26" s="11">
        <f t="shared" si="7"/>
        <v>22833.89504249888</v>
      </c>
      <c r="BF26" s="16">
        <f t="shared" si="8"/>
        <v>10.0808717888</v>
      </c>
      <c r="BG26" s="17">
        <f t="shared" si="9"/>
        <v>-9555.8244963199995</v>
      </c>
      <c r="BI26">
        <v>66</v>
      </c>
      <c r="BJ26" t="s">
        <v>54</v>
      </c>
      <c r="BK26" s="2">
        <v>44754.852210648147</v>
      </c>
      <c r="BL26">
        <v>295</v>
      </c>
      <c r="BM26" t="s">
        <v>12</v>
      </c>
      <c r="BN26">
        <v>0</v>
      </c>
      <c r="BO26">
        <v>2.84</v>
      </c>
      <c r="BP26" s="3">
        <v>1218061</v>
      </c>
      <c r="BQ26">
        <v>0</v>
      </c>
      <c r="BR26" t="s">
        <v>13</v>
      </c>
      <c r="BS26" t="s">
        <v>13</v>
      </c>
      <c r="BT26" t="s">
        <v>13</v>
      </c>
      <c r="BU26" t="s">
        <v>13</v>
      </c>
    </row>
    <row r="27" spans="1:73" x14ac:dyDescent="0.35">
      <c r="A27">
        <v>67</v>
      </c>
      <c r="B27" t="s">
        <v>55</v>
      </c>
      <c r="C27" s="2">
        <v>44754.873472222222</v>
      </c>
      <c r="D27">
        <v>188</v>
      </c>
      <c r="E27" t="s">
        <v>12</v>
      </c>
      <c r="F27">
        <v>0</v>
      </c>
      <c r="G27">
        <v>6.0140000000000002</v>
      </c>
      <c r="H27" s="3">
        <v>31008</v>
      </c>
      <c r="I27">
        <v>5.8000000000000003E-2</v>
      </c>
      <c r="J27" t="s">
        <v>13</v>
      </c>
      <c r="K27" t="s">
        <v>13</v>
      </c>
      <c r="L27" t="s">
        <v>13</v>
      </c>
      <c r="M27" t="s">
        <v>13</v>
      </c>
      <c r="O27">
        <v>67</v>
      </c>
      <c r="P27" t="s">
        <v>55</v>
      </c>
      <c r="Q27" s="2">
        <v>44754.873472222222</v>
      </c>
      <c r="R27">
        <v>188</v>
      </c>
      <c r="S27" t="s">
        <v>12</v>
      </c>
      <c r="T27">
        <v>0</v>
      </c>
      <c r="U27" t="s">
        <v>13</v>
      </c>
      <c r="V27" s="3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C27">
        <v>67</v>
      </c>
      <c r="AD27" t="s">
        <v>55</v>
      </c>
      <c r="AE27" s="2">
        <v>44754.873472222222</v>
      </c>
      <c r="AF27">
        <v>188</v>
      </c>
      <c r="AG27" t="s">
        <v>12</v>
      </c>
      <c r="AH27">
        <v>0</v>
      </c>
      <c r="AI27">
        <v>12.166</v>
      </c>
      <c r="AJ27" s="3">
        <v>16224</v>
      </c>
      <c r="AK27">
        <v>3.3650000000000002</v>
      </c>
      <c r="AL27" t="s">
        <v>13</v>
      </c>
      <c r="AM27" t="s">
        <v>13</v>
      </c>
      <c r="AN27" t="s">
        <v>13</v>
      </c>
      <c r="AO27" t="s">
        <v>13</v>
      </c>
      <c r="AQ27">
        <v>1</v>
      </c>
      <c r="AS27" s="14">
        <v>101</v>
      </c>
      <c r="AT27" s="10">
        <f t="shared" si="0"/>
        <v>70.25934510700543</v>
      </c>
      <c r="AU27" s="11">
        <f t="shared" si="1"/>
        <v>3243.0834721484798</v>
      </c>
      <c r="AW27" s="6">
        <f t="shared" si="2"/>
        <v>97.081554912563206</v>
      </c>
      <c r="AX27" s="7">
        <f t="shared" si="3"/>
        <v>3026.2373950924798</v>
      </c>
      <c r="AZ27" s="8">
        <f t="shared" si="4"/>
        <v>81.178735125862389</v>
      </c>
      <c r="BA27" s="9">
        <f t="shared" si="5"/>
        <v>3093.8908724582398</v>
      </c>
      <c r="BC27" s="10">
        <f t="shared" si="6"/>
        <v>70.25934510700543</v>
      </c>
      <c r="BD27" s="11">
        <f t="shared" si="7"/>
        <v>3243.0834721484798</v>
      </c>
      <c r="BF27" s="16">
        <f t="shared" si="8"/>
        <v>55.018787772799996</v>
      </c>
      <c r="BG27" s="17">
        <f t="shared" si="9"/>
        <v>1291.1624492799999</v>
      </c>
      <c r="BI27">
        <v>67</v>
      </c>
      <c r="BJ27" t="s">
        <v>55</v>
      </c>
      <c r="BK27" s="2">
        <v>44754.873472222222</v>
      </c>
      <c r="BL27">
        <v>188</v>
      </c>
      <c r="BM27" t="s">
        <v>12</v>
      </c>
      <c r="BN27">
        <v>0</v>
      </c>
      <c r="BO27">
        <v>2.8439999999999999</v>
      </c>
      <c r="BP27" s="3">
        <v>1172087</v>
      </c>
      <c r="BQ27">
        <v>0</v>
      </c>
      <c r="BR27" t="s">
        <v>13</v>
      </c>
      <c r="BS27" t="s">
        <v>13</v>
      </c>
      <c r="BT27" t="s">
        <v>13</v>
      </c>
      <c r="BU27" t="s">
        <v>13</v>
      </c>
    </row>
    <row r="28" spans="1:73" x14ac:dyDescent="0.35">
      <c r="A28">
        <v>68</v>
      </c>
      <c r="B28" t="s">
        <v>56</v>
      </c>
      <c r="C28" s="2">
        <v>44754.89472222222</v>
      </c>
      <c r="D28">
        <v>59</v>
      </c>
      <c r="E28" t="s">
        <v>12</v>
      </c>
      <c r="F28">
        <v>0</v>
      </c>
      <c r="G28">
        <v>6.03</v>
      </c>
      <c r="H28" s="3">
        <v>3980</v>
      </c>
      <c r="I28">
        <v>3.0000000000000001E-3</v>
      </c>
      <c r="J28" t="s">
        <v>13</v>
      </c>
      <c r="K28" t="s">
        <v>13</v>
      </c>
      <c r="L28" t="s">
        <v>13</v>
      </c>
      <c r="M28" t="s">
        <v>13</v>
      </c>
      <c r="O28">
        <v>68</v>
      </c>
      <c r="P28" t="s">
        <v>56</v>
      </c>
      <c r="Q28" s="2">
        <v>44754.89472222222</v>
      </c>
      <c r="R28">
        <v>59</v>
      </c>
      <c r="S28" t="s">
        <v>12</v>
      </c>
      <c r="T28">
        <v>0</v>
      </c>
      <c r="U28" t="s">
        <v>13</v>
      </c>
      <c r="V28" s="3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C28">
        <v>68</v>
      </c>
      <c r="AD28" t="s">
        <v>56</v>
      </c>
      <c r="AE28" s="2">
        <v>44754.89472222222</v>
      </c>
      <c r="AF28">
        <v>59</v>
      </c>
      <c r="AG28" t="s">
        <v>12</v>
      </c>
      <c r="AH28">
        <v>0</v>
      </c>
      <c r="AI28">
        <v>12.067</v>
      </c>
      <c r="AJ28" s="3">
        <v>108295</v>
      </c>
      <c r="AK28">
        <v>22.385000000000002</v>
      </c>
      <c r="AL28" t="s">
        <v>13</v>
      </c>
      <c r="AM28" t="s">
        <v>13</v>
      </c>
      <c r="AN28" t="s">
        <v>13</v>
      </c>
      <c r="AO28" t="s">
        <v>13</v>
      </c>
      <c r="AQ28">
        <v>1</v>
      </c>
      <c r="AS28" s="14">
        <v>102</v>
      </c>
      <c r="AT28" s="10">
        <f t="shared" si="0"/>
        <v>3.8195121200000006</v>
      </c>
      <c r="AU28" s="11">
        <f t="shared" si="1"/>
        <v>21981.582864721997</v>
      </c>
      <c r="AW28" s="6">
        <f t="shared" si="2"/>
        <v>6.7315085000000003</v>
      </c>
      <c r="AX28" s="7">
        <f t="shared" si="3"/>
        <v>19376.56855304075</v>
      </c>
      <c r="AZ28" s="8">
        <f t="shared" si="4"/>
        <v>7.5825888200000016</v>
      </c>
      <c r="BA28" s="9">
        <f t="shared" si="5"/>
        <v>20511.4518577735</v>
      </c>
      <c r="BC28" s="10">
        <f t="shared" si="6"/>
        <v>3.8195121200000006</v>
      </c>
      <c r="BD28" s="11">
        <f t="shared" si="7"/>
        <v>21981.582864721997</v>
      </c>
      <c r="BF28" s="16">
        <f t="shared" si="8"/>
        <v>1.8677500799999995</v>
      </c>
      <c r="BG28" s="17">
        <f t="shared" si="9"/>
        <v>-8407.1068729999988</v>
      </c>
      <c r="BI28">
        <v>68</v>
      </c>
      <c r="BJ28" t="s">
        <v>56</v>
      </c>
      <c r="BK28" s="2">
        <v>44754.89472222222</v>
      </c>
      <c r="BL28">
        <v>59</v>
      </c>
      <c r="BM28" t="s">
        <v>12</v>
      </c>
      <c r="BN28">
        <v>0</v>
      </c>
      <c r="BO28">
        <v>2.8559999999999999</v>
      </c>
      <c r="BP28" s="3">
        <v>906267</v>
      </c>
      <c r="BQ28">
        <v>0</v>
      </c>
      <c r="BR28" t="s">
        <v>13</v>
      </c>
      <c r="BS28" t="s">
        <v>13</v>
      </c>
      <c r="BT28" t="s">
        <v>13</v>
      </c>
      <c r="BU28" t="s">
        <v>13</v>
      </c>
    </row>
    <row r="29" spans="1:73" x14ac:dyDescent="0.35">
      <c r="A29">
        <v>69</v>
      </c>
      <c r="B29" t="s">
        <v>57</v>
      </c>
      <c r="C29" s="2">
        <v>44754.915960648148</v>
      </c>
      <c r="D29">
        <v>378</v>
      </c>
      <c r="E29" t="s">
        <v>12</v>
      </c>
      <c r="F29">
        <v>0</v>
      </c>
      <c r="G29">
        <v>6.0119999999999996</v>
      </c>
      <c r="H29" s="3">
        <v>57938</v>
      </c>
      <c r="I29">
        <v>0.112</v>
      </c>
      <c r="J29" t="s">
        <v>13</v>
      </c>
      <c r="K29" t="s">
        <v>13</v>
      </c>
      <c r="L29" t="s">
        <v>13</v>
      </c>
      <c r="M29" t="s">
        <v>13</v>
      </c>
      <c r="O29">
        <v>69</v>
      </c>
      <c r="P29" t="s">
        <v>57</v>
      </c>
      <c r="Q29" s="2">
        <v>44754.915960648148</v>
      </c>
      <c r="R29">
        <v>378</v>
      </c>
      <c r="S29" t="s">
        <v>12</v>
      </c>
      <c r="T29">
        <v>0</v>
      </c>
      <c r="U29" t="s">
        <v>13</v>
      </c>
      <c r="V29" t="s">
        <v>13</v>
      </c>
      <c r="W29" t="s">
        <v>13</v>
      </c>
      <c r="X29" t="s">
        <v>13</v>
      </c>
      <c r="Y29" t="s">
        <v>13</v>
      </c>
      <c r="Z29" t="s">
        <v>13</v>
      </c>
      <c r="AA29" t="s">
        <v>13</v>
      </c>
      <c r="AC29">
        <v>69</v>
      </c>
      <c r="AD29" t="s">
        <v>57</v>
      </c>
      <c r="AE29" s="2">
        <v>44754.915960648148</v>
      </c>
      <c r="AF29">
        <v>378</v>
      </c>
      <c r="AG29" t="s">
        <v>12</v>
      </c>
      <c r="AH29">
        <v>0</v>
      </c>
      <c r="AI29">
        <v>12.202999999999999</v>
      </c>
      <c r="AJ29" s="3">
        <v>648</v>
      </c>
      <c r="AK29">
        <v>0.06</v>
      </c>
      <c r="AL29" t="s">
        <v>13</v>
      </c>
      <c r="AM29" t="s">
        <v>13</v>
      </c>
      <c r="AN29" t="s">
        <v>13</v>
      </c>
      <c r="AO29" t="s">
        <v>13</v>
      </c>
      <c r="AQ29">
        <v>1</v>
      </c>
      <c r="AS29" s="14">
        <v>103</v>
      </c>
      <c r="AT29" s="10">
        <f t="shared" si="0"/>
        <v>133.29806637408424</v>
      </c>
      <c r="AU29" s="11">
        <f t="shared" si="1"/>
        <v>30.230884049919993</v>
      </c>
      <c r="AW29" s="6">
        <f t="shared" si="2"/>
        <v>179.7136281729272</v>
      </c>
      <c r="AX29" s="7">
        <f t="shared" si="3"/>
        <v>154.94284262591998</v>
      </c>
      <c r="AZ29" s="8">
        <f t="shared" si="4"/>
        <v>151.84969144806038</v>
      </c>
      <c r="BA29" s="9">
        <f t="shared" si="5"/>
        <v>120.03277236096001</v>
      </c>
      <c r="BC29" s="10">
        <f t="shared" si="6"/>
        <v>133.29806637408424</v>
      </c>
      <c r="BD29" s="11">
        <f t="shared" si="7"/>
        <v>30.230884049919993</v>
      </c>
      <c r="BF29" s="16">
        <f t="shared" si="8"/>
        <v>130.06405862879998</v>
      </c>
      <c r="BG29" s="17">
        <f t="shared" si="9"/>
        <v>47.914789119999995</v>
      </c>
      <c r="BI29">
        <v>69</v>
      </c>
      <c r="BJ29" t="s">
        <v>57</v>
      </c>
      <c r="BK29" s="2">
        <v>44754.915960648148</v>
      </c>
      <c r="BL29">
        <v>378</v>
      </c>
      <c r="BM29" t="s">
        <v>12</v>
      </c>
      <c r="BN29">
        <v>0</v>
      </c>
      <c r="BO29">
        <v>2.835</v>
      </c>
      <c r="BP29" s="3">
        <v>1353988</v>
      </c>
      <c r="BQ29">
        <v>0</v>
      </c>
      <c r="BR29" t="s">
        <v>13</v>
      </c>
      <c r="BS29" t="s">
        <v>13</v>
      </c>
      <c r="BT29" t="s">
        <v>13</v>
      </c>
      <c r="BU29" t="s">
        <v>13</v>
      </c>
    </row>
    <row r="30" spans="1:73" x14ac:dyDescent="0.35">
      <c r="A30">
        <v>70</v>
      </c>
      <c r="B30" t="s">
        <v>58</v>
      </c>
      <c r="C30" s="2">
        <v>44754.937210648146</v>
      </c>
      <c r="D30">
        <v>243</v>
      </c>
      <c r="E30" t="s">
        <v>12</v>
      </c>
      <c r="F30">
        <v>0</v>
      </c>
      <c r="G30">
        <v>6.0060000000000002</v>
      </c>
      <c r="H30" s="3">
        <v>1248407</v>
      </c>
      <c r="I30">
        <v>2.5209999999999999</v>
      </c>
      <c r="J30" t="s">
        <v>13</v>
      </c>
      <c r="K30" t="s">
        <v>13</v>
      </c>
      <c r="L30" t="s">
        <v>13</v>
      </c>
      <c r="M30" t="s">
        <v>13</v>
      </c>
      <c r="O30">
        <v>70</v>
      </c>
      <c r="P30" t="s">
        <v>58</v>
      </c>
      <c r="Q30" s="2">
        <v>44754.937210648146</v>
      </c>
      <c r="R30">
        <v>243</v>
      </c>
      <c r="S30" t="s">
        <v>12</v>
      </c>
      <c r="T30">
        <v>0</v>
      </c>
      <c r="U30">
        <v>5.9580000000000002</v>
      </c>
      <c r="V30" s="3">
        <v>9959</v>
      </c>
      <c r="W30">
        <v>2.593</v>
      </c>
      <c r="X30" t="s">
        <v>13</v>
      </c>
      <c r="Y30" t="s">
        <v>13</v>
      </c>
      <c r="Z30" t="s">
        <v>13</v>
      </c>
      <c r="AA30" t="s">
        <v>13</v>
      </c>
      <c r="AC30">
        <v>70</v>
      </c>
      <c r="AD30" t="s">
        <v>58</v>
      </c>
      <c r="AE30" s="2">
        <v>44754.937210648146</v>
      </c>
      <c r="AF30">
        <v>243</v>
      </c>
      <c r="AG30" t="s">
        <v>12</v>
      </c>
      <c r="AH30">
        <v>0</v>
      </c>
      <c r="AI30">
        <v>12.125999999999999</v>
      </c>
      <c r="AJ30" s="3">
        <v>45299</v>
      </c>
      <c r="AK30">
        <v>9.4649999999999999</v>
      </c>
      <c r="AL30" t="s">
        <v>13</v>
      </c>
      <c r="AM30" t="s">
        <v>13</v>
      </c>
      <c r="AN30" t="s">
        <v>13</v>
      </c>
      <c r="AO30" t="s">
        <v>13</v>
      </c>
      <c r="AQ30">
        <v>1</v>
      </c>
      <c r="AS30" s="14">
        <v>104</v>
      </c>
      <c r="AT30" s="10">
        <f t="shared" si="0"/>
        <v>2685.74675902222</v>
      </c>
      <c r="AU30" s="11">
        <f t="shared" si="1"/>
        <v>9207.2362752864792</v>
      </c>
      <c r="AW30" s="6">
        <f t="shared" si="2"/>
        <v>2451.0399118220848</v>
      </c>
      <c r="AX30" s="7">
        <f t="shared" si="3"/>
        <v>8304.4605975992308</v>
      </c>
      <c r="AZ30" s="8">
        <f t="shared" si="4"/>
        <v>2837.5970236623302</v>
      </c>
      <c r="BA30" s="9">
        <f t="shared" si="5"/>
        <v>8623.9452897397405</v>
      </c>
      <c r="BC30" s="10">
        <f t="shared" si="6"/>
        <v>2685.74675902222</v>
      </c>
      <c r="BD30" s="11">
        <f t="shared" si="7"/>
        <v>9207.2362752864792</v>
      </c>
      <c r="BF30" s="16">
        <f t="shared" si="8"/>
        <v>1252.79045795</v>
      </c>
      <c r="BG30" s="17">
        <f t="shared" si="9"/>
        <v>1378.9235922800005</v>
      </c>
      <c r="BI30">
        <v>70</v>
      </c>
      <c r="BJ30" t="s">
        <v>58</v>
      </c>
      <c r="BK30" s="2">
        <v>44754.937210648146</v>
      </c>
      <c r="BL30">
        <v>243</v>
      </c>
      <c r="BM30" t="s">
        <v>12</v>
      </c>
      <c r="BN30">
        <v>0</v>
      </c>
      <c r="BO30">
        <v>2.8639999999999999</v>
      </c>
      <c r="BP30" s="3">
        <v>761848</v>
      </c>
      <c r="BQ30">
        <v>0</v>
      </c>
      <c r="BR30" t="s">
        <v>13</v>
      </c>
      <c r="BS30" t="s">
        <v>13</v>
      </c>
      <c r="BT30" t="s">
        <v>13</v>
      </c>
      <c r="BU30" t="s">
        <v>13</v>
      </c>
    </row>
    <row r="31" spans="1:73" x14ac:dyDescent="0.35">
      <c r="A31">
        <v>71</v>
      </c>
      <c r="B31" t="s">
        <v>59</v>
      </c>
      <c r="C31" s="2">
        <v>44754.958437499998</v>
      </c>
      <c r="D31">
        <v>141</v>
      </c>
      <c r="E31" t="s">
        <v>12</v>
      </c>
      <c r="F31">
        <v>0</v>
      </c>
      <c r="G31">
        <v>6.0519999999999996</v>
      </c>
      <c r="H31" s="3">
        <v>1615</v>
      </c>
      <c r="I31">
        <v>-2E-3</v>
      </c>
      <c r="J31" t="s">
        <v>13</v>
      </c>
      <c r="K31" t="s">
        <v>13</v>
      </c>
      <c r="L31" t="s">
        <v>13</v>
      </c>
      <c r="M31" t="s">
        <v>13</v>
      </c>
      <c r="O31">
        <v>71</v>
      </c>
      <c r="P31" t="s">
        <v>59</v>
      </c>
      <c r="Q31" s="2">
        <v>44754.958437499998</v>
      </c>
      <c r="R31">
        <v>141</v>
      </c>
      <c r="S31" t="s">
        <v>12</v>
      </c>
      <c r="T31">
        <v>0</v>
      </c>
      <c r="U31" t="s">
        <v>13</v>
      </c>
      <c r="V31" s="3" t="s">
        <v>13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C31">
        <v>71</v>
      </c>
      <c r="AD31" t="s">
        <v>59</v>
      </c>
      <c r="AE31" s="2">
        <v>44754.958437499998</v>
      </c>
      <c r="AF31">
        <v>141</v>
      </c>
      <c r="AG31" t="s">
        <v>12</v>
      </c>
      <c r="AH31">
        <v>0</v>
      </c>
      <c r="AI31">
        <v>12.07</v>
      </c>
      <c r="AJ31" s="3">
        <v>109427</v>
      </c>
      <c r="AK31">
        <v>22.613</v>
      </c>
      <c r="AL31" t="s">
        <v>13</v>
      </c>
      <c r="AM31" t="s">
        <v>13</v>
      </c>
      <c r="AN31" t="s">
        <v>13</v>
      </c>
      <c r="AO31" t="s">
        <v>13</v>
      </c>
      <c r="AQ31">
        <v>1</v>
      </c>
      <c r="AS31" s="14">
        <v>105</v>
      </c>
      <c r="AT31" s="10">
        <f t="shared" si="0"/>
        <v>-7.7661407499999724E-2</v>
      </c>
      <c r="AU31" s="11">
        <f t="shared" si="1"/>
        <v>22209.277572243918</v>
      </c>
      <c r="AW31" s="6">
        <f t="shared" si="2"/>
        <v>5.29997812499996E-2</v>
      </c>
      <c r="AX31" s="7">
        <f t="shared" si="3"/>
        <v>19570.970976988672</v>
      </c>
      <c r="AZ31" s="8">
        <f t="shared" si="4"/>
        <v>-0.69200163874999987</v>
      </c>
      <c r="BA31" s="9">
        <f t="shared" si="5"/>
        <v>20723.882796970458</v>
      </c>
      <c r="BC31" s="10">
        <f t="shared" si="6"/>
        <v>-7.7661407499999724E-2</v>
      </c>
      <c r="BD31" s="11">
        <f t="shared" si="7"/>
        <v>22209.277572243918</v>
      </c>
      <c r="BF31" s="16">
        <f t="shared" si="8"/>
        <v>-1.7264444799999996</v>
      </c>
      <c r="BG31" s="17">
        <f t="shared" si="9"/>
        <v>-8707.8156998799986</v>
      </c>
      <c r="BI31">
        <v>71</v>
      </c>
      <c r="BJ31" t="s">
        <v>59</v>
      </c>
      <c r="BK31" s="2">
        <v>44754.958437499998</v>
      </c>
      <c r="BL31">
        <v>141</v>
      </c>
      <c r="BM31" t="s">
        <v>12</v>
      </c>
      <c r="BN31">
        <v>0</v>
      </c>
      <c r="BO31">
        <v>2.863</v>
      </c>
      <c r="BP31" s="3">
        <v>850240</v>
      </c>
      <c r="BQ31">
        <v>0</v>
      </c>
      <c r="BR31" t="s">
        <v>13</v>
      </c>
      <c r="BS31" t="s">
        <v>13</v>
      </c>
      <c r="BT31" t="s">
        <v>13</v>
      </c>
      <c r="BU31" t="s">
        <v>13</v>
      </c>
    </row>
    <row r="32" spans="1:73" x14ac:dyDescent="0.35">
      <c r="A32">
        <v>72</v>
      </c>
      <c r="B32" t="s">
        <v>60</v>
      </c>
      <c r="C32" s="2">
        <v>44754.979687500003</v>
      </c>
      <c r="D32">
        <v>273</v>
      </c>
      <c r="E32" t="s">
        <v>12</v>
      </c>
      <c r="F32">
        <v>0</v>
      </c>
      <c r="G32">
        <v>6.0129999999999999</v>
      </c>
      <c r="H32" s="3">
        <v>46220</v>
      </c>
      <c r="I32">
        <v>8.8999999999999996E-2</v>
      </c>
      <c r="J32" t="s">
        <v>13</v>
      </c>
      <c r="K32" t="s">
        <v>13</v>
      </c>
      <c r="L32" t="s">
        <v>13</v>
      </c>
      <c r="M32" t="s">
        <v>13</v>
      </c>
      <c r="O32">
        <v>72</v>
      </c>
      <c r="P32" t="s">
        <v>60</v>
      </c>
      <c r="Q32" s="2">
        <v>44754.979687500003</v>
      </c>
      <c r="R32">
        <v>273</v>
      </c>
      <c r="S32" t="s">
        <v>12</v>
      </c>
      <c r="T32">
        <v>0</v>
      </c>
      <c r="U32" t="s">
        <v>13</v>
      </c>
      <c r="V32" s="3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C32">
        <v>72</v>
      </c>
      <c r="AD32" t="s">
        <v>60</v>
      </c>
      <c r="AE32" s="2">
        <v>44754.979687500003</v>
      </c>
      <c r="AF32">
        <v>273</v>
      </c>
      <c r="AG32" t="s">
        <v>12</v>
      </c>
      <c r="AH32">
        <v>0</v>
      </c>
      <c r="AI32">
        <v>12.173999999999999</v>
      </c>
      <c r="AJ32" s="3">
        <v>1272</v>
      </c>
      <c r="AK32">
        <v>0.192</v>
      </c>
      <c r="AL32" t="s">
        <v>13</v>
      </c>
      <c r="AM32" t="s">
        <v>13</v>
      </c>
      <c r="AN32" t="s">
        <v>13</v>
      </c>
      <c r="AO32" t="s">
        <v>13</v>
      </c>
      <c r="AQ32">
        <v>1</v>
      </c>
      <c r="AS32" s="14">
        <v>106</v>
      </c>
      <c r="AT32" s="10">
        <f t="shared" si="0"/>
        <v>105.88250333226399</v>
      </c>
      <c r="AU32" s="11">
        <f t="shared" si="1"/>
        <v>159.18110904831997</v>
      </c>
      <c r="AW32" s="6">
        <f t="shared" si="2"/>
        <v>143.90358140792</v>
      </c>
      <c r="AX32" s="7">
        <f t="shared" si="3"/>
        <v>270.55723914432002</v>
      </c>
      <c r="AZ32" s="8">
        <f t="shared" si="4"/>
        <v>121.12032273244</v>
      </c>
      <c r="BA32" s="9">
        <f t="shared" si="5"/>
        <v>239.32209158015999</v>
      </c>
      <c r="BC32" s="10">
        <f t="shared" si="6"/>
        <v>105.88250333226399</v>
      </c>
      <c r="BD32" s="11">
        <f t="shared" si="7"/>
        <v>159.18110904831997</v>
      </c>
      <c r="BF32" s="16">
        <f t="shared" si="8"/>
        <v>94.700287679999988</v>
      </c>
      <c r="BG32" s="17">
        <f t="shared" si="9"/>
        <v>113.76900352</v>
      </c>
      <c r="BI32">
        <v>72</v>
      </c>
      <c r="BJ32" t="s">
        <v>60</v>
      </c>
      <c r="BK32" s="2">
        <v>44754.979687500003</v>
      </c>
      <c r="BL32">
        <v>273</v>
      </c>
      <c r="BM32" t="s">
        <v>12</v>
      </c>
      <c r="BN32">
        <v>0</v>
      </c>
      <c r="BO32">
        <v>2.8580000000000001</v>
      </c>
      <c r="BP32" s="3">
        <v>935525</v>
      </c>
      <c r="BQ32">
        <v>0</v>
      </c>
      <c r="BR32" t="s">
        <v>13</v>
      </c>
      <c r="BS32" t="s">
        <v>13</v>
      </c>
      <c r="BT32" t="s">
        <v>13</v>
      </c>
      <c r="BU32" t="s">
        <v>13</v>
      </c>
    </row>
    <row r="33" spans="1:73" x14ac:dyDescent="0.35">
      <c r="A33">
        <v>73</v>
      </c>
      <c r="B33" t="s">
        <v>61</v>
      </c>
      <c r="C33" s="2">
        <v>44755.000937500001</v>
      </c>
      <c r="D33">
        <v>299</v>
      </c>
      <c r="E33" t="s">
        <v>12</v>
      </c>
      <c r="F33">
        <v>0</v>
      </c>
      <c r="G33">
        <v>6.01</v>
      </c>
      <c r="H33" s="3">
        <v>668968</v>
      </c>
      <c r="I33">
        <v>1.347</v>
      </c>
      <c r="J33" t="s">
        <v>13</v>
      </c>
      <c r="K33" t="s">
        <v>13</v>
      </c>
      <c r="L33" t="s">
        <v>13</v>
      </c>
      <c r="M33" t="s">
        <v>13</v>
      </c>
      <c r="O33">
        <v>73</v>
      </c>
      <c r="P33" t="s">
        <v>61</v>
      </c>
      <c r="Q33" s="2">
        <v>44755.000937500001</v>
      </c>
      <c r="R33">
        <v>299</v>
      </c>
      <c r="S33" t="s">
        <v>12</v>
      </c>
      <c r="T33">
        <v>0</v>
      </c>
      <c r="U33">
        <v>5.9630000000000001</v>
      </c>
      <c r="V33" s="3">
        <v>5070</v>
      </c>
      <c r="W33">
        <v>1.3939999999999999</v>
      </c>
      <c r="X33" t="s">
        <v>13</v>
      </c>
      <c r="Y33" t="s">
        <v>13</v>
      </c>
      <c r="Z33" t="s">
        <v>13</v>
      </c>
      <c r="AA33" t="s">
        <v>13</v>
      </c>
      <c r="AC33">
        <v>73</v>
      </c>
      <c r="AD33" t="s">
        <v>61</v>
      </c>
      <c r="AE33" s="2">
        <v>44755.000937500001</v>
      </c>
      <c r="AF33">
        <v>299</v>
      </c>
      <c r="AG33" t="s">
        <v>12</v>
      </c>
      <c r="AH33">
        <v>0</v>
      </c>
      <c r="AI33">
        <v>12.137</v>
      </c>
      <c r="AJ33" s="3">
        <v>38877</v>
      </c>
      <c r="AK33">
        <v>8.125</v>
      </c>
      <c r="AL33" t="s">
        <v>13</v>
      </c>
      <c r="AM33" t="s">
        <v>13</v>
      </c>
      <c r="AN33" t="s">
        <v>13</v>
      </c>
      <c r="AO33" t="s">
        <v>13</v>
      </c>
      <c r="AQ33">
        <v>1</v>
      </c>
      <c r="AS33" s="14">
        <v>107</v>
      </c>
      <c r="AT33" s="10">
        <f t="shared" si="0"/>
        <v>1532.223749378167</v>
      </c>
      <c r="AU33" s="11">
        <f t="shared" si="1"/>
        <v>7893.6044327879199</v>
      </c>
      <c r="AW33" s="6">
        <f t="shared" si="2"/>
        <v>1736.4343453834115</v>
      </c>
      <c r="AX33" s="7">
        <f t="shared" si="3"/>
        <v>7147.7538957326706</v>
      </c>
      <c r="AZ33" s="8">
        <f t="shared" si="4"/>
        <v>1708.2146314305985</v>
      </c>
      <c r="BA33" s="9">
        <f t="shared" si="5"/>
        <v>7404.8486924424597</v>
      </c>
      <c r="BC33" s="10">
        <f t="shared" si="6"/>
        <v>1532.223749378167</v>
      </c>
      <c r="BD33" s="11">
        <f t="shared" si="7"/>
        <v>7893.6044327879199</v>
      </c>
      <c r="BF33" s="16">
        <f t="shared" si="8"/>
        <v>629.94872499999997</v>
      </c>
      <c r="BG33" s="17">
        <f t="shared" si="9"/>
        <v>1609.7605841200004</v>
      </c>
      <c r="BI33">
        <v>73</v>
      </c>
      <c r="BJ33" t="s">
        <v>61</v>
      </c>
      <c r="BK33" s="2">
        <v>44755.000937500001</v>
      </c>
      <c r="BL33">
        <v>299</v>
      </c>
      <c r="BM33" t="s">
        <v>12</v>
      </c>
      <c r="BN33">
        <v>0</v>
      </c>
      <c r="BO33">
        <v>2.8340000000000001</v>
      </c>
      <c r="BP33" s="3">
        <v>1393701</v>
      </c>
      <c r="BQ33">
        <v>0</v>
      </c>
      <c r="BR33" t="s">
        <v>13</v>
      </c>
      <c r="BS33" t="s">
        <v>13</v>
      </c>
      <c r="BT33" t="s">
        <v>13</v>
      </c>
      <c r="BU33" t="s">
        <v>13</v>
      </c>
    </row>
    <row r="34" spans="1:73" x14ac:dyDescent="0.35">
      <c r="A34">
        <v>74</v>
      </c>
      <c r="B34" t="s">
        <v>62</v>
      </c>
      <c r="C34" s="2">
        <v>44755.022199074076</v>
      </c>
      <c r="D34">
        <v>259</v>
      </c>
      <c r="E34" t="s">
        <v>12</v>
      </c>
      <c r="F34">
        <v>0</v>
      </c>
      <c r="G34">
        <v>5.9630000000000001</v>
      </c>
      <c r="H34" s="3">
        <v>18343877</v>
      </c>
      <c r="I34">
        <v>38.146999999999998</v>
      </c>
      <c r="J34" t="s">
        <v>13</v>
      </c>
      <c r="K34" t="s">
        <v>13</v>
      </c>
      <c r="L34" t="s">
        <v>13</v>
      </c>
      <c r="M34" t="s">
        <v>13</v>
      </c>
      <c r="O34">
        <v>74</v>
      </c>
      <c r="P34" t="s">
        <v>62</v>
      </c>
      <c r="Q34" s="2">
        <v>44755.022199074076</v>
      </c>
      <c r="R34">
        <v>259</v>
      </c>
      <c r="S34" t="s">
        <v>12</v>
      </c>
      <c r="T34">
        <v>0</v>
      </c>
      <c r="U34">
        <v>5.9169999999999998</v>
      </c>
      <c r="V34" s="3">
        <v>138001</v>
      </c>
      <c r="W34">
        <v>33.56</v>
      </c>
      <c r="X34" t="s">
        <v>13</v>
      </c>
      <c r="Y34" t="s">
        <v>13</v>
      </c>
      <c r="Z34" t="s">
        <v>13</v>
      </c>
      <c r="AA34" t="s">
        <v>13</v>
      </c>
      <c r="AC34">
        <v>74</v>
      </c>
      <c r="AD34" t="s">
        <v>62</v>
      </c>
      <c r="AE34" s="2">
        <v>44755.022199074076</v>
      </c>
      <c r="AF34">
        <v>259</v>
      </c>
      <c r="AG34" t="s">
        <v>12</v>
      </c>
      <c r="AH34">
        <v>0</v>
      </c>
      <c r="AI34">
        <v>12.09</v>
      </c>
      <c r="AJ34" s="3">
        <v>89849</v>
      </c>
      <c r="AK34">
        <v>18.641999999999999</v>
      </c>
      <c r="AL34" t="s">
        <v>13</v>
      </c>
      <c r="AM34" t="s">
        <v>13</v>
      </c>
      <c r="AN34" t="s">
        <v>13</v>
      </c>
      <c r="AO34" t="s">
        <v>13</v>
      </c>
      <c r="AQ34">
        <v>1</v>
      </c>
      <c r="AS34" s="14">
        <v>108</v>
      </c>
      <c r="AT34" s="10">
        <f t="shared" si="0"/>
        <v>33957.769031100623</v>
      </c>
      <c r="AU34" s="11">
        <f t="shared" si="1"/>
        <v>18262.069351718481</v>
      </c>
      <c r="AW34" s="6">
        <f t="shared" si="2"/>
        <v>26828.450346663289</v>
      </c>
      <c r="AX34" s="7">
        <f t="shared" si="3"/>
        <v>16186.10225738123</v>
      </c>
      <c r="AZ34" s="8">
        <f t="shared" si="4"/>
        <v>35287.337780659931</v>
      </c>
      <c r="BA34" s="9">
        <f t="shared" si="5"/>
        <v>17044.006376055742</v>
      </c>
      <c r="BC34" s="10">
        <f t="shared" si="6"/>
        <v>33957.769031100623</v>
      </c>
      <c r="BD34" s="11">
        <f t="shared" si="7"/>
        <v>18262.069351718481</v>
      </c>
      <c r="BF34" s="16">
        <f t="shared" si="8"/>
        <v>67776.115263950007</v>
      </c>
      <c r="BG34" s="17">
        <f t="shared" si="9"/>
        <v>-4128.1941557199998</v>
      </c>
      <c r="BI34">
        <v>74</v>
      </c>
      <c r="BJ34" t="s">
        <v>62</v>
      </c>
      <c r="BK34" s="2">
        <v>44755.022199074076</v>
      </c>
      <c r="BL34">
        <v>259</v>
      </c>
      <c r="BM34" t="s">
        <v>12</v>
      </c>
      <c r="BN34">
        <v>0</v>
      </c>
      <c r="BO34">
        <v>2.8420000000000001</v>
      </c>
      <c r="BP34" s="3">
        <v>1180881</v>
      </c>
      <c r="BQ34">
        <v>0</v>
      </c>
      <c r="BR34" t="s">
        <v>13</v>
      </c>
      <c r="BS34" t="s">
        <v>13</v>
      </c>
      <c r="BT34" t="s">
        <v>13</v>
      </c>
      <c r="BU34" t="s">
        <v>13</v>
      </c>
    </row>
    <row r="35" spans="1:73" x14ac:dyDescent="0.35">
      <c r="A35">
        <v>75</v>
      </c>
      <c r="B35" t="s">
        <v>63</v>
      </c>
      <c r="C35" s="2">
        <v>44755.043437499997</v>
      </c>
      <c r="D35">
        <v>313</v>
      </c>
      <c r="E35" t="s">
        <v>12</v>
      </c>
      <c r="F35">
        <v>0</v>
      </c>
      <c r="G35">
        <v>6.008</v>
      </c>
      <c r="H35" s="3">
        <v>1471641</v>
      </c>
      <c r="I35">
        <v>2.9729999999999999</v>
      </c>
      <c r="J35" t="s">
        <v>13</v>
      </c>
      <c r="K35" t="s">
        <v>13</v>
      </c>
      <c r="L35" t="s">
        <v>13</v>
      </c>
      <c r="M35" t="s">
        <v>13</v>
      </c>
      <c r="O35">
        <v>75</v>
      </c>
      <c r="P35" t="s">
        <v>63</v>
      </c>
      <c r="Q35" s="2">
        <v>44755.043437499997</v>
      </c>
      <c r="R35">
        <v>313</v>
      </c>
      <c r="S35" t="s">
        <v>12</v>
      </c>
      <c r="T35">
        <v>0</v>
      </c>
      <c r="U35">
        <v>5.9580000000000002</v>
      </c>
      <c r="V35" s="3">
        <v>11267</v>
      </c>
      <c r="W35">
        <v>2.9140000000000001</v>
      </c>
      <c r="X35" t="s">
        <v>13</v>
      </c>
      <c r="Y35" t="s">
        <v>13</v>
      </c>
      <c r="Z35" t="s">
        <v>13</v>
      </c>
      <c r="AA35" t="s">
        <v>13</v>
      </c>
      <c r="AC35">
        <v>75</v>
      </c>
      <c r="AD35" t="s">
        <v>63</v>
      </c>
      <c r="AE35" s="2">
        <v>44755.043437499997</v>
      </c>
      <c r="AF35">
        <v>313</v>
      </c>
      <c r="AG35" t="s">
        <v>12</v>
      </c>
      <c r="AH35">
        <v>0</v>
      </c>
      <c r="AI35">
        <v>12.077999999999999</v>
      </c>
      <c r="AJ35" s="3">
        <v>94751</v>
      </c>
      <c r="AK35">
        <v>19.64</v>
      </c>
      <c r="AL35" t="s">
        <v>13</v>
      </c>
      <c r="AM35" t="s">
        <v>13</v>
      </c>
      <c r="AN35" t="s">
        <v>13</v>
      </c>
      <c r="AO35" t="s">
        <v>13</v>
      </c>
      <c r="AQ35">
        <v>1</v>
      </c>
      <c r="AS35" s="14">
        <v>109</v>
      </c>
      <c r="AT35" s="10">
        <f t="shared" si="0"/>
        <v>3008.4155002991802</v>
      </c>
      <c r="AU35" s="11">
        <f t="shared" si="1"/>
        <v>19252.21946893448</v>
      </c>
      <c r="AW35" s="6">
        <f t="shared" si="2"/>
        <v>2699.5203152743652</v>
      </c>
      <c r="AX35" s="7">
        <f t="shared" si="3"/>
        <v>17038.131906897233</v>
      </c>
      <c r="AZ35" s="8">
        <f t="shared" si="4"/>
        <v>3172.4110080497699</v>
      </c>
      <c r="BA35" s="9">
        <f t="shared" si="5"/>
        <v>17966.554952463743</v>
      </c>
      <c r="BC35" s="10">
        <f t="shared" si="6"/>
        <v>3008.4155002991802</v>
      </c>
      <c r="BD35" s="11">
        <f t="shared" si="7"/>
        <v>19252.21946893448</v>
      </c>
      <c r="BF35" s="16">
        <f t="shared" si="8"/>
        <v>1443.3368895499998</v>
      </c>
      <c r="BG35" s="17">
        <f t="shared" si="9"/>
        <v>-5151.1141037200005</v>
      </c>
      <c r="BI35">
        <v>75</v>
      </c>
      <c r="BJ35" t="s">
        <v>63</v>
      </c>
      <c r="BK35" s="2">
        <v>44755.043437499997</v>
      </c>
      <c r="BL35">
        <v>313</v>
      </c>
      <c r="BM35" t="s">
        <v>12</v>
      </c>
      <c r="BN35">
        <v>0</v>
      </c>
      <c r="BO35">
        <v>2.8420000000000001</v>
      </c>
      <c r="BP35" s="3">
        <v>1197364</v>
      </c>
      <c r="BQ35">
        <v>0</v>
      </c>
      <c r="BR35" t="s">
        <v>13</v>
      </c>
      <c r="BS35" t="s">
        <v>13</v>
      </c>
      <c r="BT35" t="s">
        <v>13</v>
      </c>
      <c r="BU35" t="s">
        <v>13</v>
      </c>
    </row>
    <row r="36" spans="1:73" x14ac:dyDescent="0.35">
      <c r="A36">
        <v>76</v>
      </c>
      <c r="B36" t="s">
        <v>64</v>
      </c>
      <c r="C36" s="2">
        <v>44755.064687500002</v>
      </c>
      <c r="D36">
        <v>325</v>
      </c>
      <c r="E36" t="s">
        <v>12</v>
      </c>
      <c r="F36">
        <v>0</v>
      </c>
      <c r="G36">
        <v>6.0140000000000002</v>
      </c>
      <c r="H36" s="3">
        <v>35884</v>
      </c>
      <c r="I36">
        <v>6.8000000000000005E-2</v>
      </c>
      <c r="J36" t="s">
        <v>13</v>
      </c>
      <c r="K36" t="s">
        <v>13</v>
      </c>
      <c r="L36" t="s">
        <v>13</v>
      </c>
      <c r="M36" t="s">
        <v>13</v>
      </c>
      <c r="O36">
        <v>76</v>
      </c>
      <c r="P36" t="s">
        <v>64</v>
      </c>
      <c r="Q36" s="2">
        <v>44755.064687500002</v>
      </c>
      <c r="R36">
        <v>325</v>
      </c>
      <c r="S36" t="s">
        <v>12</v>
      </c>
      <c r="T36">
        <v>0</v>
      </c>
      <c r="U36" t="s">
        <v>13</v>
      </c>
      <c r="V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C36">
        <v>76</v>
      </c>
      <c r="AD36" t="s">
        <v>64</v>
      </c>
      <c r="AE36" s="2">
        <v>44755.064687500002</v>
      </c>
      <c r="AF36">
        <v>325</v>
      </c>
      <c r="AG36" t="s">
        <v>12</v>
      </c>
      <c r="AH36">
        <v>0</v>
      </c>
      <c r="AI36">
        <v>12.157</v>
      </c>
      <c r="AJ36" s="3">
        <v>17921</v>
      </c>
      <c r="AK36">
        <v>3.7229999999999999</v>
      </c>
      <c r="AL36" t="s">
        <v>13</v>
      </c>
      <c r="AM36" t="s">
        <v>13</v>
      </c>
      <c r="AN36" t="s">
        <v>13</v>
      </c>
      <c r="AO36" t="s">
        <v>13</v>
      </c>
      <c r="AQ36">
        <v>1</v>
      </c>
      <c r="AS36" s="14">
        <v>110</v>
      </c>
      <c r="AT36" s="10">
        <f t="shared" si="0"/>
        <v>81.681923746333752</v>
      </c>
      <c r="AU36" s="11">
        <f t="shared" si="1"/>
        <v>3592.3746396096803</v>
      </c>
      <c r="AW36" s="6">
        <f t="shared" si="2"/>
        <v>112.13085471961281</v>
      </c>
      <c r="AX36" s="7">
        <f t="shared" si="3"/>
        <v>3337.22404613243</v>
      </c>
      <c r="AZ36" s="8">
        <f t="shared" si="4"/>
        <v>93.987561729969599</v>
      </c>
      <c r="BA36" s="9">
        <f t="shared" si="5"/>
        <v>3417.41510196134</v>
      </c>
      <c r="BC36" s="10">
        <f t="shared" si="6"/>
        <v>81.681923746333752</v>
      </c>
      <c r="BD36" s="11">
        <f t="shared" si="7"/>
        <v>3592.3746396096803</v>
      </c>
      <c r="BF36" s="16">
        <f t="shared" si="8"/>
        <v>66.972098931199994</v>
      </c>
      <c r="BG36" s="17">
        <f t="shared" si="9"/>
        <v>1376.1967434800001</v>
      </c>
      <c r="BI36">
        <v>76</v>
      </c>
      <c r="BJ36" t="s">
        <v>64</v>
      </c>
      <c r="BK36" s="2">
        <v>44755.064687500002</v>
      </c>
      <c r="BL36">
        <v>325</v>
      </c>
      <c r="BM36" t="s">
        <v>12</v>
      </c>
      <c r="BN36">
        <v>0</v>
      </c>
      <c r="BO36">
        <v>2.839</v>
      </c>
      <c r="BP36" s="3">
        <v>1307711</v>
      </c>
      <c r="BQ36">
        <v>0</v>
      </c>
      <c r="BR36" t="s">
        <v>13</v>
      </c>
      <c r="BS36" t="s">
        <v>13</v>
      </c>
      <c r="BT36" t="s">
        <v>13</v>
      </c>
      <c r="BU36" t="s">
        <v>13</v>
      </c>
    </row>
    <row r="37" spans="1:73" x14ac:dyDescent="0.35">
      <c r="A37">
        <v>77</v>
      </c>
      <c r="B37" t="s">
        <v>65</v>
      </c>
      <c r="C37" s="2">
        <v>44755.085914351854</v>
      </c>
      <c r="D37">
        <v>373</v>
      </c>
      <c r="E37" t="s">
        <v>12</v>
      </c>
      <c r="F37">
        <v>0</v>
      </c>
      <c r="G37">
        <v>6.0110000000000001</v>
      </c>
      <c r="H37" s="3">
        <v>178801</v>
      </c>
      <c r="I37">
        <v>0.35599999999999998</v>
      </c>
      <c r="J37" t="s">
        <v>13</v>
      </c>
      <c r="K37" t="s">
        <v>13</v>
      </c>
      <c r="L37" t="s">
        <v>13</v>
      </c>
      <c r="M37" t="s">
        <v>13</v>
      </c>
      <c r="O37">
        <v>77</v>
      </c>
      <c r="P37" t="s">
        <v>65</v>
      </c>
      <c r="Q37" s="2">
        <v>44755.085914351854</v>
      </c>
      <c r="R37">
        <v>373</v>
      </c>
      <c r="S37" t="s">
        <v>12</v>
      </c>
      <c r="T37">
        <v>0</v>
      </c>
      <c r="U37">
        <v>5.9720000000000004</v>
      </c>
      <c r="V37" s="3">
        <v>1506</v>
      </c>
      <c r="W37">
        <v>0.51900000000000002</v>
      </c>
      <c r="X37" t="s">
        <v>13</v>
      </c>
      <c r="Y37" t="s">
        <v>13</v>
      </c>
      <c r="Z37" t="s">
        <v>13</v>
      </c>
      <c r="AA37" t="s">
        <v>13</v>
      </c>
      <c r="AC37">
        <v>77</v>
      </c>
      <c r="AD37" t="s">
        <v>65</v>
      </c>
      <c r="AE37" s="2">
        <v>44755.085914351854</v>
      </c>
      <c r="AF37">
        <v>373</v>
      </c>
      <c r="AG37" t="s">
        <v>12</v>
      </c>
      <c r="AH37">
        <v>0</v>
      </c>
      <c r="AI37">
        <v>12.137</v>
      </c>
      <c r="AJ37" s="3">
        <v>33673</v>
      </c>
      <c r="AK37">
        <v>7.0359999999999996</v>
      </c>
      <c r="AL37" t="s">
        <v>13</v>
      </c>
      <c r="AM37" t="s">
        <v>13</v>
      </c>
      <c r="AN37" t="s">
        <v>13</v>
      </c>
      <c r="AO37" t="s">
        <v>13</v>
      </c>
      <c r="AQ37">
        <v>1</v>
      </c>
      <c r="AS37" s="14">
        <v>111</v>
      </c>
      <c r="AT37" s="10">
        <f t="shared" si="0"/>
        <v>414.77990050121537</v>
      </c>
      <c r="AU37" s="11">
        <f t="shared" si="1"/>
        <v>6827.5727138919201</v>
      </c>
      <c r="AW37" s="6">
        <f t="shared" si="2"/>
        <v>535.99039219806389</v>
      </c>
      <c r="AX37" s="7">
        <f t="shared" si="3"/>
        <v>6206.6311217866705</v>
      </c>
      <c r="AZ37" s="8">
        <f t="shared" si="4"/>
        <v>466.86438647003916</v>
      </c>
      <c r="BA37" s="9">
        <f t="shared" si="5"/>
        <v>6415.9828586944604</v>
      </c>
      <c r="BC37" s="10">
        <f t="shared" si="6"/>
        <v>414.77990050121537</v>
      </c>
      <c r="BD37" s="11">
        <f t="shared" si="7"/>
        <v>6827.5727138919201</v>
      </c>
      <c r="BF37" s="16">
        <f t="shared" si="8"/>
        <v>264.78057219999999</v>
      </c>
      <c r="BG37" s="17">
        <f t="shared" si="9"/>
        <v>1692.7539761200003</v>
      </c>
      <c r="BI37">
        <v>77</v>
      </c>
      <c r="BJ37" t="s">
        <v>65</v>
      </c>
      <c r="BK37" s="2">
        <v>44755.085914351854</v>
      </c>
      <c r="BL37">
        <v>373</v>
      </c>
      <c r="BM37" t="s">
        <v>12</v>
      </c>
      <c r="BN37">
        <v>0</v>
      </c>
      <c r="BO37">
        <v>2.86</v>
      </c>
      <c r="BP37" s="3">
        <v>894721</v>
      </c>
      <c r="BQ37">
        <v>0</v>
      </c>
      <c r="BR37" t="s">
        <v>13</v>
      </c>
      <c r="BS37" t="s">
        <v>13</v>
      </c>
      <c r="BT37" t="s">
        <v>13</v>
      </c>
      <c r="BU37" t="s">
        <v>13</v>
      </c>
    </row>
    <row r="38" spans="1:73" x14ac:dyDescent="0.35">
      <c r="A38">
        <v>78</v>
      </c>
      <c r="B38" t="s">
        <v>66</v>
      </c>
      <c r="C38" s="2">
        <v>44755.107141203705</v>
      </c>
      <c r="D38" t="s">
        <v>67</v>
      </c>
      <c r="E38" t="s">
        <v>12</v>
      </c>
      <c r="F38">
        <v>0</v>
      </c>
      <c r="G38">
        <v>6.0129999999999999</v>
      </c>
      <c r="H38" s="3">
        <v>58882</v>
      </c>
      <c r="I38">
        <v>0.114</v>
      </c>
      <c r="J38" t="s">
        <v>13</v>
      </c>
      <c r="K38" t="s">
        <v>13</v>
      </c>
      <c r="L38" t="s">
        <v>13</v>
      </c>
      <c r="M38" t="s">
        <v>13</v>
      </c>
      <c r="O38">
        <v>78</v>
      </c>
      <c r="P38" t="s">
        <v>66</v>
      </c>
      <c r="Q38" s="2">
        <v>44755.107141203705</v>
      </c>
      <c r="R38" t="s">
        <v>67</v>
      </c>
      <c r="S38" t="s">
        <v>12</v>
      </c>
      <c r="T38">
        <v>0</v>
      </c>
      <c r="U38" t="s">
        <v>13</v>
      </c>
      <c r="V38" t="s">
        <v>13</v>
      </c>
      <c r="W38" t="s">
        <v>13</v>
      </c>
      <c r="X38" t="s">
        <v>13</v>
      </c>
      <c r="Y38" t="s">
        <v>13</v>
      </c>
      <c r="Z38" t="s">
        <v>13</v>
      </c>
      <c r="AA38" t="s">
        <v>13</v>
      </c>
      <c r="AC38">
        <v>78</v>
      </c>
      <c r="AD38" t="s">
        <v>66</v>
      </c>
      <c r="AE38" s="2">
        <v>44755.107141203705</v>
      </c>
      <c r="AF38" t="s">
        <v>67</v>
      </c>
      <c r="AG38" t="s">
        <v>12</v>
      </c>
      <c r="AH38">
        <v>0</v>
      </c>
      <c r="AI38">
        <v>12.164</v>
      </c>
      <c r="AJ38" s="3">
        <v>2442</v>
      </c>
      <c r="AK38">
        <v>0.442</v>
      </c>
      <c r="AL38" t="s">
        <v>13</v>
      </c>
      <c r="AM38" t="s">
        <v>13</v>
      </c>
      <c r="AN38" t="s">
        <v>13</v>
      </c>
      <c r="AO38" t="s">
        <v>13</v>
      </c>
      <c r="AQ38">
        <v>1</v>
      </c>
      <c r="AS38" s="14">
        <v>112</v>
      </c>
      <c r="AT38" s="10">
        <f t="shared" si="0"/>
        <v>135.50569657752104</v>
      </c>
      <c r="AU38" s="11">
        <f t="shared" si="1"/>
        <v>400.90921495072001</v>
      </c>
      <c r="AW38" s="6">
        <f t="shared" si="2"/>
        <v>182.5887232040312</v>
      </c>
      <c r="AX38" s="7">
        <f t="shared" si="3"/>
        <v>487.20247964172</v>
      </c>
      <c r="AZ38" s="8">
        <f t="shared" si="4"/>
        <v>154.32379882818842</v>
      </c>
      <c r="BA38" s="9">
        <f t="shared" si="5"/>
        <v>462.95543570136005</v>
      </c>
      <c r="BC38" s="10">
        <f t="shared" si="6"/>
        <v>135.50569657752104</v>
      </c>
      <c r="BD38" s="11">
        <f t="shared" si="7"/>
        <v>400.90921495072001</v>
      </c>
      <c r="BF38" s="16">
        <f t="shared" si="8"/>
        <v>133.09464224479999</v>
      </c>
      <c r="BG38" s="17">
        <f t="shared" si="9"/>
        <v>233.63540992000003</v>
      </c>
      <c r="BI38">
        <v>78</v>
      </c>
      <c r="BJ38" t="s">
        <v>66</v>
      </c>
      <c r="BK38" s="2">
        <v>44755.107141203705</v>
      </c>
      <c r="BL38" t="s">
        <v>67</v>
      </c>
      <c r="BM38" t="s">
        <v>12</v>
      </c>
      <c r="BN38">
        <v>0</v>
      </c>
      <c r="BO38">
        <v>2.839</v>
      </c>
      <c r="BP38" s="3">
        <v>1314428</v>
      </c>
      <c r="BQ38">
        <v>0</v>
      </c>
      <c r="BR38" t="s">
        <v>13</v>
      </c>
      <c r="BS38" t="s">
        <v>13</v>
      </c>
      <c r="BT38" t="s">
        <v>13</v>
      </c>
      <c r="BU38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2022-07-13T13:38:43Z</dcterms:modified>
</cp:coreProperties>
</file>