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AFB66AF3-C236-4224-8E4F-3A09566A3345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AT10" i="1"/>
  <c r="AU10" i="1"/>
  <c r="AW10" i="1"/>
  <c r="AX10" i="1"/>
  <c r="AZ10" i="1"/>
  <c r="BA10" i="1"/>
  <c r="AT11" i="1"/>
  <c r="AU11" i="1"/>
  <c r="AW11" i="1"/>
  <c r="AX11" i="1"/>
  <c r="AZ11" i="1"/>
  <c r="BA11" i="1"/>
  <c r="AT12" i="1"/>
  <c r="AU12" i="1"/>
  <c r="AW12" i="1"/>
  <c r="AX12" i="1"/>
  <c r="AZ12" i="1"/>
  <c r="BA12" i="1"/>
  <c r="AT13" i="1"/>
  <c r="AU13" i="1"/>
  <c r="AW13" i="1"/>
  <c r="AX13" i="1"/>
  <c r="AZ13" i="1"/>
  <c r="BA13" i="1"/>
  <c r="AT14" i="1"/>
  <c r="AU14" i="1"/>
  <c r="AW14" i="1"/>
  <c r="AX14" i="1"/>
  <c r="AZ14" i="1"/>
  <c r="BA14" i="1"/>
  <c r="AT15" i="1"/>
  <c r="AU15" i="1"/>
  <c r="AW15" i="1"/>
  <c r="AX15" i="1"/>
  <c r="AZ15" i="1"/>
  <c r="BA15" i="1"/>
  <c r="AT16" i="1"/>
  <c r="AU16" i="1"/>
  <c r="AW16" i="1"/>
  <c r="AX16" i="1"/>
  <c r="AZ16" i="1"/>
  <c r="BA16" i="1"/>
  <c r="AT17" i="1"/>
  <c r="AU17" i="1"/>
  <c r="AW17" i="1"/>
  <c r="AX17" i="1"/>
  <c r="AZ17" i="1"/>
  <c r="BA17" i="1"/>
  <c r="AT18" i="1"/>
  <c r="AU18" i="1"/>
  <c r="AW18" i="1"/>
  <c r="AX18" i="1"/>
  <c r="AZ18" i="1"/>
  <c r="BA18" i="1"/>
  <c r="AT19" i="1"/>
  <c r="AU19" i="1"/>
  <c r="AW19" i="1"/>
  <c r="AX19" i="1"/>
  <c r="AZ19" i="1"/>
  <c r="BA19" i="1"/>
  <c r="AT20" i="1"/>
  <c r="AU20" i="1"/>
  <c r="AW20" i="1"/>
  <c r="AX20" i="1"/>
  <c r="AZ20" i="1"/>
  <c r="BA20" i="1"/>
  <c r="AT21" i="1"/>
  <c r="AU21" i="1"/>
  <c r="AW21" i="1"/>
  <c r="AX21" i="1"/>
  <c r="AZ21" i="1"/>
  <c r="BA21" i="1"/>
  <c r="AT22" i="1"/>
  <c r="AU22" i="1"/>
  <c r="AW22" i="1"/>
  <c r="AX22" i="1"/>
  <c r="AZ22" i="1"/>
  <c r="BA22" i="1"/>
  <c r="AT23" i="1"/>
  <c r="AU23" i="1"/>
  <c r="AW23" i="1"/>
  <c r="AX23" i="1"/>
  <c r="AZ23" i="1"/>
  <c r="BA23" i="1"/>
  <c r="AT24" i="1"/>
  <c r="AU24" i="1"/>
  <c r="AW24" i="1"/>
  <c r="AX24" i="1"/>
  <c r="AZ24" i="1"/>
  <c r="BA24" i="1"/>
  <c r="AT25" i="1"/>
  <c r="AU25" i="1"/>
  <c r="AW25" i="1"/>
  <c r="AX25" i="1"/>
  <c r="AZ25" i="1"/>
  <c r="BA25" i="1"/>
  <c r="AT26" i="1"/>
  <c r="AU26" i="1"/>
  <c r="AW26" i="1"/>
  <c r="AX26" i="1"/>
  <c r="AZ26" i="1"/>
  <c r="BA26" i="1"/>
  <c r="AT27" i="1"/>
  <c r="AU27" i="1"/>
  <c r="AW27" i="1"/>
  <c r="AX27" i="1"/>
  <c r="AZ27" i="1"/>
  <c r="BA27" i="1"/>
  <c r="AT28" i="1"/>
  <c r="AU28" i="1"/>
  <c r="AW28" i="1"/>
  <c r="AX28" i="1"/>
  <c r="AZ28" i="1"/>
  <c r="BA28" i="1"/>
  <c r="AT29" i="1"/>
  <c r="AU29" i="1"/>
  <c r="AW29" i="1"/>
  <c r="AX29" i="1"/>
  <c r="AZ29" i="1"/>
  <c r="BA29" i="1"/>
  <c r="AT30" i="1"/>
  <c r="AU30" i="1"/>
  <c r="AW30" i="1"/>
  <c r="AX30" i="1"/>
  <c r="AZ30" i="1"/>
  <c r="BA30" i="1"/>
  <c r="AT31" i="1"/>
  <c r="AU31" i="1"/>
  <c r="AW31" i="1"/>
  <c r="AX31" i="1"/>
  <c r="AZ31" i="1"/>
  <c r="BA31" i="1"/>
  <c r="AT32" i="1"/>
  <c r="AU32" i="1"/>
  <c r="AW32" i="1"/>
  <c r="AX32" i="1"/>
  <c r="AZ32" i="1"/>
  <c r="BA32" i="1"/>
</calcChain>
</file>

<file path=xl/sharedStrings.xml><?xml version="1.0" encoding="utf-8"?>
<sst xmlns="http://schemas.openxmlformats.org/spreadsheetml/2006/main" count="556" uniqueCount="54">
  <si>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</si>
  <si>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</si>
  <si>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</si>
  <si>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</si>
  <si>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</si>
  <si>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</si>
  <si>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</si>
  <si>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</si>
  <si>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</si>
  <si>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</si>
  <si>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</si>
  <si>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</si>
  <si>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</si>
  <si>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</si>
  <si>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</si>
  <si>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</si>
  <si>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</si>
  <si>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</si>
  <si>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</si>
  <si>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</si>
  <si>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</si>
  <si>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</si>
  <si>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</si>
  <si>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</si>
  <si>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</si>
  <si>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</si>
  <si>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</si>
  <si>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</si>
  <si>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BRN23mar22_001.gcd</t>
  </si>
  <si>
    <t>BRN23mar22_002.gcd</t>
  </si>
  <si>
    <t>BRN23mar22_003.gcd</t>
  </si>
  <si>
    <t>BRN23mar22_004.gcd</t>
  </si>
  <si>
    <t>BRN23mar22_005.gcd</t>
  </si>
  <si>
    <t>BRN23mar22_006.gcd</t>
  </si>
  <si>
    <t>BRN23mar22_007.gcd</t>
  </si>
  <si>
    <t>BRN23mar22_008.gcd</t>
  </si>
  <si>
    <t>BRN23mar22_009.gcd</t>
  </si>
  <si>
    <t>BRN23mar22_010.gcd</t>
  </si>
  <si>
    <t>BRN23mar22_011.gcd</t>
  </si>
  <si>
    <t>BRN23mar22_012.gcd</t>
  </si>
  <si>
    <t>BRN23mar22_013.gcd</t>
  </si>
  <si>
    <t>BRN23mar22_014.gcd</t>
  </si>
  <si>
    <t>BRN23mar22_015.gcd</t>
  </si>
  <si>
    <t>BRN23mar22_016.gcd</t>
  </si>
  <si>
    <t>BRN23mar22_017.gcd</t>
  </si>
  <si>
    <t>BRN23mar22_018.gcd</t>
  </si>
  <si>
    <t>BRN23mar22_019.gcd</t>
  </si>
  <si>
    <t>BRN23mar22_020.gcd</t>
  </si>
  <si>
    <t>BRN23mar22_021.gcd</t>
  </si>
  <si>
    <t>BRN23mar22_022.gcd</t>
  </si>
  <si>
    <t>BRN23mar22_023.gcd</t>
  </si>
  <si>
    <t>BRN23mar22_024.gcd</t>
  </si>
  <si>
    <t>CO2 peak is swamped by water peak</t>
  </si>
  <si>
    <t>atypical for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</si>
</sst>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32"/>
  <sheetViews>
    <sheetView tabSelected="1" topLeftCell="Q1" workbookViewId="0">
      <selection activeCell="AR10" sqref="AR10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3" x14ac:dyDescent="0.35">
      <c r="A7" t="s">
        <v>15</v>
      </c>
      <c r="O7" t="s">
        <v>16</v>
      </c>
      <c r="AC7" t="s">
        <v>17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26</v>
      </c>
      <c r="BA8" s="5" t="s">
        <v>27</v>
      </c>
    </row>
    <row r="9" spans="1:53" x14ac:dyDescent="0.35">
      <c r="A9">
        <v>49</v>
      </c>
      <c r="B9" t="s">
        <v>28</v>
      </c>
      <c r="C9" s="2">
        <v>44643.419490740744</v>
      </c>
      <c r="D9" t="s">
        <v>24</v>
      </c>
      <c r="E9" t="s">
        <v>13</v>
      </c>
      <c r="F9">
        <v>0</v>
      </c>
      <c r="G9">
        <v>6.024</v>
      </c>
      <c r="H9" s="3">
        <v>293564</v>
      </c>
      <c r="I9">
        <v>0.58799999999999997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28</v>
      </c>
      <c r="Q9" s="2">
        <v>44643.419490740744</v>
      </c>
      <c r="R9" t="s">
        <v>24</v>
      </c>
      <c r="S9" t="s">
        <v>13</v>
      </c>
      <c r="T9">
        <v>0</v>
      </c>
      <c r="U9">
        <v>5.9740000000000002</v>
      </c>
      <c r="V9" s="3">
        <v>2523</v>
      </c>
      <c r="W9">
        <v>0.76900000000000002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28</v>
      </c>
      <c r="AE9" s="2">
        <v>44643.419490740744</v>
      </c>
      <c r="AF9" t="s">
        <v>24</v>
      </c>
      <c r="AG9" t="s">
        <v>13</v>
      </c>
      <c r="AH9">
        <v>0</v>
      </c>
      <c r="AI9">
        <v>12.244</v>
      </c>
      <c r="AJ9" s="3">
        <v>7161</v>
      </c>
      <c r="AK9">
        <v>1.4450000000000001</v>
      </c>
      <c r="AL9" t="s">
        <v>14</v>
      </c>
      <c r="AM9" t="s">
        <v>14</v>
      </c>
      <c r="AN9" t="s">
        <v>14</v>
      </c>
      <c r="AO9" t="s">
        <v>14</v>
      </c>
      <c r="AQ9">
        <v>3</v>
      </c>
      <c r="AR9" t="s">
        <v>53</v>
      </c>
      <c r="AT9" s="6">
        <f t="shared" ref="AT9:AT32" si="0">IF(H9&lt;15000,((0.00000002125*H9^2)+(0.002705*H9)+(-4.371)),(IF(H9&lt;700000,((-0.0000000008162*H9^2)+(0.003141*H9)+(0.4702)), ((0.000000003285*V9^2)+(0.1899*V9)+(559.5)))))</f>
        <v>852.21475320524473</v>
      </c>
      <c r="AU9" s="7">
        <f t="shared" ref="AU9:AU32" si="1">((-0.00000006277*AJ9^2)+(0.1854*AJ9)+(34.83))</f>
        <v>1359.2605593588301</v>
      </c>
      <c r="AW9" s="8">
        <f t="shared" ref="AW9:AW32" si="2">IF(H9&lt;10000,((-0.00000005795*H9^2)+(0.003823*H9)+(-6.715)),(IF(H9&lt;700000,((-0.0000000001209*H9^2)+(0.002635*H9)+(-0.4111)), ((-0.00000002007*V9^2)+(0.2564*V9)+(286.1)))))</f>
        <v>762.71089950859357</v>
      </c>
      <c r="AX9" s="9">
        <f t="shared" ref="AX9:AX32" si="3">(-0.00000001626*AJ9^2)+(0.1912*AJ9)+(-3.858)</f>
        <v>1364.4913884845403</v>
      </c>
      <c r="AZ9" s="10">
        <f t="shared" ref="AZ9:AZ32" si="4">IF(H9&lt;10000,((0.0000001453*H9^2)+(0.0008349*H9)+(-1.805)),(IF(H9&lt;700000,((-0.00000000008054*H9^2)+(0.002348*H9)+(-2.47)), ((-0.00000001938*V9^2)+(0.2471*V9)+(226.8)))))</f>
        <v>679.877349128388</v>
      </c>
      <c r="BA9" s="11">
        <f t="shared" ref="BA9:BA32" si="5">(-0.00000002552*AJ9^2)+(0.2067*AJ9)+(-103.7)</f>
        <v>1375.1700364160799</v>
      </c>
    </row>
    <row r="10" spans="1:53" x14ac:dyDescent="0.35">
      <c r="A10">
        <v>50</v>
      </c>
      <c r="B10" t="s">
        <v>29</v>
      </c>
      <c r="C10" s="2">
        <v>44643.440694444442</v>
      </c>
      <c r="D10" t="s">
        <v>25</v>
      </c>
      <c r="E10" t="s">
        <v>13</v>
      </c>
      <c r="F10">
        <v>0</v>
      </c>
      <c r="G10">
        <v>6.0060000000000002</v>
      </c>
      <c r="H10" s="3">
        <v>1133378</v>
      </c>
      <c r="I10">
        <v>2.2879999999999998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29</v>
      </c>
      <c r="Q10" s="2">
        <v>44643.440694444442</v>
      </c>
      <c r="R10" t="s">
        <v>25</v>
      </c>
      <c r="S10" t="s">
        <v>13</v>
      </c>
      <c r="T10">
        <v>0</v>
      </c>
      <c r="U10">
        <v>5.9569999999999999</v>
      </c>
      <c r="V10" s="3">
        <v>10114</v>
      </c>
      <c r="W10">
        <v>2.6309999999999998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29</v>
      </c>
      <c r="AE10" s="2">
        <v>44643.440694444442</v>
      </c>
      <c r="AF10" t="s">
        <v>25</v>
      </c>
      <c r="AG10" t="s">
        <v>13</v>
      </c>
      <c r="AH10">
        <v>0</v>
      </c>
      <c r="AI10">
        <v>12.204000000000001</v>
      </c>
      <c r="AJ10" s="3">
        <v>6050</v>
      </c>
      <c r="AK10">
        <v>1.2090000000000001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2480.4846324918599</v>
      </c>
      <c r="AU10" s="7">
        <f t="shared" si="1"/>
        <v>1154.202461075</v>
      </c>
      <c r="AW10" s="8">
        <f t="shared" si="2"/>
        <v>2877.2765795702799</v>
      </c>
      <c r="AX10" s="9">
        <f t="shared" si="3"/>
        <v>1152.30684335</v>
      </c>
      <c r="AZ10" s="10">
        <f t="shared" si="4"/>
        <v>2723.9869617375198</v>
      </c>
      <c r="BA10" s="11">
        <f t="shared" si="5"/>
        <v>1145.9009042</v>
      </c>
    </row>
    <row r="11" spans="1:53" x14ac:dyDescent="0.35">
      <c r="A11">
        <v>51</v>
      </c>
      <c r="B11" t="s">
        <v>30</v>
      </c>
      <c r="C11" s="2">
        <v>44643.461898148147</v>
      </c>
      <c r="D11">
        <v>173</v>
      </c>
      <c r="E11" t="s">
        <v>13</v>
      </c>
      <c r="F11">
        <v>0</v>
      </c>
      <c r="G11">
        <v>6.0259999999999998</v>
      </c>
      <c r="H11" s="3">
        <v>4503</v>
      </c>
      <c r="I11">
        <v>4.0000000000000001E-3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30</v>
      </c>
      <c r="Q11" s="2">
        <v>44643.461898148147</v>
      </c>
      <c r="R11">
        <v>173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30</v>
      </c>
      <c r="AE11" s="2">
        <v>44643.461898148147</v>
      </c>
      <c r="AF11">
        <v>173</v>
      </c>
      <c r="AG11" t="s">
        <v>13</v>
      </c>
      <c r="AH11">
        <v>0</v>
      </c>
      <c r="AI11">
        <v>12.161</v>
      </c>
      <c r="AJ11" s="3">
        <v>19275</v>
      </c>
      <c r="AK11">
        <v>4.0090000000000003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8.2405014412499984</v>
      </c>
      <c r="AU11" s="7">
        <f t="shared" si="1"/>
        <v>3585.09433651875</v>
      </c>
      <c r="AW11" s="8">
        <f t="shared" si="2"/>
        <v>9.3249163284500014</v>
      </c>
      <c r="AX11" s="9">
        <f t="shared" si="3"/>
        <v>3675.4809933375</v>
      </c>
      <c r="AZ11" s="10">
        <f t="shared" si="4"/>
        <v>4.9008041077000009</v>
      </c>
      <c r="BA11" s="11">
        <f t="shared" si="5"/>
        <v>3870.96116605</v>
      </c>
    </row>
    <row r="12" spans="1:53" x14ac:dyDescent="0.35">
      <c r="A12">
        <v>52</v>
      </c>
      <c r="B12" t="s">
        <v>31</v>
      </c>
      <c r="C12" s="2">
        <v>44643.483101851853</v>
      </c>
      <c r="D12">
        <v>59</v>
      </c>
      <c r="E12" t="s">
        <v>13</v>
      </c>
      <c r="F12">
        <v>0</v>
      </c>
      <c r="G12">
        <v>6.0350000000000001</v>
      </c>
      <c r="H12" s="3">
        <v>3326</v>
      </c>
      <c r="I12">
        <v>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31</v>
      </c>
      <c r="Q12" s="2">
        <v>44643.483101851853</v>
      </c>
      <c r="R12">
        <v>59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31</v>
      </c>
      <c r="AE12" s="2">
        <v>44643.483101851853</v>
      </c>
      <c r="AF12">
        <v>59</v>
      </c>
      <c r="AG12" t="s">
        <v>13</v>
      </c>
      <c r="AH12">
        <v>0</v>
      </c>
      <c r="AI12">
        <v>12.157</v>
      </c>
      <c r="AJ12" s="3">
        <v>18181</v>
      </c>
      <c r="AK12">
        <v>3.778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4.8609033649999986</v>
      </c>
      <c r="AU12" s="7">
        <f t="shared" si="1"/>
        <v>3384.8388542720299</v>
      </c>
      <c r="AW12" s="8">
        <f t="shared" si="2"/>
        <v>5.3592391058000004</v>
      </c>
      <c r="AX12" s="9">
        <f t="shared" si="3"/>
        <v>3466.9744771461401</v>
      </c>
      <c r="AZ12" s="10">
        <f t="shared" si="4"/>
        <v>2.5792261028000008</v>
      </c>
      <c r="BA12" s="11">
        <f t="shared" si="5"/>
        <v>3645.8770956192798</v>
      </c>
    </row>
    <row r="13" spans="1:53" x14ac:dyDescent="0.35">
      <c r="A13">
        <v>53</v>
      </c>
      <c r="B13" t="s">
        <v>32</v>
      </c>
      <c r="C13" s="2">
        <v>44643.504328703704</v>
      </c>
      <c r="D13">
        <v>188</v>
      </c>
      <c r="E13" t="s">
        <v>13</v>
      </c>
      <c r="F13">
        <v>0</v>
      </c>
      <c r="G13">
        <v>6.0279999999999996</v>
      </c>
      <c r="H13" s="3">
        <v>5385</v>
      </c>
      <c r="I13">
        <v>6.0000000000000001E-3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32</v>
      </c>
      <c r="Q13" s="2">
        <v>44643.504328703704</v>
      </c>
      <c r="R13">
        <v>188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32</v>
      </c>
      <c r="AE13" s="2">
        <v>44643.504328703704</v>
      </c>
      <c r="AF13">
        <v>188</v>
      </c>
      <c r="AG13" t="s">
        <v>13</v>
      </c>
      <c r="AH13">
        <v>0</v>
      </c>
      <c r="AI13">
        <v>12.173</v>
      </c>
      <c r="AJ13" s="3">
        <v>7718</v>
      </c>
      <c r="AK13">
        <v>1.5629999999999999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10.811637281249999</v>
      </c>
      <c r="AU13" s="7">
        <f t="shared" si="1"/>
        <v>1462.0081465185201</v>
      </c>
      <c r="AW13" s="8">
        <f t="shared" si="2"/>
        <v>12.191407861249999</v>
      </c>
      <c r="AX13" s="9">
        <f t="shared" si="3"/>
        <v>1470.8550320597601</v>
      </c>
      <c r="AZ13" s="10">
        <f t="shared" si="4"/>
        <v>6.9043785925000005</v>
      </c>
      <c r="BA13" s="11">
        <f t="shared" si="5"/>
        <v>1490.09043678752</v>
      </c>
    </row>
    <row r="14" spans="1:53" x14ac:dyDescent="0.35">
      <c r="A14">
        <v>54</v>
      </c>
      <c r="B14" t="s">
        <v>33</v>
      </c>
      <c r="C14" s="2">
        <v>44643.525543981479</v>
      </c>
      <c r="D14">
        <v>159</v>
      </c>
      <c r="E14" t="s">
        <v>13</v>
      </c>
      <c r="F14">
        <v>0</v>
      </c>
      <c r="G14">
        <v>6.0119999999999996</v>
      </c>
      <c r="H14" s="3">
        <v>29030</v>
      </c>
      <c r="I14">
        <v>5.3999999999999999E-2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33</v>
      </c>
      <c r="Q14" s="2">
        <v>44643.525543981479</v>
      </c>
      <c r="R14">
        <v>159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33</v>
      </c>
      <c r="AE14" s="2">
        <v>44643.525543981479</v>
      </c>
      <c r="AF14">
        <v>159</v>
      </c>
      <c r="AG14" t="s">
        <v>13</v>
      </c>
      <c r="AH14">
        <v>0</v>
      </c>
      <c r="AI14">
        <v>12.162000000000001</v>
      </c>
      <c r="AJ14" s="3">
        <v>14875</v>
      </c>
      <c r="AK14">
        <v>3.08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90.965584877420014</v>
      </c>
      <c r="AU14" s="7">
        <f t="shared" si="1"/>
        <v>2778.7661567187502</v>
      </c>
      <c r="AW14" s="8">
        <f t="shared" si="2"/>
        <v>75.981062625189992</v>
      </c>
      <c r="AX14" s="9">
        <f t="shared" si="3"/>
        <v>2836.6442209374995</v>
      </c>
      <c r="AZ14" s="10">
        <f t="shared" si="4"/>
        <v>65.624565647913997</v>
      </c>
      <c r="BA14" s="11">
        <f t="shared" si="5"/>
        <v>2965.3158012500003</v>
      </c>
    </row>
    <row r="15" spans="1:53" x14ac:dyDescent="0.35">
      <c r="A15">
        <v>55</v>
      </c>
      <c r="B15" t="s">
        <v>34</v>
      </c>
      <c r="C15" s="2">
        <v>44643.546759259261</v>
      </c>
      <c r="D15">
        <v>90</v>
      </c>
      <c r="E15" t="s">
        <v>13</v>
      </c>
      <c r="F15">
        <v>0</v>
      </c>
      <c r="G15">
        <v>6.0309999999999997</v>
      </c>
      <c r="H15" s="3">
        <v>4188</v>
      </c>
      <c r="I15">
        <v>4.0000000000000001E-3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34</v>
      </c>
      <c r="Q15" s="2">
        <v>44643.546759259261</v>
      </c>
      <c r="R15">
        <v>90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34</v>
      </c>
      <c r="AE15" s="2">
        <v>44643.546759259261</v>
      </c>
      <c r="AF15">
        <v>90</v>
      </c>
      <c r="AG15" t="s">
        <v>13</v>
      </c>
      <c r="AH15">
        <v>0</v>
      </c>
      <c r="AI15">
        <v>12.173</v>
      </c>
      <c r="AJ15" s="3">
        <v>4431</v>
      </c>
      <c r="AK15">
        <v>0.86499999999999999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7.3302510600000002</v>
      </c>
      <c r="AU15" s="7">
        <f t="shared" si="1"/>
        <v>855.10498882203012</v>
      </c>
      <c r="AW15" s="8">
        <f t="shared" si="2"/>
        <v>8.2793190152000005</v>
      </c>
      <c r="AX15" s="9">
        <f t="shared" si="3"/>
        <v>843.02995504614012</v>
      </c>
      <c r="AZ15" s="10">
        <f t="shared" si="4"/>
        <v>4.2400278831999998</v>
      </c>
      <c r="BA15" s="11">
        <f t="shared" si="5"/>
        <v>811.6866464192799</v>
      </c>
    </row>
    <row r="16" spans="1:53" x14ac:dyDescent="0.35">
      <c r="A16">
        <v>56</v>
      </c>
      <c r="B16" t="s">
        <v>35</v>
      </c>
      <c r="C16" s="2">
        <v>44643.567986111113</v>
      </c>
      <c r="D16">
        <v>17</v>
      </c>
      <c r="E16" t="s">
        <v>13</v>
      </c>
      <c r="F16">
        <v>0</v>
      </c>
      <c r="G16">
        <v>6.0339999999999998</v>
      </c>
      <c r="H16" s="3">
        <v>4669</v>
      </c>
      <c r="I16">
        <v>5.0000000000000001E-3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35</v>
      </c>
      <c r="Q16" s="2">
        <v>44643.567986111113</v>
      </c>
      <c r="R16">
        <v>17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35</v>
      </c>
      <c r="AE16" s="2">
        <v>44643.567986111113</v>
      </c>
      <c r="AF16">
        <v>17</v>
      </c>
      <c r="AG16" t="s">
        <v>13</v>
      </c>
      <c r="AH16">
        <v>0</v>
      </c>
      <c r="AI16">
        <v>12.154999999999999</v>
      </c>
      <c r="AJ16" s="3">
        <v>15299</v>
      </c>
      <c r="AK16">
        <v>3.169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8.7218856712499999</v>
      </c>
      <c r="AU16" s="7">
        <f t="shared" si="1"/>
        <v>2856.5726913992298</v>
      </c>
      <c r="AW16" s="8">
        <f t="shared" si="2"/>
        <v>9.8713024400499982</v>
      </c>
      <c r="AX16" s="9">
        <f t="shared" si="3"/>
        <v>2917.5049941397397</v>
      </c>
      <c r="AZ16" s="10">
        <f t="shared" si="4"/>
        <v>5.2606243133000001</v>
      </c>
      <c r="BA16" s="11">
        <f t="shared" si="5"/>
        <v>3052.6301040864801</v>
      </c>
    </row>
    <row r="17" spans="1:53" x14ac:dyDescent="0.35">
      <c r="A17">
        <v>57</v>
      </c>
      <c r="B17" t="s">
        <v>36</v>
      </c>
      <c r="C17" s="2">
        <v>44643.589189814818</v>
      </c>
      <c r="D17">
        <v>213</v>
      </c>
      <c r="E17" t="s">
        <v>13</v>
      </c>
      <c r="F17">
        <v>0</v>
      </c>
      <c r="G17">
        <v>6.0270000000000001</v>
      </c>
      <c r="H17" s="3">
        <v>6145</v>
      </c>
      <c r="I17">
        <v>8.0000000000000002E-3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36</v>
      </c>
      <c r="Q17" s="2">
        <v>44643.589189814818</v>
      </c>
      <c r="R17">
        <v>213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36</v>
      </c>
      <c r="AE17" s="2">
        <v>44643.589189814818</v>
      </c>
      <c r="AF17">
        <v>213</v>
      </c>
      <c r="AG17" t="s">
        <v>13</v>
      </c>
      <c r="AH17">
        <v>0</v>
      </c>
      <c r="AI17">
        <v>12.167</v>
      </c>
      <c r="AJ17" s="3">
        <v>6884</v>
      </c>
      <c r="AK17">
        <v>1.3859999999999999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13.05364678125</v>
      </c>
      <c r="AU17" s="7">
        <f t="shared" si="1"/>
        <v>1308.14896384688</v>
      </c>
      <c r="AW17" s="8">
        <f t="shared" si="2"/>
        <v>14.58908360125</v>
      </c>
      <c r="AX17" s="9">
        <f t="shared" si="3"/>
        <v>1311.5922474454401</v>
      </c>
      <c r="AZ17" s="10">
        <f t="shared" si="4"/>
        <v>8.8121374325000001</v>
      </c>
      <c r="BA17" s="11">
        <f t="shared" si="5"/>
        <v>1318.0134210828801</v>
      </c>
    </row>
    <row r="18" spans="1:53" x14ac:dyDescent="0.35">
      <c r="A18">
        <v>58</v>
      </c>
      <c r="B18" t="s">
        <v>37</v>
      </c>
      <c r="C18" s="2">
        <v>44643.610405092593</v>
      </c>
      <c r="D18">
        <v>10</v>
      </c>
      <c r="E18" t="s">
        <v>13</v>
      </c>
      <c r="F18">
        <v>0</v>
      </c>
      <c r="G18">
        <v>6.0170000000000003</v>
      </c>
      <c r="H18" s="3">
        <v>11085</v>
      </c>
      <c r="I18">
        <v>1.7999999999999999E-2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37</v>
      </c>
      <c r="Q18" s="2">
        <v>44643.610405092593</v>
      </c>
      <c r="R18">
        <v>10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37</v>
      </c>
      <c r="AE18" s="2">
        <v>44643.610405092593</v>
      </c>
      <c r="AF18">
        <v>10</v>
      </c>
      <c r="AG18" t="s">
        <v>13</v>
      </c>
      <c r="AH18">
        <v>0</v>
      </c>
      <c r="AI18">
        <v>12.167</v>
      </c>
      <c r="AJ18" s="3">
        <v>9533</v>
      </c>
      <c r="AK18">
        <v>1.948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28.225066031250002</v>
      </c>
      <c r="AU18" s="7">
        <f t="shared" si="1"/>
        <v>1796.5437823534701</v>
      </c>
      <c r="AW18" s="8">
        <f t="shared" si="2"/>
        <v>28.783019143497501</v>
      </c>
      <c r="AX18" s="9">
        <f t="shared" si="3"/>
        <v>1817.3739222728602</v>
      </c>
      <c r="AZ18" s="10">
        <f t="shared" si="4"/>
        <v>23.547683468298498</v>
      </c>
      <c r="BA18" s="11">
        <f t="shared" si="5"/>
        <v>1864.4518911687198</v>
      </c>
    </row>
    <row r="19" spans="1:53" x14ac:dyDescent="0.35">
      <c r="A19">
        <v>59</v>
      </c>
      <c r="B19" t="s">
        <v>38</v>
      </c>
      <c r="C19" s="2">
        <v>44643.631608796299</v>
      </c>
      <c r="D19">
        <v>41</v>
      </c>
      <c r="E19" t="s">
        <v>13</v>
      </c>
      <c r="F19">
        <v>0</v>
      </c>
      <c r="G19">
        <v>6.0309999999999997</v>
      </c>
      <c r="H19" s="3">
        <v>4635</v>
      </c>
      <c r="I19">
        <v>5.0000000000000001E-3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38</v>
      </c>
      <c r="Q19" s="2">
        <v>44643.631608796299</v>
      </c>
      <c r="R19">
        <v>41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38</v>
      </c>
      <c r="AE19" s="2">
        <v>44643.631608796299</v>
      </c>
      <c r="AF19">
        <v>41</v>
      </c>
      <c r="AG19" t="s">
        <v>13</v>
      </c>
      <c r="AH19">
        <v>0</v>
      </c>
      <c r="AI19">
        <v>12.143000000000001</v>
      </c>
      <c r="AJ19" s="3">
        <v>22789</v>
      </c>
      <c r="AK19">
        <v>4.75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8.6231935312499992</v>
      </c>
      <c r="AU19" s="7">
        <f t="shared" si="1"/>
        <v>4227.31172103683</v>
      </c>
      <c r="AW19" s="8">
        <f t="shared" si="2"/>
        <v>9.7596521112500021</v>
      </c>
      <c r="AX19" s="9">
        <f t="shared" si="3"/>
        <v>4344.9543556485396</v>
      </c>
      <c r="AZ19" s="10">
        <f t="shared" si="4"/>
        <v>5.1862740924999997</v>
      </c>
      <c r="BA19" s="11">
        <f t="shared" si="5"/>
        <v>4593.5327809440796</v>
      </c>
    </row>
    <row r="20" spans="1:53" x14ac:dyDescent="0.35">
      <c r="A20">
        <v>60</v>
      </c>
      <c r="B20" t="s">
        <v>39</v>
      </c>
      <c r="C20" s="2">
        <v>44643.652800925927</v>
      </c>
      <c r="D20">
        <v>107</v>
      </c>
      <c r="E20" t="s">
        <v>13</v>
      </c>
      <c r="F20">
        <v>0</v>
      </c>
      <c r="G20">
        <v>6.0279999999999996</v>
      </c>
      <c r="H20" s="3">
        <v>4956</v>
      </c>
      <c r="I20">
        <v>5.0000000000000001E-3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39</v>
      </c>
      <c r="Q20" s="2">
        <v>44643.652800925927</v>
      </c>
      <c r="R20">
        <v>107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39</v>
      </c>
      <c r="AE20" s="2">
        <v>44643.652800925927</v>
      </c>
      <c r="AF20">
        <v>107</v>
      </c>
      <c r="AG20" t="s">
        <v>13</v>
      </c>
      <c r="AH20">
        <v>0</v>
      </c>
      <c r="AI20">
        <v>12.145</v>
      </c>
      <c r="AJ20" s="3">
        <v>22089</v>
      </c>
      <c r="AK20">
        <v>4.6029999999999998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9.5569211399999983</v>
      </c>
      <c r="AU20" s="7">
        <f t="shared" si="1"/>
        <v>4099.5036154788304</v>
      </c>
      <c r="AW20" s="8">
        <f t="shared" si="2"/>
        <v>10.808423808800001</v>
      </c>
      <c r="AX20" s="9">
        <f t="shared" si="3"/>
        <v>4211.6251570445402</v>
      </c>
      <c r="AZ20" s="10">
        <f t="shared" si="4"/>
        <v>5.9016137008000005</v>
      </c>
      <c r="BA20" s="11">
        <f t="shared" si="5"/>
        <v>4449.6444815360801</v>
      </c>
    </row>
    <row r="21" spans="1:53" x14ac:dyDescent="0.35">
      <c r="A21">
        <v>61</v>
      </c>
      <c r="B21" t="s">
        <v>40</v>
      </c>
      <c r="C21" s="2">
        <v>44643.674016203702</v>
      </c>
      <c r="D21">
        <v>179</v>
      </c>
      <c r="E21" t="s">
        <v>13</v>
      </c>
      <c r="F21">
        <v>0</v>
      </c>
      <c r="G21">
        <v>6.0140000000000002</v>
      </c>
      <c r="H21" s="3">
        <v>13245</v>
      </c>
      <c r="I21">
        <v>2.1999999999999999E-2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40</v>
      </c>
      <c r="Q21" s="2">
        <v>44643.674016203702</v>
      </c>
      <c r="R21">
        <v>179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40</v>
      </c>
      <c r="AE21" s="2">
        <v>44643.674016203702</v>
      </c>
      <c r="AF21">
        <v>179</v>
      </c>
      <c r="AG21" t="s">
        <v>13</v>
      </c>
      <c r="AH21">
        <v>0</v>
      </c>
      <c r="AI21">
        <v>12.164999999999999</v>
      </c>
      <c r="AJ21" s="3">
        <v>6218</v>
      </c>
      <c r="AK21">
        <v>1.2450000000000001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35.184613031249995</v>
      </c>
      <c r="AU21" s="7">
        <f t="shared" si="1"/>
        <v>1185.2202905985198</v>
      </c>
      <c r="AW21" s="8">
        <f t="shared" si="2"/>
        <v>34.468265509977506</v>
      </c>
      <c r="AX21" s="9">
        <f t="shared" si="3"/>
        <v>1184.3949310997602</v>
      </c>
      <c r="AZ21" s="10">
        <f t="shared" si="4"/>
        <v>28.615130865786497</v>
      </c>
      <c r="BA21" s="11">
        <f t="shared" si="5"/>
        <v>1180.57390686752</v>
      </c>
    </row>
    <row r="22" spans="1:53" x14ac:dyDescent="0.35">
      <c r="A22">
        <v>62</v>
      </c>
      <c r="B22" t="s">
        <v>41</v>
      </c>
      <c r="C22" s="2">
        <v>44643.695208333331</v>
      </c>
      <c r="D22">
        <v>87</v>
      </c>
      <c r="E22" t="s">
        <v>13</v>
      </c>
      <c r="F22">
        <v>0</v>
      </c>
      <c r="G22">
        <v>6.0259999999999998</v>
      </c>
      <c r="H22" s="3">
        <v>4094</v>
      </c>
      <c r="I22">
        <v>3.0000000000000001E-3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41</v>
      </c>
      <c r="Q22" s="2">
        <v>44643.695208333331</v>
      </c>
      <c r="R22">
        <v>87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41</v>
      </c>
      <c r="AE22" s="2">
        <v>44643.695208333331</v>
      </c>
      <c r="AF22">
        <v>87</v>
      </c>
      <c r="AG22" t="s">
        <v>13</v>
      </c>
      <c r="AH22">
        <v>0</v>
      </c>
      <c r="AI22">
        <v>12.177</v>
      </c>
      <c r="AJ22" s="3">
        <v>4300</v>
      </c>
      <c r="AK22">
        <v>0.83699999999999997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7.0594377650000002</v>
      </c>
      <c r="AU22" s="7">
        <f t="shared" si="1"/>
        <v>830.88938270000006</v>
      </c>
      <c r="AW22" s="8">
        <f t="shared" si="2"/>
        <v>7.9650715538000014</v>
      </c>
      <c r="AX22" s="9">
        <f t="shared" si="3"/>
        <v>818.00135260000013</v>
      </c>
      <c r="AZ22" s="10">
        <f t="shared" si="4"/>
        <v>4.0484300708000003</v>
      </c>
      <c r="BA22" s="11">
        <f t="shared" si="5"/>
        <v>784.63813519999985</v>
      </c>
    </row>
    <row r="23" spans="1:53" x14ac:dyDescent="0.35">
      <c r="A23">
        <v>63</v>
      </c>
      <c r="B23" t="s">
        <v>42</v>
      </c>
      <c r="C23" s="2">
        <v>44643.716435185182</v>
      </c>
      <c r="D23">
        <v>147</v>
      </c>
      <c r="E23" t="s">
        <v>13</v>
      </c>
      <c r="F23">
        <v>0</v>
      </c>
      <c r="G23">
        <v>6.0220000000000002</v>
      </c>
      <c r="H23" s="3">
        <v>10766</v>
      </c>
      <c r="I23">
        <v>1.7000000000000001E-2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42</v>
      </c>
      <c r="Q23" s="2">
        <v>44643.716435185182</v>
      </c>
      <c r="R23">
        <v>147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42</v>
      </c>
      <c r="AE23" s="2">
        <v>44643.716435185182</v>
      </c>
      <c r="AF23">
        <v>147</v>
      </c>
      <c r="AG23" t="s">
        <v>13</v>
      </c>
      <c r="AH23">
        <v>0</v>
      </c>
      <c r="AI23">
        <v>12.172000000000001</v>
      </c>
      <c r="AJ23" s="3">
        <v>8845</v>
      </c>
      <c r="AK23">
        <v>1.802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27.214048564999999</v>
      </c>
      <c r="AU23" s="7">
        <f t="shared" si="1"/>
        <v>1669.7822502507499</v>
      </c>
      <c r="AW23" s="8">
        <f t="shared" si="2"/>
        <v>27.9432968731996</v>
      </c>
      <c r="AX23" s="9">
        <f t="shared" si="3"/>
        <v>1686.0339147535001</v>
      </c>
      <c r="AZ23" s="10">
        <f t="shared" si="4"/>
        <v>22.799232869871759</v>
      </c>
      <c r="BA23" s="11">
        <f t="shared" si="5"/>
        <v>1722.5649676819999</v>
      </c>
    </row>
    <row r="24" spans="1:53" x14ac:dyDescent="0.35">
      <c r="A24">
        <v>64</v>
      </c>
      <c r="B24" t="s">
        <v>43</v>
      </c>
      <c r="C24" s="2">
        <v>44643.737638888888</v>
      </c>
      <c r="D24">
        <v>128</v>
      </c>
      <c r="E24" t="s">
        <v>13</v>
      </c>
      <c r="F24">
        <v>0</v>
      </c>
      <c r="G24">
        <v>6.024</v>
      </c>
      <c r="H24" s="3">
        <v>8248</v>
      </c>
      <c r="I24">
        <v>1.2E-2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43</v>
      </c>
      <c r="Q24" s="2">
        <v>44643.737638888888</v>
      </c>
      <c r="R24">
        <v>128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43</v>
      </c>
      <c r="AE24" s="2">
        <v>44643.737638888888</v>
      </c>
      <c r="AF24">
        <v>128</v>
      </c>
      <c r="AG24" t="s">
        <v>13</v>
      </c>
      <c r="AH24">
        <v>0</v>
      </c>
      <c r="AI24">
        <v>12.175000000000001</v>
      </c>
      <c r="AJ24" s="3">
        <v>11446</v>
      </c>
      <c r="AK24">
        <v>2.3540000000000001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19.385466959999995</v>
      </c>
      <c r="AU24" s="7">
        <f t="shared" si="1"/>
        <v>2148.6948448026801</v>
      </c>
      <c r="AW24" s="8">
        <f t="shared" si="2"/>
        <v>20.8747942432</v>
      </c>
      <c r="AX24" s="9">
        <f t="shared" si="3"/>
        <v>2182.48696250584</v>
      </c>
      <c r="AZ24" s="10">
        <f t="shared" si="4"/>
        <v>14.965942131200002</v>
      </c>
      <c r="BA24" s="11">
        <f t="shared" si="5"/>
        <v>2258.8448014236801</v>
      </c>
    </row>
    <row r="25" spans="1:53" x14ac:dyDescent="0.35">
      <c r="A25">
        <v>65</v>
      </c>
      <c r="B25" t="s">
        <v>44</v>
      </c>
      <c r="C25" s="2">
        <v>44643.758888888886</v>
      </c>
      <c r="D25">
        <v>153</v>
      </c>
      <c r="E25" t="s">
        <v>13</v>
      </c>
      <c r="F25">
        <v>0</v>
      </c>
      <c r="G25">
        <v>6.01</v>
      </c>
      <c r="H25" s="3">
        <v>29350</v>
      </c>
      <c r="I25">
        <v>5.3999999999999999E-2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44</v>
      </c>
      <c r="Q25" s="2">
        <v>44643.758888888886</v>
      </c>
      <c r="R25">
        <v>153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44</v>
      </c>
      <c r="AE25" s="2">
        <v>44643.758888888886</v>
      </c>
      <c r="AF25">
        <v>153</v>
      </c>
      <c r="AG25" t="s">
        <v>13</v>
      </c>
      <c r="AH25">
        <v>0</v>
      </c>
      <c r="AI25">
        <v>12.148</v>
      </c>
      <c r="AJ25" s="3">
        <v>15884</v>
      </c>
      <c r="AK25">
        <v>3.2930000000000001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91.955456955500011</v>
      </c>
      <c r="AU25" s="7">
        <f t="shared" si="1"/>
        <v>2963.8866376068804</v>
      </c>
      <c r="AW25" s="8">
        <f t="shared" si="2"/>
        <v>76.822004019750011</v>
      </c>
      <c r="AX25" s="9">
        <f t="shared" si="3"/>
        <v>3029.0603783254401</v>
      </c>
      <c r="AZ25" s="10">
        <f t="shared" si="4"/>
        <v>66.374421031849991</v>
      </c>
      <c r="BA25" s="11">
        <f t="shared" si="5"/>
        <v>3173.08406684288</v>
      </c>
    </row>
    <row r="26" spans="1:53" x14ac:dyDescent="0.35">
      <c r="A26">
        <v>66</v>
      </c>
      <c r="B26" t="s">
        <v>45</v>
      </c>
      <c r="C26" s="2">
        <v>44643.780092592591</v>
      </c>
      <c r="D26">
        <v>131</v>
      </c>
      <c r="E26" t="s">
        <v>13</v>
      </c>
      <c r="F26">
        <v>0</v>
      </c>
      <c r="G26">
        <v>6.0209999999999999</v>
      </c>
      <c r="H26" s="3">
        <v>6232</v>
      </c>
      <c r="I26">
        <v>8.0000000000000002E-3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45</v>
      </c>
      <c r="Q26" s="2">
        <v>44643.780092592591</v>
      </c>
      <c r="R26">
        <v>131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45</v>
      </c>
      <c r="AE26" s="2">
        <v>44643.780092592591</v>
      </c>
      <c r="AF26">
        <v>131</v>
      </c>
      <c r="AG26" t="s">
        <v>13</v>
      </c>
      <c r="AH26">
        <v>0</v>
      </c>
      <c r="AI26">
        <v>12.148</v>
      </c>
      <c r="AJ26" s="3">
        <v>19339</v>
      </c>
      <c r="AK26">
        <v>4.0229999999999997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13.31186376</v>
      </c>
      <c r="AU26" s="7">
        <f t="shared" si="1"/>
        <v>3596.80481326883</v>
      </c>
      <c r="AW26" s="8">
        <f t="shared" si="2"/>
        <v>14.8592840992</v>
      </c>
      <c r="AX26" s="9">
        <f t="shared" si="3"/>
        <v>3687.6776100645402</v>
      </c>
      <c r="AZ26" s="10">
        <f t="shared" si="4"/>
        <v>9.0412326271999994</v>
      </c>
      <c r="BA26" s="11">
        <f t="shared" si="5"/>
        <v>3884.1268985760798</v>
      </c>
    </row>
    <row r="27" spans="1:53" x14ac:dyDescent="0.35">
      <c r="A27">
        <v>67</v>
      </c>
      <c r="B27" t="s">
        <v>46</v>
      </c>
      <c r="C27" s="2">
        <v>44643.801307870373</v>
      </c>
      <c r="D27">
        <v>169</v>
      </c>
      <c r="E27" t="s">
        <v>13</v>
      </c>
      <c r="F27">
        <v>0</v>
      </c>
      <c r="G27">
        <v>6.0190000000000001</v>
      </c>
      <c r="H27" s="3">
        <v>8564</v>
      </c>
      <c r="I27">
        <v>1.2E-2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46</v>
      </c>
      <c r="Q27" s="2">
        <v>44643.801307870373</v>
      </c>
      <c r="R27">
        <v>169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46</v>
      </c>
      <c r="AE27" s="2">
        <v>44643.801307870373</v>
      </c>
      <c r="AF27">
        <v>169</v>
      </c>
      <c r="AG27" t="s">
        <v>13</v>
      </c>
      <c r="AH27">
        <v>0</v>
      </c>
      <c r="AI27">
        <v>12.169</v>
      </c>
      <c r="AJ27" s="3">
        <v>7705</v>
      </c>
      <c r="AK27">
        <v>1.56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20.353139540000001</v>
      </c>
      <c r="AU27" s="7">
        <f t="shared" si="1"/>
        <v>1459.6105318407499</v>
      </c>
      <c r="AW27" s="8">
        <f t="shared" si="2"/>
        <v>21.774997536800001</v>
      </c>
      <c r="AX27" s="9">
        <f t="shared" si="3"/>
        <v>1468.3726921735001</v>
      </c>
      <c r="AZ27" s="10">
        <f t="shared" si="4"/>
        <v>16.001690148800002</v>
      </c>
      <c r="BA27" s="11">
        <f t="shared" si="5"/>
        <v>1487.4084535219999</v>
      </c>
    </row>
    <row r="28" spans="1:53" x14ac:dyDescent="0.35">
      <c r="A28">
        <v>68</v>
      </c>
      <c r="B28" t="s">
        <v>47</v>
      </c>
      <c r="C28" s="2">
        <v>44643.822511574072</v>
      </c>
      <c r="D28">
        <v>26</v>
      </c>
      <c r="E28" t="s">
        <v>13</v>
      </c>
      <c r="F28">
        <v>0</v>
      </c>
      <c r="G28">
        <v>6.0129999999999999</v>
      </c>
      <c r="H28" s="3">
        <v>11604</v>
      </c>
      <c r="I28">
        <v>1.9E-2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47</v>
      </c>
      <c r="Q28" s="2">
        <v>44643.822511574072</v>
      </c>
      <c r="R28">
        <v>26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47</v>
      </c>
      <c r="AE28" s="2">
        <v>44643.822511574072</v>
      </c>
      <c r="AF28">
        <v>26</v>
      </c>
      <c r="AG28" t="s">
        <v>13</v>
      </c>
      <c r="AH28">
        <v>0</v>
      </c>
      <c r="AI28">
        <v>12.157999999999999</v>
      </c>
      <c r="AJ28" s="3">
        <v>8367</v>
      </c>
      <c r="AK28">
        <v>1.7010000000000001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29.879192339999996</v>
      </c>
      <c r="AU28" s="7">
        <f t="shared" si="1"/>
        <v>1581.67748013147</v>
      </c>
      <c r="AW28" s="8">
        <f t="shared" si="2"/>
        <v>30.149160474545599</v>
      </c>
      <c r="AX28" s="9">
        <f t="shared" si="3"/>
        <v>1594.7740912368602</v>
      </c>
      <c r="AZ28" s="10">
        <f t="shared" si="4"/>
        <v>24.765347062199357</v>
      </c>
      <c r="BA28" s="11">
        <f t="shared" si="5"/>
        <v>1623.9723292967199</v>
      </c>
    </row>
    <row r="29" spans="1:53" x14ac:dyDescent="0.35">
      <c r="A29">
        <v>69</v>
      </c>
      <c r="B29" t="s">
        <v>48</v>
      </c>
      <c r="C29" s="2">
        <v>44643.843692129631</v>
      </c>
      <c r="D29">
        <v>163</v>
      </c>
      <c r="E29" t="s">
        <v>13</v>
      </c>
      <c r="F29">
        <v>0</v>
      </c>
      <c r="G29">
        <v>6.024</v>
      </c>
      <c r="H29" s="3">
        <v>4888</v>
      </c>
      <c r="I29">
        <v>5.0000000000000001E-3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48</v>
      </c>
      <c r="Q29" s="2">
        <v>44643.843692129631</v>
      </c>
      <c r="R29">
        <v>163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48</v>
      </c>
      <c r="AE29" s="2">
        <v>44643.843692129631</v>
      </c>
      <c r="AF29">
        <v>163</v>
      </c>
      <c r="AG29" t="s">
        <v>13</v>
      </c>
      <c r="AH29">
        <v>0</v>
      </c>
      <c r="AI29">
        <v>12.2</v>
      </c>
      <c r="AJ29" s="3">
        <v>60429</v>
      </c>
      <c r="AK29">
        <v>12.603999999999999</v>
      </c>
      <c r="AL29" t="s">
        <v>14</v>
      </c>
      <c r="AM29" t="s">
        <v>14</v>
      </c>
      <c r="AN29" t="s">
        <v>14</v>
      </c>
      <c r="AO29" t="s">
        <v>14</v>
      </c>
      <c r="AQ29">
        <v>2</v>
      </c>
      <c r="AR29" t="s">
        <v>52</v>
      </c>
      <c r="AT29" s="6">
        <f t="shared" si="0"/>
        <v>9.3587565599999998</v>
      </c>
      <c r="AU29" s="7">
        <f t="shared" si="1"/>
        <v>11009.151648146431</v>
      </c>
      <c r="AW29" s="8">
        <f t="shared" si="2"/>
        <v>10.587251075200001</v>
      </c>
      <c r="AX29" s="9">
        <f t="shared" si="3"/>
        <v>11490.790742693342</v>
      </c>
      <c r="AZ29" s="10">
        <f t="shared" si="4"/>
        <v>5.7475778432000002</v>
      </c>
      <c r="BA29" s="11">
        <f t="shared" si="5"/>
        <v>12293.78383367368</v>
      </c>
    </row>
    <row r="30" spans="1:53" x14ac:dyDescent="0.35">
      <c r="A30">
        <v>70</v>
      </c>
      <c r="B30" t="s">
        <v>49</v>
      </c>
      <c r="C30" s="2">
        <v>44643.864918981482</v>
      </c>
      <c r="D30">
        <v>129</v>
      </c>
      <c r="E30" t="s">
        <v>13</v>
      </c>
      <c r="F30">
        <v>0</v>
      </c>
      <c r="G30">
        <v>6.0279999999999996</v>
      </c>
      <c r="H30" s="3">
        <v>4635</v>
      </c>
      <c r="I30">
        <v>5.0000000000000001E-3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49</v>
      </c>
      <c r="Q30" s="2">
        <v>44643.864918981482</v>
      </c>
      <c r="R30">
        <v>129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49</v>
      </c>
      <c r="AE30" s="2">
        <v>44643.864918981482</v>
      </c>
      <c r="AF30">
        <v>129</v>
      </c>
      <c r="AG30" t="s">
        <v>13</v>
      </c>
      <c r="AH30">
        <v>0</v>
      </c>
      <c r="AI30">
        <v>12.153</v>
      </c>
      <c r="AJ30" s="3">
        <v>3675</v>
      </c>
      <c r="AK30">
        <v>0.70399999999999996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8.6231935312499992</v>
      </c>
      <c r="AU30" s="7">
        <f t="shared" si="1"/>
        <v>715.32725191875011</v>
      </c>
      <c r="AW30" s="8">
        <f t="shared" si="2"/>
        <v>9.7596521112500021</v>
      </c>
      <c r="AX30" s="9">
        <f t="shared" si="3"/>
        <v>698.58239853750013</v>
      </c>
      <c r="AZ30" s="10">
        <f t="shared" si="4"/>
        <v>5.1862740924999997</v>
      </c>
      <c r="BA30" s="11">
        <f t="shared" si="5"/>
        <v>655.57783644999995</v>
      </c>
    </row>
    <row r="31" spans="1:53" x14ac:dyDescent="0.35">
      <c r="A31">
        <v>71</v>
      </c>
      <c r="B31" t="s">
        <v>50</v>
      </c>
      <c r="C31" s="2">
        <v>44643.886122685188</v>
      </c>
      <c r="D31">
        <v>148</v>
      </c>
      <c r="E31" t="s">
        <v>13</v>
      </c>
      <c r="F31">
        <v>0</v>
      </c>
      <c r="G31">
        <v>6.0129999999999999</v>
      </c>
      <c r="H31" s="3">
        <v>9307</v>
      </c>
      <c r="I31">
        <v>1.4E-2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50</v>
      </c>
      <c r="Q31" s="2">
        <v>44643.886122685188</v>
      </c>
      <c r="R31">
        <v>148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50</v>
      </c>
      <c r="AE31" s="2">
        <v>44643.886122685188</v>
      </c>
      <c r="AF31">
        <v>148</v>
      </c>
      <c r="AG31" t="s">
        <v>13</v>
      </c>
      <c r="AH31">
        <v>0</v>
      </c>
      <c r="AI31">
        <v>12.159000000000001</v>
      </c>
      <c r="AJ31" s="3">
        <v>7452</v>
      </c>
      <c r="AK31">
        <v>1.5069999999999999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22.645115291250001</v>
      </c>
      <c r="AU31" s="7">
        <f t="shared" si="1"/>
        <v>1412.9450372779202</v>
      </c>
      <c r="AW31" s="8">
        <f t="shared" si="2"/>
        <v>23.846017570449998</v>
      </c>
      <c r="AX31" s="9">
        <f t="shared" si="3"/>
        <v>1420.0614447369601</v>
      </c>
      <c r="AZ31" s="10">
        <f t="shared" si="4"/>
        <v>18.551336479700002</v>
      </c>
      <c r="BA31" s="11">
        <f t="shared" si="5"/>
        <v>1435.2112156019198</v>
      </c>
    </row>
    <row r="32" spans="1:53" x14ac:dyDescent="0.35">
      <c r="A32">
        <v>72</v>
      </c>
      <c r="B32" t="s">
        <v>51</v>
      </c>
      <c r="C32" s="2">
        <v>44643.907326388886</v>
      </c>
      <c r="D32">
        <v>24</v>
      </c>
      <c r="E32" t="s">
        <v>13</v>
      </c>
      <c r="F32">
        <v>0</v>
      </c>
      <c r="G32">
        <v>6.0220000000000002</v>
      </c>
      <c r="H32" s="3">
        <v>8806</v>
      </c>
      <c r="I32">
        <v>1.2999999999999999E-2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51</v>
      </c>
      <c r="Q32" s="2">
        <v>44643.907326388886</v>
      </c>
      <c r="R32">
        <v>24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51</v>
      </c>
      <c r="AE32" s="2">
        <v>44643.907326388886</v>
      </c>
      <c r="AF32">
        <v>24</v>
      </c>
      <c r="AG32" t="s">
        <v>13</v>
      </c>
      <c r="AH32">
        <v>0</v>
      </c>
      <c r="AI32">
        <v>12.163</v>
      </c>
      <c r="AJ32" s="3">
        <v>11101</v>
      </c>
      <c r="AK32">
        <v>2.2810000000000001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21.097074764999995</v>
      </c>
      <c r="AU32" s="7">
        <f t="shared" si="1"/>
        <v>2085.2201147432297</v>
      </c>
      <c r="AW32" s="8">
        <f t="shared" si="2"/>
        <v>22.456568393799998</v>
      </c>
      <c r="AX32" s="9">
        <f t="shared" si="3"/>
        <v>2116.6494444117398</v>
      </c>
      <c r="AZ32" s="10">
        <f t="shared" si="4"/>
        <v>16.814510310799999</v>
      </c>
      <c r="BA32" s="11">
        <f t="shared" si="5"/>
        <v>2187.7318142304803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2022-03-24T13:10:15Z</dcterms:modified>
</cp:coreProperties>
</file>