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7B1FE4E3-ECB3-44E8-BB0A-897945491CB0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<sst xmlns="http://schemas.openxmlformats.org/spreadsheetml/2006/main" count="845" uniqueCount="66">
  <si>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</si>
  <si>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</si>
  <si>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</si>
  <si>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</si>
  <si>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</si>
  <si>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</si>
  <si>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</si>
  <si>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</si>
  <si>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</si>
  <si>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</si>
  <si>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</si>
  <si>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</si>
  <si>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</si>
  <si>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</si>
  <si>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</si>
  <si>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</si>
  <si>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</si>
  <si>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</si>
  <si>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</si>
  <si>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</si>
  <si>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</si>
  <si>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</si>
  <si>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</si>
  <si>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</si>
  <si>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</si>
  <si>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</si>
  <si>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</si>
  <si>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</si>
  <si>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</si>
  <si>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</si>
  <si>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</si>
  <si>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</si>
  <si>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</si>
  <si>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</si>
  <si>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air</t>
  </si>
  <si>
    <t>air + 100</t>
  </si>
  <si>
    <t>Conc. (ppt)</t>
  </si>
  <si>
    <t>BRN28jun22_001.gcd</t>
  </si>
  <si>
    <t>BRN28jun22_002.gcd</t>
  </si>
  <si>
    <t>BRN28jun22_003.gcd</t>
  </si>
  <si>
    <t>BRN28jun22_004.gcd</t>
  </si>
  <si>
    <t>BRN28jun22_005.gcd</t>
  </si>
  <si>
    <t>BRN28jun22_006.gcd</t>
  </si>
  <si>
    <t>BRN28jun22_007.gcd</t>
  </si>
  <si>
    <t>BRN28jun22_008.gcd</t>
  </si>
  <si>
    <t>BRN28jun22_009.gcd</t>
  </si>
  <si>
    <t>BRN28jun22_010.gcd</t>
  </si>
  <si>
    <t>BRN28jun22_011.gcd</t>
  </si>
  <si>
    <t>BRN28jun22_012.gcd</t>
  </si>
  <si>
    <t>BRN28jun22_013.gcd</t>
  </si>
  <si>
    <t>BRN28jun22_014.gcd</t>
  </si>
  <si>
    <t>BRN28jun22_015.gcd</t>
  </si>
  <si>
    <t>BRN28jun22_016.gcd</t>
  </si>
  <si>
    <t>BRN28jun22_017.gcd</t>
  </si>
  <si>
    <t>BRN28jun22_018.gcd</t>
  </si>
  <si>
    <t>BRN28jun22_019.gcd</t>
  </si>
  <si>
    <t>BRN28jun22_020.gcd</t>
  </si>
  <si>
    <t>BRN28jun22_021.gcd</t>
  </si>
  <si>
    <t>BRN28jun22_022.gcd</t>
  </si>
  <si>
    <t>BRN28jun22_023.gcd</t>
  </si>
  <si>
    <t>BRN28jun22_024.gcd</t>
  </si>
  <si>
    <t>BRN28jun22_025.gcd</t>
  </si>
  <si>
    <t>BRN28jun22_026.gcd</t>
  </si>
  <si>
    <t>BRN28jun22_027.gcd</t>
  </si>
  <si>
    <t>BRN28jun22_028.gcd</t>
  </si>
  <si>
    <t>BRN28jun22_029.gcd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</si>
</sst>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topLeftCell="A16" workbookViewId="0">
      <selection activeCell="E48" sqref="E4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</cols>
  <sheetData>
    <row r="7" spans="1:73" x14ac:dyDescent="0.35">
      <c r="A7" t="s">
        <v>14</v>
      </c>
      <c r="O7" t="s">
        <v>15</v>
      </c>
      <c r="AC7" t="s">
        <v>16</v>
      </c>
      <c r="AT7" t="s">
        <v>33</v>
      </c>
      <c r="AW7" t="s">
        <v>32</v>
      </c>
      <c r="BI7" t="s">
        <v>29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36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36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36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26</v>
      </c>
      <c r="AT8" s="5" t="s">
        <v>30</v>
      </c>
      <c r="AU8" s="5" t="s">
        <v>31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23</v>
      </c>
      <c r="BD8" s="5" t="s">
        <v>24</v>
      </c>
      <c r="BF8" s="15" t="s">
        <v>27</v>
      </c>
      <c r="BG8" s="15" t="s">
        <v>28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36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49</v>
      </c>
      <c r="B9" t="s">
        <v>37</v>
      </c>
      <c r="C9" s="2">
        <v>44740.530740740738</v>
      </c>
      <c r="D9" t="s">
        <v>34</v>
      </c>
      <c r="E9" t="s">
        <v>12</v>
      </c>
      <c r="F9">
        <v>0</v>
      </c>
      <c r="G9">
        <v>6.0640000000000001</v>
      </c>
      <c r="H9" s="3">
        <v>1778</v>
      </c>
      <c r="I9">
        <v>-1E-3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37</v>
      </c>
      <c r="Q9" s="2">
        <v>44740.530740740738</v>
      </c>
      <c r="R9" t="s">
        <v>34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37</v>
      </c>
      <c r="AE9" s="2">
        <v>44740.530740740738</v>
      </c>
      <c r="AF9" t="s">
        <v>34</v>
      </c>
      <c r="AG9" t="s">
        <v>12</v>
      </c>
      <c r="AH9">
        <v>0</v>
      </c>
      <c r="AI9">
        <v>12.222</v>
      </c>
      <c r="AJ9" s="3">
        <v>2835</v>
      </c>
      <c r="AK9">
        <v>0.52500000000000002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37" si="0">IF(H9&lt;10000,((0.0000001453*H9^2)+(0.0008349*H9)+(-1.805)),(IF(H9&lt;700000,((-0.00000000008054*H9^2)+(0.002348*H9)+(-2.47)), ((-0.00000001938*V9^2)+(0.2471*V9)+(226.8)))))</f>
        <v>0.13878676520000011</v>
      </c>
      <c r="AU9" s="11">
        <f t="shared" ref="AU9:AU37" si="1">(-0.00000002552*AJ9^2)+(0.2067*AJ9)+(-103.7)</f>
        <v>482.08939001800007</v>
      </c>
      <c r="AW9" s="6">
        <f t="shared" ref="AW9:AW37" si="2">IF(H9&lt;15000,((0.00000002125*H9^2)+(0.002705*H9)+(-4.371)),(IF(H9&lt;700000,((-0.0000000008162*H9^2)+(0.003141*H9)+(0.4702)), ((0.000000003285*V9^2)+(0.1899*V9)+(559.5)))))</f>
        <v>0.50566728499999947</v>
      </c>
      <c r="AX9" s="7">
        <f t="shared" ref="AX9:AX37" si="3">((-0.00000006277*AJ9^2)+(0.1854*AJ9)+(34.83))</f>
        <v>559.93450338675007</v>
      </c>
      <c r="AZ9" s="8">
        <f t="shared" ref="AZ9:AZ37" si="4">IF(H9&lt;10000,((-0.00000005795*H9^2)+(0.003823*H9)+(-6.715)),(IF(H9&lt;700000,((-0.0000000001209*H9^2)+(0.002635*H9)+(-0.4111)), ((-0.00000002007*V9^2)+(0.2564*V9)+(286.1)))))</f>
        <v>-0.10090240779999959</v>
      </c>
      <c r="BA9" s="9">
        <f t="shared" ref="BA9:BA37" si="5">(-0.00000001626*AJ9^2)+(0.1912*AJ9)+(-3.858)</f>
        <v>538.06331472150009</v>
      </c>
      <c r="BC9" s="10">
        <f t="shared" ref="BC9:BC37" si="6">IF(H9&lt;10000,((0.0000001453*H9^2)+(0.0008349*H9)+(-1.805)),(IF(H9&lt;700000,((-0.00000000008054*H9^2)+(0.002348*H9)+(-2.47)), ((-0.00000001938*V9^2)+(0.2471*V9)+(226.8)))))</f>
        <v>0.13878676520000011</v>
      </c>
      <c r="BD9" s="11">
        <f t="shared" ref="BD9:BD37" si="7">(-0.00000002552*AJ9^2)+(0.2067*AJ9)+(-103.7)</f>
        <v>482.08939001800007</v>
      </c>
      <c r="BF9" s="16">
        <f t="shared" ref="BF9:BF37" si="8">IF(H9&lt;100000,((0.0000000152*H9^2)+(0.0014347*H9)+(-4.08313)),((0.00000295*V9^2)+(0.083061*V9)+(133)))</f>
        <v>-1.4841818831999998</v>
      </c>
      <c r="BG9" s="17">
        <f t="shared" ref="BG9:BG37" si="9">(-0.00000172*AJ9^2)+(0.108838*AJ9)+(-21.89)</f>
        <v>272.84170300000005</v>
      </c>
      <c r="BI9">
        <v>49</v>
      </c>
      <c r="BJ9" t="s">
        <v>37</v>
      </c>
      <c r="BK9" s="2">
        <v>44740.530740740738</v>
      </c>
      <c r="BL9" t="s">
        <v>34</v>
      </c>
      <c r="BM9" t="s">
        <v>12</v>
      </c>
      <c r="BN9">
        <v>0</v>
      </c>
      <c r="BO9">
        <v>2.7010000000000001</v>
      </c>
      <c r="BP9" s="3">
        <v>5232715</v>
      </c>
      <c r="BQ9">
        <v>959.05200000000002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50</v>
      </c>
      <c r="B10" t="s">
        <v>38</v>
      </c>
      <c r="C10" s="2">
        <v>44740.551990740743</v>
      </c>
      <c r="D10" t="s">
        <v>35</v>
      </c>
      <c r="E10" t="s">
        <v>12</v>
      </c>
      <c r="F10">
        <v>0</v>
      </c>
      <c r="G10">
        <v>6.01</v>
      </c>
      <c r="H10" s="3">
        <v>1126875</v>
      </c>
      <c r="I10">
        <v>2.274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38</v>
      </c>
      <c r="Q10" s="2">
        <v>44740.551990740743</v>
      </c>
      <c r="R10" t="s">
        <v>35</v>
      </c>
      <c r="S10" t="s">
        <v>12</v>
      </c>
      <c r="T10">
        <v>0</v>
      </c>
      <c r="U10">
        <v>5.9589999999999996</v>
      </c>
      <c r="V10" s="3">
        <v>9402</v>
      </c>
      <c r="W10">
        <v>2.4569999999999999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38</v>
      </c>
      <c r="AE10" s="2">
        <v>44740.551990740743</v>
      </c>
      <c r="AF10" t="s">
        <v>35</v>
      </c>
      <c r="AG10" t="s">
        <v>12</v>
      </c>
      <c r="AH10">
        <v>0</v>
      </c>
      <c r="AI10">
        <v>12.183999999999999</v>
      </c>
      <c r="AJ10" s="3">
        <v>9643</v>
      </c>
      <c r="AK10">
        <v>1.972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0">
        <f t="shared" si="0"/>
        <v>2548.3210544344802</v>
      </c>
      <c r="AU10" s="11">
        <f t="shared" si="1"/>
        <v>1887.1350603015201</v>
      </c>
      <c r="AW10" s="6">
        <f t="shared" si="2"/>
        <v>2345.2301861291398</v>
      </c>
      <c r="AX10" s="7">
        <f t="shared" si="3"/>
        <v>1816.8053778262699</v>
      </c>
      <c r="AZ10" s="8">
        <f t="shared" si="4"/>
        <v>2694.9986600877201</v>
      </c>
      <c r="BA10" s="9">
        <f t="shared" si="5"/>
        <v>1838.3716240792601</v>
      </c>
      <c r="BC10" s="10">
        <f t="shared" si="6"/>
        <v>2548.3210544344802</v>
      </c>
      <c r="BD10" s="11">
        <f t="shared" si="7"/>
        <v>1887.1350603015201</v>
      </c>
      <c r="BF10" s="16">
        <f t="shared" si="8"/>
        <v>1174.7124538</v>
      </c>
      <c r="BG10" s="17">
        <f t="shared" si="9"/>
        <v>867.6964217200001</v>
      </c>
      <c r="BI10">
        <v>50</v>
      </c>
      <c r="BJ10" t="s">
        <v>38</v>
      </c>
      <c r="BK10" s="2">
        <v>44740.551990740743</v>
      </c>
      <c r="BL10" t="s">
        <v>35</v>
      </c>
      <c r="BM10" t="s">
        <v>12</v>
      </c>
      <c r="BN10">
        <v>0</v>
      </c>
      <c r="BO10">
        <v>2.7120000000000002</v>
      </c>
      <c r="BP10" s="3">
        <v>5076265</v>
      </c>
      <c r="BQ10">
        <v>957.83799999999997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51</v>
      </c>
      <c r="B11" t="s">
        <v>39</v>
      </c>
      <c r="C11" s="2">
        <v>44740.573263888888</v>
      </c>
      <c r="D11" t="s">
        <v>25</v>
      </c>
      <c r="E11" t="s">
        <v>12</v>
      </c>
      <c r="F11">
        <v>0</v>
      </c>
      <c r="G11">
        <v>6.0270000000000001</v>
      </c>
      <c r="H11" s="3">
        <v>3131</v>
      </c>
      <c r="I11">
        <v>2E-3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39</v>
      </c>
      <c r="Q11" s="2">
        <v>44740.573263888888</v>
      </c>
      <c r="R11" t="s">
        <v>25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39</v>
      </c>
      <c r="AE11" s="2">
        <v>44740.573263888888</v>
      </c>
      <c r="AF11" t="s">
        <v>25</v>
      </c>
      <c r="AG11" t="s">
        <v>12</v>
      </c>
      <c r="AH11">
        <v>0</v>
      </c>
      <c r="AI11">
        <v>12.199</v>
      </c>
      <c r="AJ11" s="3">
        <v>1699</v>
      </c>
      <c r="AK11">
        <v>0.28299999999999997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0">
        <f t="shared" si="0"/>
        <v>2.2334711932999998</v>
      </c>
      <c r="AU11" s="11">
        <f t="shared" si="1"/>
        <v>247.40963394248001</v>
      </c>
      <c r="AW11" s="6">
        <f t="shared" si="2"/>
        <v>4.3066721712499998</v>
      </c>
      <c r="AX11" s="7">
        <f t="shared" si="3"/>
        <v>349.64340805523</v>
      </c>
      <c r="AZ11" s="8">
        <f t="shared" si="4"/>
        <v>4.6867198200500013</v>
      </c>
      <c r="BA11" s="9">
        <f t="shared" si="5"/>
        <v>320.94386386774005</v>
      </c>
      <c r="BC11" s="10">
        <f t="shared" si="6"/>
        <v>2.2334711932999998</v>
      </c>
      <c r="BD11" s="11">
        <f t="shared" si="7"/>
        <v>247.40963394248001</v>
      </c>
      <c r="BF11" s="16">
        <f t="shared" si="8"/>
        <v>0.55792374719999938</v>
      </c>
      <c r="BG11" s="17">
        <f t="shared" si="9"/>
        <v>158.06080828</v>
      </c>
      <c r="BI11">
        <v>51</v>
      </c>
      <c r="BJ11" t="s">
        <v>39</v>
      </c>
      <c r="BK11" s="2">
        <v>44740.573263888888</v>
      </c>
      <c r="BL11" t="s">
        <v>25</v>
      </c>
      <c r="BM11" t="s">
        <v>12</v>
      </c>
      <c r="BN11">
        <v>0</v>
      </c>
      <c r="BO11">
        <v>2.6960000000000002</v>
      </c>
      <c r="BP11" s="3">
        <v>5297111</v>
      </c>
      <c r="BQ11">
        <v>959.51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52</v>
      </c>
      <c r="B12" t="s">
        <v>40</v>
      </c>
      <c r="C12" s="2">
        <v>44740.594513888886</v>
      </c>
      <c r="D12">
        <v>370</v>
      </c>
      <c r="E12" t="s">
        <v>12</v>
      </c>
      <c r="F12">
        <v>0</v>
      </c>
      <c r="G12">
        <v>6.0119999999999996</v>
      </c>
      <c r="H12" s="3">
        <v>332763</v>
      </c>
      <c r="I12">
        <v>0.66700000000000004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40</v>
      </c>
      <c r="Q12" s="2">
        <v>44740.594513888886</v>
      </c>
      <c r="R12">
        <v>370</v>
      </c>
      <c r="S12" t="s">
        <v>12</v>
      </c>
      <c r="T12">
        <v>0</v>
      </c>
      <c r="U12">
        <v>5.9560000000000004</v>
      </c>
      <c r="V12" s="3">
        <v>2511</v>
      </c>
      <c r="W12">
        <v>0.76600000000000001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40</v>
      </c>
      <c r="AE12" s="2">
        <v>44740.594513888886</v>
      </c>
      <c r="AF12">
        <v>370</v>
      </c>
      <c r="AG12" t="s">
        <v>12</v>
      </c>
      <c r="AH12">
        <v>0</v>
      </c>
      <c r="AI12">
        <v>12.096</v>
      </c>
      <c r="AJ12" s="3">
        <v>77648</v>
      </c>
      <c r="AK12">
        <v>16.148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0">
        <f t="shared" si="0"/>
        <v>769.93923201082862</v>
      </c>
      <c r="AU12" s="11">
        <f t="shared" si="1"/>
        <v>15792.276112209918</v>
      </c>
      <c r="AW12" s="6">
        <f t="shared" si="2"/>
        <v>955.29996599526226</v>
      </c>
      <c r="AX12" s="7">
        <f t="shared" si="3"/>
        <v>14052.31556878592</v>
      </c>
      <c r="AZ12" s="8">
        <f t="shared" si="4"/>
        <v>863.03200120696783</v>
      </c>
      <c r="BA12" s="9">
        <f t="shared" si="5"/>
        <v>14744.40461444096</v>
      </c>
      <c r="BC12" s="10">
        <f t="shared" si="6"/>
        <v>769.93923201082862</v>
      </c>
      <c r="BD12" s="11">
        <f t="shared" si="7"/>
        <v>15792.276112209918</v>
      </c>
      <c r="BF12" s="16">
        <f t="shared" si="8"/>
        <v>360.16627794999999</v>
      </c>
      <c r="BG12" s="17">
        <f t="shared" si="9"/>
        <v>-1941.0814508800001</v>
      </c>
      <c r="BI12">
        <v>52</v>
      </c>
      <c r="BJ12" t="s">
        <v>40</v>
      </c>
      <c r="BK12" s="2">
        <v>44740.594513888886</v>
      </c>
      <c r="BL12">
        <v>370</v>
      </c>
      <c r="BM12" t="s">
        <v>12</v>
      </c>
      <c r="BN12">
        <v>0</v>
      </c>
      <c r="BO12">
        <v>2.8519999999999999</v>
      </c>
      <c r="BP12" s="3">
        <v>1044585</v>
      </c>
      <c r="BQ12">
        <v>0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53</v>
      </c>
      <c r="B13" t="s">
        <v>41</v>
      </c>
      <c r="C13" s="2">
        <v>44740.61577546296</v>
      </c>
      <c r="D13">
        <v>356</v>
      </c>
      <c r="E13" t="s">
        <v>12</v>
      </c>
      <c r="F13">
        <v>0</v>
      </c>
      <c r="G13">
        <v>6.0510000000000002</v>
      </c>
      <c r="H13" s="3">
        <v>2121</v>
      </c>
      <c r="I13">
        <v>-1E-3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41</v>
      </c>
      <c r="Q13" s="2">
        <v>44740.61577546296</v>
      </c>
      <c r="R13">
        <v>356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41</v>
      </c>
      <c r="AE13" s="2">
        <v>44740.61577546296</v>
      </c>
      <c r="AF13">
        <v>356</v>
      </c>
      <c r="AG13" t="s">
        <v>12</v>
      </c>
      <c r="AH13">
        <v>0</v>
      </c>
      <c r="AI13">
        <v>12.064</v>
      </c>
      <c r="AJ13" s="3">
        <v>99319</v>
      </c>
      <c r="AK13">
        <v>20.567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0">
        <f t="shared" si="0"/>
        <v>0.61947543729999999</v>
      </c>
      <c r="AU13" s="11">
        <f t="shared" si="1"/>
        <v>20173.801288819279</v>
      </c>
      <c r="AW13" s="6">
        <f t="shared" si="2"/>
        <v>1.4619011212499995</v>
      </c>
      <c r="AX13" s="7">
        <f t="shared" si="3"/>
        <v>17829.392763722033</v>
      </c>
      <c r="AZ13" s="8">
        <f t="shared" si="4"/>
        <v>1.1328867540499994</v>
      </c>
      <c r="BA13" s="9">
        <f t="shared" si="5"/>
        <v>18825.54187124614</v>
      </c>
      <c r="BC13" s="10">
        <f t="shared" si="6"/>
        <v>0.61947543729999999</v>
      </c>
      <c r="BD13" s="11">
        <f t="shared" si="7"/>
        <v>20173.801288819279</v>
      </c>
      <c r="BF13" s="16">
        <f t="shared" si="8"/>
        <v>-0.97175195679999993</v>
      </c>
      <c r="BG13" s="17">
        <f t="shared" si="9"/>
        <v>-6178.7423469200012</v>
      </c>
      <c r="BI13">
        <v>53</v>
      </c>
      <c r="BJ13" t="s">
        <v>41</v>
      </c>
      <c r="BK13" s="2">
        <v>44740.61577546296</v>
      </c>
      <c r="BL13">
        <v>356</v>
      </c>
      <c r="BM13" t="s">
        <v>12</v>
      </c>
      <c r="BN13">
        <v>0</v>
      </c>
      <c r="BO13">
        <v>2.8260000000000001</v>
      </c>
      <c r="BP13" s="3">
        <v>1378225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54</v>
      </c>
      <c r="B14" t="s">
        <v>42</v>
      </c>
      <c r="C14" s="2">
        <v>44740.637013888889</v>
      </c>
      <c r="D14">
        <v>372</v>
      </c>
      <c r="E14" t="s">
        <v>12</v>
      </c>
      <c r="F14">
        <v>0</v>
      </c>
      <c r="G14">
        <v>5.9729999999999999</v>
      </c>
      <c r="H14" s="3">
        <v>16193328</v>
      </c>
      <c r="I14">
        <v>33.552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42</v>
      </c>
      <c r="Q14" s="2">
        <v>44740.637013888889</v>
      </c>
      <c r="R14">
        <v>372</v>
      </c>
      <c r="S14" t="s">
        <v>12</v>
      </c>
      <c r="T14">
        <v>0</v>
      </c>
      <c r="U14">
        <v>5.9279999999999999</v>
      </c>
      <c r="V14" s="3">
        <v>121611</v>
      </c>
      <c r="W14">
        <v>29.640999999999998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42</v>
      </c>
      <c r="AE14" s="2">
        <v>44740.637013888889</v>
      </c>
      <c r="AF14">
        <v>372</v>
      </c>
      <c r="AG14" t="s">
        <v>12</v>
      </c>
      <c r="AH14">
        <v>0</v>
      </c>
      <c r="AI14">
        <v>12.12</v>
      </c>
      <c r="AJ14" s="3">
        <v>61617</v>
      </c>
      <c r="AK14">
        <v>12.849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0">
        <f t="shared" si="0"/>
        <v>29990.262719479018</v>
      </c>
      <c r="AU14" s="11">
        <f t="shared" si="1"/>
        <v>12535.643272336718</v>
      </c>
      <c r="AW14" s="6">
        <f t="shared" si="2"/>
        <v>23702.011538029488</v>
      </c>
      <c r="AX14" s="7">
        <f t="shared" si="3"/>
        <v>11220.305785171471</v>
      </c>
      <c r="AZ14" s="8">
        <f t="shared" si="4"/>
        <v>31170.34044710753</v>
      </c>
      <c r="BA14" s="9">
        <f t="shared" si="5"/>
        <v>11715.578794756861</v>
      </c>
      <c r="BC14" s="10">
        <f t="shared" si="6"/>
        <v>29990.262719479018</v>
      </c>
      <c r="BD14" s="11">
        <f t="shared" si="7"/>
        <v>12535.643272336718</v>
      </c>
      <c r="BF14" s="16">
        <f t="shared" si="8"/>
        <v>53862.375467949998</v>
      </c>
      <c r="BG14" s="17">
        <f t="shared" si="9"/>
        <v>154.13498091999952</v>
      </c>
      <c r="BI14">
        <v>54</v>
      </c>
      <c r="BJ14" t="s">
        <v>42</v>
      </c>
      <c r="BK14" s="2">
        <v>44740.637013888889</v>
      </c>
      <c r="BL14">
        <v>372</v>
      </c>
      <c r="BM14" t="s">
        <v>12</v>
      </c>
      <c r="BN14">
        <v>0</v>
      </c>
      <c r="BO14">
        <v>2.8540000000000001</v>
      </c>
      <c r="BP14" s="3">
        <v>1009559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55</v>
      </c>
      <c r="B15" t="s">
        <v>43</v>
      </c>
      <c r="C15" s="2">
        <v>44740.658263888887</v>
      </c>
      <c r="D15">
        <v>326</v>
      </c>
      <c r="E15" t="s">
        <v>12</v>
      </c>
      <c r="F15">
        <v>0</v>
      </c>
      <c r="G15">
        <v>6.0419999999999998</v>
      </c>
      <c r="H15" s="3">
        <v>1535</v>
      </c>
      <c r="I15">
        <v>-2E-3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43</v>
      </c>
      <c r="Q15" s="2">
        <v>44740.658263888887</v>
      </c>
      <c r="R15">
        <v>326</v>
      </c>
      <c r="S15" t="s">
        <v>12</v>
      </c>
      <c r="T15">
        <v>0</v>
      </c>
      <c r="U15" t="s">
        <v>13</v>
      </c>
      <c r="V15" s="3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43</v>
      </c>
      <c r="AE15" s="2">
        <v>44740.658263888887</v>
      </c>
      <c r="AF15">
        <v>326</v>
      </c>
      <c r="AG15" t="s">
        <v>12</v>
      </c>
      <c r="AH15">
        <v>0</v>
      </c>
      <c r="AI15">
        <v>12.076000000000001</v>
      </c>
      <c r="AJ15" s="3">
        <v>97365</v>
      </c>
      <c r="AK15">
        <v>20.170999999999999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0">
        <f t="shared" si="0"/>
        <v>-0.1810690075000001</v>
      </c>
      <c r="AU15" s="11">
        <f t="shared" si="1"/>
        <v>19779.717348897997</v>
      </c>
      <c r="AW15" s="6">
        <f t="shared" si="2"/>
        <v>-0.16875521875000032</v>
      </c>
      <c r="AX15" s="7">
        <f t="shared" si="3"/>
        <v>17491.244963766752</v>
      </c>
      <c r="AZ15" s="8">
        <f t="shared" si="4"/>
        <v>-0.98323823874999938</v>
      </c>
      <c r="BA15" s="9">
        <f t="shared" si="5"/>
        <v>18458.1861231615</v>
      </c>
      <c r="BC15" s="10">
        <f t="shared" si="6"/>
        <v>-0.1810690075000001</v>
      </c>
      <c r="BD15" s="11">
        <f t="shared" si="7"/>
        <v>19779.717348897997</v>
      </c>
      <c r="BF15" s="16">
        <f t="shared" si="8"/>
        <v>-1.8450508799999996</v>
      </c>
      <c r="BG15" s="17">
        <f t="shared" si="9"/>
        <v>-5730.3804769999997</v>
      </c>
      <c r="BI15">
        <v>55</v>
      </c>
      <c r="BJ15" t="s">
        <v>43</v>
      </c>
      <c r="BK15" s="2">
        <v>44740.658263888887</v>
      </c>
      <c r="BL15">
        <v>326</v>
      </c>
      <c r="BM15" t="s">
        <v>12</v>
      </c>
      <c r="BN15">
        <v>0</v>
      </c>
      <c r="BO15">
        <v>2.8479999999999999</v>
      </c>
      <c r="BP15" s="3">
        <v>1093324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56</v>
      </c>
      <c r="B16" t="s">
        <v>44</v>
      </c>
      <c r="C16" s="2">
        <v>44740.679537037038</v>
      </c>
      <c r="D16">
        <v>362</v>
      </c>
      <c r="E16" t="s">
        <v>12</v>
      </c>
      <c r="F16">
        <v>0</v>
      </c>
      <c r="G16">
        <v>6.0490000000000004</v>
      </c>
      <c r="H16" s="3">
        <v>1598</v>
      </c>
      <c r="I16">
        <v>-2E-3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44</v>
      </c>
      <c r="Q16" s="2">
        <v>44740.679537037038</v>
      </c>
      <c r="R16">
        <v>362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44</v>
      </c>
      <c r="AE16" s="2">
        <v>44740.679537037038</v>
      </c>
      <c r="AF16">
        <v>362</v>
      </c>
      <c r="AG16" t="s">
        <v>12</v>
      </c>
      <c r="AH16">
        <v>0</v>
      </c>
      <c r="AI16">
        <v>12.068</v>
      </c>
      <c r="AJ16" s="3">
        <v>103378</v>
      </c>
      <c r="AK16">
        <v>21.39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0">
        <f t="shared" si="0"/>
        <v>-9.9791138799999901E-2</v>
      </c>
      <c r="AU16" s="11">
        <f t="shared" si="1"/>
        <v>20991.800082240319</v>
      </c>
      <c r="AW16" s="6">
        <f t="shared" si="2"/>
        <v>5.8540849999992872E-3</v>
      </c>
      <c r="AX16" s="7">
        <f t="shared" si="3"/>
        <v>18530.287526811324</v>
      </c>
      <c r="AZ16" s="8">
        <f t="shared" si="4"/>
        <v>-0.75382735180000005</v>
      </c>
      <c r="BA16" s="9">
        <f t="shared" si="5"/>
        <v>19588.244803026162</v>
      </c>
      <c r="BC16" s="10">
        <f t="shared" si="6"/>
        <v>-9.9791138799999901E-2</v>
      </c>
      <c r="BD16" s="11">
        <f t="shared" si="7"/>
        <v>20991.800082240319</v>
      </c>
      <c r="BF16" s="16">
        <f t="shared" si="8"/>
        <v>-1.7516646191999996</v>
      </c>
      <c r="BG16" s="17">
        <f t="shared" si="9"/>
        <v>-7152.0939564800019</v>
      </c>
      <c r="BI16">
        <v>56</v>
      </c>
      <c r="BJ16" t="s">
        <v>44</v>
      </c>
      <c r="BK16" s="2">
        <v>44740.679537037038</v>
      </c>
      <c r="BL16">
        <v>362</v>
      </c>
      <c r="BM16" t="s">
        <v>12</v>
      </c>
      <c r="BN16">
        <v>0</v>
      </c>
      <c r="BO16">
        <v>2.835</v>
      </c>
      <c r="BP16" s="3">
        <v>1193576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57</v>
      </c>
      <c r="B17" t="s">
        <v>45</v>
      </c>
      <c r="C17" s="2">
        <v>44740.700775462959</v>
      </c>
      <c r="D17">
        <v>388</v>
      </c>
      <c r="E17" t="s">
        <v>12</v>
      </c>
      <c r="F17">
        <v>0</v>
      </c>
      <c r="G17">
        <v>6.0410000000000004</v>
      </c>
      <c r="H17" s="3">
        <v>2380</v>
      </c>
      <c r="I17">
        <v>0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45</v>
      </c>
      <c r="Q17" s="2">
        <v>44740.700775462959</v>
      </c>
      <c r="R17">
        <v>388</v>
      </c>
      <c r="S17" t="s">
        <v>12</v>
      </c>
      <c r="T17">
        <v>0</v>
      </c>
      <c r="U17" t="s">
        <v>13</v>
      </c>
      <c r="V17" s="3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45</v>
      </c>
      <c r="AE17" s="2">
        <v>44740.700775462959</v>
      </c>
      <c r="AF17">
        <v>388</v>
      </c>
      <c r="AG17" t="s">
        <v>12</v>
      </c>
      <c r="AH17">
        <v>0</v>
      </c>
      <c r="AI17">
        <v>12.082000000000001</v>
      </c>
      <c r="AJ17" s="3">
        <v>93227</v>
      </c>
      <c r="AK17">
        <v>19.329999999999998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0">
        <f t="shared" si="0"/>
        <v>1.00509932</v>
      </c>
      <c r="AU17" s="11">
        <f t="shared" si="1"/>
        <v>18944.519599539919</v>
      </c>
      <c r="AW17" s="6">
        <f t="shared" si="2"/>
        <v>2.1872684999999992</v>
      </c>
      <c r="AX17" s="7">
        <f t="shared" si="3"/>
        <v>16773.564560584673</v>
      </c>
      <c r="AZ17" s="8">
        <f t="shared" si="4"/>
        <v>2.0554880200000003</v>
      </c>
      <c r="BA17" s="9">
        <f t="shared" si="5"/>
        <v>17679.82429241846</v>
      </c>
      <c r="BC17" s="10">
        <f t="shared" si="6"/>
        <v>1.00509932</v>
      </c>
      <c r="BD17" s="11">
        <f t="shared" si="7"/>
        <v>18944.519599539919</v>
      </c>
      <c r="BF17" s="16">
        <f t="shared" si="8"/>
        <v>-0.58244511999999959</v>
      </c>
      <c r="BG17" s="17">
        <f t="shared" si="9"/>
        <v>-4824.2402438800009</v>
      </c>
      <c r="BI17">
        <v>57</v>
      </c>
      <c r="BJ17" t="s">
        <v>45</v>
      </c>
      <c r="BK17" s="2">
        <v>44740.700775462959</v>
      </c>
      <c r="BL17">
        <v>388</v>
      </c>
      <c r="BM17" t="s">
        <v>12</v>
      </c>
      <c r="BN17">
        <v>0</v>
      </c>
      <c r="BO17">
        <v>2.8580000000000001</v>
      </c>
      <c r="BP17" s="3">
        <v>928374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58</v>
      </c>
      <c r="B18" t="s">
        <v>46</v>
      </c>
      <c r="C18" s="2">
        <v>44740.722025462965</v>
      </c>
      <c r="D18">
        <v>335</v>
      </c>
      <c r="E18" t="s">
        <v>12</v>
      </c>
      <c r="F18">
        <v>0</v>
      </c>
      <c r="G18">
        <v>6.0250000000000004</v>
      </c>
      <c r="H18" s="3">
        <v>4946</v>
      </c>
      <c r="I18">
        <v>5.0000000000000001E-3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46</v>
      </c>
      <c r="Q18" s="2">
        <v>44740.722025462965</v>
      </c>
      <c r="R18">
        <v>335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46</v>
      </c>
      <c r="AE18" s="2">
        <v>44740.722025462965</v>
      </c>
      <c r="AF18">
        <v>335</v>
      </c>
      <c r="AG18" t="s">
        <v>12</v>
      </c>
      <c r="AH18">
        <v>0</v>
      </c>
      <c r="AI18">
        <v>12.087999999999999</v>
      </c>
      <c r="AJ18" s="3">
        <v>94946</v>
      </c>
      <c r="AK18">
        <v>19.678999999999998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0">
        <f t="shared" si="0"/>
        <v>5.8788770948</v>
      </c>
      <c r="AU18" s="11">
        <f t="shared" si="1"/>
        <v>19291.581960783678</v>
      </c>
      <c r="AW18" s="6">
        <f t="shared" si="2"/>
        <v>9.5277669649999996</v>
      </c>
      <c r="AX18" s="7">
        <f t="shared" si="3"/>
        <v>17071.962987162682</v>
      </c>
      <c r="AZ18" s="8">
        <f t="shared" si="4"/>
        <v>10.775932017799999</v>
      </c>
      <c r="BA18" s="9">
        <f t="shared" si="5"/>
        <v>18003.237480185842</v>
      </c>
      <c r="BC18" s="10">
        <f t="shared" si="6"/>
        <v>5.8788770948</v>
      </c>
      <c r="BD18" s="11">
        <f t="shared" si="7"/>
        <v>19291.581960783678</v>
      </c>
      <c r="BF18" s="16">
        <f t="shared" si="8"/>
        <v>3.3847325232000003</v>
      </c>
      <c r="BG18" s="17">
        <f t="shared" si="9"/>
        <v>-5193.5150675200011</v>
      </c>
      <c r="BI18">
        <v>58</v>
      </c>
      <c r="BJ18" t="s">
        <v>46</v>
      </c>
      <c r="BK18" s="2">
        <v>44740.722025462965</v>
      </c>
      <c r="BL18">
        <v>335</v>
      </c>
      <c r="BM18" t="s">
        <v>12</v>
      </c>
      <c r="BN18">
        <v>0</v>
      </c>
      <c r="BO18">
        <v>2.8519999999999999</v>
      </c>
      <c r="BP18" s="3">
        <v>1083680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59</v>
      </c>
      <c r="B19" t="s">
        <v>47</v>
      </c>
      <c r="C19" s="2">
        <v>44740.743310185186</v>
      </c>
      <c r="D19">
        <v>203</v>
      </c>
      <c r="E19" t="s">
        <v>12</v>
      </c>
      <c r="F19">
        <v>0</v>
      </c>
      <c r="G19">
        <v>6.0170000000000003</v>
      </c>
      <c r="H19" s="3">
        <v>65336</v>
      </c>
      <c r="I19">
        <v>0.127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47</v>
      </c>
      <c r="Q19" s="2">
        <v>44740.743310185186</v>
      </c>
      <c r="R19">
        <v>203</v>
      </c>
      <c r="S19" t="s">
        <v>12</v>
      </c>
      <c r="T19">
        <v>0</v>
      </c>
      <c r="U19">
        <v>5.9539999999999997</v>
      </c>
      <c r="V19" s="3">
        <v>428</v>
      </c>
      <c r="W19">
        <v>0.255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47</v>
      </c>
      <c r="AE19" s="2">
        <v>44740.743310185186</v>
      </c>
      <c r="AF19">
        <v>203</v>
      </c>
      <c r="AG19" t="s">
        <v>12</v>
      </c>
      <c r="AH19">
        <v>0</v>
      </c>
      <c r="AI19" t="s">
        <v>13</v>
      </c>
      <c r="AJ19" s="3" t="s">
        <v>13</v>
      </c>
      <c r="AK19" t="s">
        <v>13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0">
        <f t="shared" si="0"/>
        <v>150.59511942015612</v>
      </c>
      <c r="AU19" s="11" t="e">
        <f t="shared" si="1"/>
        <v>#VALUE!</v>
      </c>
      <c r="AW19" s="6">
        <f t="shared" si="2"/>
        <v>202.20638723828483</v>
      </c>
      <c r="AX19" s="7" t="e">
        <f t="shared" si="3"/>
        <v>#VALUE!</v>
      </c>
      <c r="AZ19" s="8">
        <f t="shared" si="4"/>
        <v>171.23316293887362</v>
      </c>
      <c r="BA19" s="9" t="e">
        <f t="shared" si="5"/>
        <v>#VALUE!</v>
      </c>
      <c r="BC19" s="10">
        <f t="shared" si="6"/>
        <v>150.59511942015612</v>
      </c>
      <c r="BD19" s="11" t="e">
        <f t="shared" si="7"/>
        <v>#VALUE!</v>
      </c>
      <c r="BF19" s="16">
        <f t="shared" si="8"/>
        <v>154.5400812192</v>
      </c>
      <c r="BG19" s="17" t="e">
        <f t="shared" si="9"/>
        <v>#VALUE!</v>
      </c>
      <c r="BI19">
        <v>59</v>
      </c>
      <c r="BJ19" t="s">
        <v>47</v>
      </c>
      <c r="BK19" s="2">
        <v>44740.743310185186</v>
      </c>
      <c r="BL19">
        <v>203</v>
      </c>
      <c r="BM19" t="s">
        <v>12</v>
      </c>
      <c r="BN19">
        <v>0</v>
      </c>
      <c r="BO19">
        <v>2.8319999999999999</v>
      </c>
      <c r="BP19" s="3">
        <v>1528683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60</v>
      </c>
      <c r="B20" t="s">
        <v>48</v>
      </c>
      <c r="C20" s="2">
        <v>44740.76457175926</v>
      </c>
      <c r="D20">
        <v>337</v>
      </c>
      <c r="E20" t="s">
        <v>12</v>
      </c>
      <c r="F20">
        <v>0</v>
      </c>
      <c r="G20">
        <v>5.9489999999999998</v>
      </c>
      <c r="H20" s="3">
        <v>24805980</v>
      </c>
      <c r="I20">
        <v>52.164000000000001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48</v>
      </c>
      <c r="Q20" s="2">
        <v>44740.76457175926</v>
      </c>
      <c r="R20">
        <v>337</v>
      </c>
      <c r="S20" t="s">
        <v>12</v>
      </c>
      <c r="T20">
        <v>0</v>
      </c>
      <c r="U20">
        <v>5.9050000000000002</v>
      </c>
      <c r="V20" s="3">
        <v>197359</v>
      </c>
      <c r="W20">
        <v>47.642000000000003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48</v>
      </c>
      <c r="AE20" s="2">
        <v>44740.76457175926</v>
      </c>
      <c r="AF20">
        <v>337</v>
      </c>
      <c r="AG20" t="s">
        <v>12</v>
      </c>
      <c r="AH20">
        <v>0</v>
      </c>
      <c r="AI20">
        <v>12.11</v>
      </c>
      <c r="AJ20" s="3">
        <v>75288</v>
      </c>
      <c r="AK20">
        <v>15.664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0">
        <f t="shared" si="0"/>
        <v>48239.346758806219</v>
      </c>
      <c r="AU20" s="11">
        <f t="shared" si="1"/>
        <v>15313.67501926912</v>
      </c>
      <c r="AW20" s="6">
        <f t="shared" si="2"/>
        <v>38165.926738484086</v>
      </c>
      <c r="AX20" s="7">
        <f t="shared" si="3"/>
        <v>13637.427079605121</v>
      </c>
      <c r="AZ20" s="8">
        <f t="shared" si="4"/>
        <v>50107.209562138327</v>
      </c>
      <c r="BA20" s="9">
        <f t="shared" si="5"/>
        <v>14299.041319330559</v>
      </c>
      <c r="BC20" s="10">
        <f t="shared" si="6"/>
        <v>48239.346758806219</v>
      </c>
      <c r="BD20" s="11">
        <f t="shared" si="7"/>
        <v>15313.67501926912</v>
      </c>
      <c r="BF20" s="16">
        <f t="shared" si="8"/>
        <v>131430.03179794998</v>
      </c>
      <c r="BG20" s="17">
        <f t="shared" si="9"/>
        <v>-1577.1413196800011</v>
      </c>
      <c r="BI20">
        <v>60</v>
      </c>
      <c r="BJ20" t="s">
        <v>48</v>
      </c>
      <c r="BK20" s="2">
        <v>44740.76457175926</v>
      </c>
      <c r="BL20">
        <v>337</v>
      </c>
      <c r="BM20" t="s">
        <v>12</v>
      </c>
      <c r="BN20">
        <v>0</v>
      </c>
      <c r="BO20">
        <v>2.8540000000000001</v>
      </c>
      <c r="BP20" s="3">
        <v>987597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61</v>
      </c>
      <c r="B21" t="s">
        <v>49</v>
      </c>
      <c r="C21" s="2">
        <v>44740.785821759258</v>
      </c>
      <c r="D21">
        <v>342</v>
      </c>
      <c r="E21" t="s">
        <v>12</v>
      </c>
      <c r="F21">
        <v>0</v>
      </c>
      <c r="G21">
        <v>6.0190000000000001</v>
      </c>
      <c r="H21" s="3">
        <v>60237</v>
      </c>
      <c r="I21">
        <v>0.11700000000000001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49</v>
      </c>
      <c r="Q21" s="2">
        <v>44740.785821759258</v>
      </c>
      <c r="R21">
        <v>342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49</v>
      </c>
      <c r="AE21" s="2">
        <v>44740.785821759258</v>
      </c>
      <c r="AF21">
        <v>342</v>
      </c>
      <c r="AG21" t="s">
        <v>12</v>
      </c>
      <c r="AH21">
        <v>0</v>
      </c>
      <c r="AI21" t="s">
        <v>13</v>
      </c>
      <c r="AJ21" s="3" t="s">
        <v>13</v>
      </c>
      <c r="AK21" t="s">
        <v>13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0">
        <f t="shared" si="0"/>
        <v>138.67423691854873</v>
      </c>
      <c r="AU21" s="11" t="e">
        <f t="shared" si="1"/>
        <v>#VALUE!</v>
      </c>
      <c r="AW21" s="6">
        <f t="shared" si="2"/>
        <v>186.7130384268622</v>
      </c>
      <c r="AX21" s="7" t="e">
        <f t="shared" si="3"/>
        <v>#VALUE!</v>
      </c>
      <c r="AZ21" s="8">
        <f t="shared" si="4"/>
        <v>157.87470981316793</v>
      </c>
      <c r="BA21" s="9" t="e">
        <f t="shared" si="5"/>
        <v>#VALUE!</v>
      </c>
      <c r="BC21" s="10">
        <f t="shared" si="6"/>
        <v>138.67423691854873</v>
      </c>
      <c r="BD21" s="11" t="e">
        <f t="shared" si="7"/>
        <v>#VALUE!</v>
      </c>
      <c r="BF21" s="16">
        <f t="shared" si="8"/>
        <v>137.49203566879999</v>
      </c>
      <c r="BG21" s="17" t="e">
        <f t="shared" si="9"/>
        <v>#VALUE!</v>
      </c>
      <c r="BI21">
        <v>61</v>
      </c>
      <c r="BJ21" t="s">
        <v>49</v>
      </c>
      <c r="BK21" s="2">
        <v>44740.785821759258</v>
      </c>
      <c r="BL21">
        <v>342</v>
      </c>
      <c r="BM21" t="s">
        <v>12</v>
      </c>
      <c r="BN21">
        <v>0</v>
      </c>
      <c r="BO21">
        <v>2.8519999999999999</v>
      </c>
      <c r="BP21" s="3">
        <v>1154190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62</v>
      </c>
      <c r="B22" t="s">
        <v>50</v>
      </c>
      <c r="C22" s="2">
        <v>44740.807083333333</v>
      </c>
      <c r="D22">
        <v>386</v>
      </c>
      <c r="E22" t="s">
        <v>12</v>
      </c>
      <c r="F22">
        <v>0</v>
      </c>
      <c r="G22">
        <v>6.0060000000000002</v>
      </c>
      <c r="H22" s="3">
        <v>310639</v>
      </c>
      <c r="I22">
        <v>0.623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50</v>
      </c>
      <c r="Q22" s="2">
        <v>44740.807083333333</v>
      </c>
      <c r="R22">
        <v>386</v>
      </c>
      <c r="S22" t="s">
        <v>12</v>
      </c>
      <c r="T22">
        <v>0</v>
      </c>
      <c r="U22">
        <v>5.9539999999999997</v>
      </c>
      <c r="V22" s="3">
        <v>2349</v>
      </c>
      <c r="W22">
        <v>0.72599999999999998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50</v>
      </c>
      <c r="AE22" s="2">
        <v>44740.807083333333</v>
      </c>
      <c r="AF22">
        <v>386</v>
      </c>
      <c r="AG22" t="s">
        <v>12</v>
      </c>
      <c r="AH22">
        <v>0</v>
      </c>
      <c r="AI22">
        <v>12.154999999999999</v>
      </c>
      <c r="AJ22" s="3">
        <v>23397</v>
      </c>
      <c r="AK22">
        <v>4.8780000000000001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0">
        <f t="shared" si="0"/>
        <v>719.13853677662655</v>
      </c>
      <c r="AU22" s="11">
        <f t="shared" si="1"/>
        <v>4718.4897515783196</v>
      </c>
      <c r="AW22" s="6">
        <f t="shared" si="2"/>
        <v>897.42678361239984</v>
      </c>
      <c r="AX22" s="7">
        <f t="shared" si="3"/>
        <v>4338.2722711430706</v>
      </c>
      <c r="AZ22" s="8">
        <f t="shared" si="4"/>
        <v>806.45622747199104</v>
      </c>
      <c r="BA22" s="9">
        <f t="shared" si="5"/>
        <v>4460.7473571576602</v>
      </c>
      <c r="BC22" s="10">
        <f t="shared" si="6"/>
        <v>719.13853677662655</v>
      </c>
      <c r="BD22" s="11">
        <f t="shared" si="7"/>
        <v>4718.4897515783196</v>
      </c>
      <c r="BF22" s="16">
        <f t="shared" si="8"/>
        <v>344.38780194999998</v>
      </c>
      <c r="BG22" s="17">
        <f t="shared" si="9"/>
        <v>1583.03095852</v>
      </c>
      <c r="BI22">
        <v>62</v>
      </c>
      <c r="BJ22" t="s">
        <v>50</v>
      </c>
      <c r="BK22" s="2">
        <v>44740.807083333333</v>
      </c>
      <c r="BL22">
        <v>386</v>
      </c>
      <c r="BM22" t="s">
        <v>12</v>
      </c>
      <c r="BN22">
        <v>0</v>
      </c>
      <c r="BO22">
        <v>2.8359999999999999</v>
      </c>
      <c r="BP22" s="3">
        <v>1245635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63</v>
      </c>
      <c r="B23" t="s">
        <v>51</v>
      </c>
      <c r="C23" s="2">
        <v>44740.828356481485</v>
      </c>
      <c r="D23">
        <v>412</v>
      </c>
      <c r="E23" t="s">
        <v>12</v>
      </c>
      <c r="F23">
        <v>0</v>
      </c>
      <c r="G23">
        <v>6.01</v>
      </c>
      <c r="H23" s="3">
        <v>51426</v>
      </c>
      <c r="I23">
        <v>9.9000000000000005E-2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51</v>
      </c>
      <c r="Q23" s="2">
        <v>44740.828356481485</v>
      </c>
      <c r="R23">
        <v>412</v>
      </c>
      <c r="S23" t="s">
        <v>12</v>
      </c>
      <c r="T23">
        <v>0</v>
      </c>
      <c r="U23" t="s">
        <v>13</v>
      </c>
      <c r="V23" s="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51</v>
      </c>
      <c r="AE23" s="2">
        <v>44740.828356481485</v>
      </c>
      <c r="AF23">
        <v>412</v>
      </c>
      <c r="AG23" t="s">
        <v>12</v>
      </c>
      <c r="AH23">
        <v>0</v>
      </c>
      <c r="AI23" t="s">
        <v>13</v>
      </c>
      <c r="AJ23" s="3" t="s">
        <v>13</v>
      </c>
      <c r="AK23" t="s">
        <v>13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0">
        <f t="shared" si="0"/>
        <v>118.06524921984295</v>
      </c>
      <c r="AU23" s="11" t="e">
        <f t="shared" si="1"/>
        <v>#VALUE!</v>
      </c>
      <c r="AW23" s="6">
        <f t="shared" si="2"/>
        <v>159.84071615688882</v>
      </c>
      <c r="AX23" s="7" t="e">
        <f t="shared" si="3"/>
        <v>#VALUE!</v>
      </c>
      <c r="AZ23" s="8">
        <f t="shared" si="4"/>
        <v>134.7766738127516</v>
      </c>
      <c r="BA23" s="9" t="e">
        <f t="shared" si="5"/>
        <v>#VALUE!</v>
      </c>
      <c r="BC23" s="10">
        <f t="shared" si="6"/>
        <v>118.06524921984295</v>
      </c>
      <c r="BD23" s="11" t="e">
        <f t="shared" si="7"/>
        <v>#VALUE!</v>
      </c>
      <c r="BF23" s="16">
        <f t="shared" si="8"/>
        <v>109.8961810352</v>
      </c>
      <c r="BG23" s="17" t="e">
        <f t="shared" si="9"/>
        <v>#VALUE!</v>
      </c>
      <c r="BI23">
        <v>63</v>
      </c>
      <c r="BJ23" t="s">
        <v>51</v>
      </c>
      <c r="BK23" s="2">
        <v>44740.828356481485</v>
      </c>
      <c r="BL23">
        <v>412</v>
      </c>
      <c r="BM23" t="s">
        <v>12</v>
      </c>
      <c r="BN23">
        <v>0</v>
      </c>
      <c r="BO23">
        <v>2.81</v>
      </c>
      <c r="BP23" s="3">
        <v>1842421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64</v>
      </c>
      <c r="B24" t="s">
        <v>52</v>
      </c>
      <c r="C24" s="2">
        <v>44740.849594907406</v>
      </c>
      <c r="D24">
        <v>416</v>
      </c>
      <c r="E24" t="s">
        <v>12</v>
      </c>
      <c r="F24">
        <v>0</v>
      </c>
      <c r="G24">
        <v>6.0220000000000002</v>
      </c>
      <c r="H24" s="3">
        <v>49118</v>
      </c>
      <c r="I24">
        <v>9.4E-2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52</v>
      </c>
      <c r="Q24" s="2">
        <v>44740.849594907406</v>
      </c>
      <c r="R24">
        <v>416</v>
      </c>
      <c r="S24" t="s">
        <v>12</v>
      </c>
      <c r="T24">
        <v>0</v>
      </c>
      <c r="U24" t="s">
        <v>13</v>
      </c>
      <c r="V24" s="3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52</v>
      </c>
      <c r="AE24" s="2">
        <v>44740.849594907406</v>
      </c>
      <c r="AF24">
        <v>416</v>
      </c>
      <c r="AG24" t="s">
        <v>12</v>
      </c>
      <c r="AH24">
        <v>0</v>
      </c>
      <c r="AI24" t="s">
        <v>13</v>
      </c>
      <c r="AJ24" s="3" t="s">
        <v>13</v>
      </c>
      <c r="AK24" t="s">
        <v>13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0">
        <f t="shared" si="0"/>
        <v>112.66475497400103</v>
      </c>
      <c r="AU24" s="11" t="e">
        <f t="shared" si="1"/>
        <v>#VALUE!</v>
      </c>
      <c r="AW24" s="6">
        <f t="shared" si="2"/>
        <v>152.7806918984312</v>
      </c>
      <c r="AX24" s="7" t="e">
        <f t="shared" si="3"/>
        <v>#VALUE!</v>
      </c>
      <c r="AZ24" s="8">
        <f t="shared" si="4"/>
        <v>128.72314932898843</v>
      </c>
      <c r="BA24" s="9" t="e">
        <f t="shared" si="5"/>
        <v>#VALUE!</v>
      </c>
      <c r="BC24" s="10">
        <f t="shared" si="6"/>
        <v>112.66475497400103</v>
      </c>
      <c r="BD24" s="11" t="e">
        <f t="shared" si="7"/>
        <v>#VALUE!</v>
      </c>
      <c r="BF24" s="16">
        <f t="shared" si="8"/>
        <v>103.05764904479999</v>
      </c>
      <c r="BG24" s="17" t="e">
        <f t="shared" si="9"/>
        <v>#VALUE!</v>
      </c>
      <c r="BI24">
        <v>64</v>
      </c>
      <c r="BJ24" t="s">
        <v>52</v>
      </c>
      <c r="BK24" s="2">
        <v>44740.849594907406</v>
      </c>
      <c r="BL24">
        <v>416</v>
      </c>
      <c r="BM24" t="s">
        <v>12</v>
      </c>
      <c r="BN24">
        <v>0</v>
      </c>
      <c r="BO24">
        <v>2.8420000000000001</v>
      </c>
      <c r="BP24" s="3">
        <v>1386548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65</v>
      </c>
      <c r="B25" t="s">
        <v>53</v>
      </c>
      <c r="C25" s="2">
        <v>44740.870833333334</v>
      </c>
      <c r="D25">
        <v>393</v>
      </c>
      <c r="E25" t="s">
        <v>12</v>
      </c>
      <c r="F25">
        <v>0</v>
      </c>
      <c r="G25">
        <v>6.0830000000000002</v>
      </c>
      <c r="H25" s="3">
        <v>1080</v>
      </c>
      <c r="I25">
        <v>-3.0000000000000001E-3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53</v>
      </c>
      <c r="Q25" s="2">
        <v>44740.870833333334</v>
      </c>
      <c r="R25">
        <v>393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53</v>
      </c>
      <c r="AE25" s="2">
        <v>44740.870833333334</v>
      </c>
      <c r="AF25">
        <v>393</v>
      </c>
      <c r="AG25" t="s">
        <v>12</v>
      </c>
      <c r="AH25">
        <v>0</v>
      </c>
      <c r="AI25">
        <v>12.081</v>
      </c>
      <c r="AJ25" s="3">
        <v>107673</v>
      </c>
      <c r="AK25">
        <v>22.259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0">
        <f t="shared" si="0"/>
        <v>-0.73383007999999994</v>
      </c>
      <c r="AU25" s="11">
        <f t="shared" si="1"/>
        <v>21856.443619811918</v>
      </c>
      <c r="AW25" s="6">
        <f t="shared" si="2"/>
        <v>-1.4248140000000005</v>
      </c>
      <c r="AX25" s="7">
        <f t="shared" si="3"/>
        <v>19269.681778706676</v>
      </c>
      <c r="AZ25" s="8">
        <f t="shared" si="4"/>
        <v>-2.6537528799999999</v>
      </c>
      <c r="BA25" s="9">
        <f t="shared" si="5"/>
        <v>20394.70969765446</v>
      </c>
      <c r="BC25" s="10">
        <f t="shared" si="6"/>
        <v>-0.73383007999999994</v>
      </c>
      <c r="BD25" s="11">
        <f t="shared" si="7"/>
        <v>21856.443619811918</v>
      </c>
      <c r="BF25" s="16">
        <f t="shared" si="8"/>
        <v>-2.5159247200000001</v>
      </c>
      <c r="BG25" s="17">
        <f t="shared" si="9"/>
        <v>-8243.7529038800003</v>
      </c>
      <c r="BI25">
        <v>65</v>
      </c>
      <c r="BJ25" t="s">
        <v>53</v>
      </c>
      <c r="BK25" s="2">
        <v>44740.870833333334</v>
      </c>
      <c r="BL25">
        <v>393</v>
      </c>
      <c r="BM25" t="s">
        <v>12</v>
      </c>
      <c r="BN25">
        <v>0</v>
      </c>
      <c r="BO25">
        <v>2.8559999999999999</v>
      </c>
      <c r="BP25" s="3">
        <v>1003657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66</v>
      </c>
      <c r="B26" t="s">
        <v>54</v>
      </c>
      <c r="C26" s="2">
        <v>44740.892094907409</v>
      </c>
      <c r="D26">
        <v>301</v>
      </c>
      <c r="E26" t="s">
        <v>12</v>
      </c>
      <c r="F26">
        <v>0</v>
      </c>
      <c r="G26">
        <v>5.9640000000000004</v>
      </c>
      <c r="H26" s="3">
        <v>15956133</v>
      </c>
      <c r="I26">
        <v>33.048000000000002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54</v>
      </c>
      <c r="Q26" s="2">
        <v>44740.892094907409</v>
      </c>
      <c r="R26">
        <v>301</v>
      </c>
      <c r="S26" t="s">
        <v>12</v>
      </c>
      <c r="T26">
        <v>0</v>
      </c>
      <c r="U26">
        <v>5.9169999999999998</v>
      </c>
      <c r="V26" s="3">
        <v>119233</v>
      </c>
      <c r="W26">
        <v>29.071999999999999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54</v>
      </c>
      <c r="AE26" s="2">
        <v>44740.892094907409</v>
      </c>
      <c r="AF26">
        <v>301</v>
      </c>
      <c r="AG26" t="s">
        <v>12</v>
      </c>
      <c r="AH26">
        <v>0</v>
      </c>
      <c r="AI26">
        <v>12.098000000000001</v>
      </c>
      <c r="AJ26" s="3">
        <v>69815</v>
      </c>
      <c r="AK26">
        <v>14.54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0">
        <f t="shared" si="0"/>
        <v>29413.758369359177</v>
      </c>
      <c r="AU26" s="11">
        <f t="shared" si="1"/>
        <v>14202.672594578</v>
      </c>
      <c r="AW26" s="6">
        <f t="shared" si="2"/>
        <v>23248.547929729368</v>
      </c>
      <c r="AX26" s="7">
        <f t="shared" si="3"/>
        <v>12672.58159469675</v>
      </c>
      <c r="AZ26" s="8">
        <f t="shared" si="4"/>
        <v>30572.115878639772</v>
      </c>
      <c r="BA26" s="9">
        <f t="shared" si="5"/>
        <v>13265.516577501501</v>
      </c>
      <c r="BC26" s="10">
        <f t="shared" si="6"/>
        <v>29413.758369359177</v>
      </c>
      <c r="BD26" s="11">
        <f t="shared" si="7"/>
        <v>14202.672594578</v>
      </c>
      <c r="BF26" s="16">
        <f t="shared" si="8"/>
        <v>51975.311665550005</v>
      </c>
      <c r="BG26" s="17">
        <f t="shared" si="9"/>
        <v>-806.87589700000046</v>
      </c>
      <c r="BI26">
        <v>66</v>
      </c>
      <c r="BJ26" t="s">
        <v>54</v>
      </c>
      <c r="BK26" s="2">
        <v>44740.892094907409</v>
      </c>
      <c r="BL26">
        <v>301</v>
      </c>
      <c r="BM26" t="s">
        <v>12</v>
      </c>
      <c r="BN26">
        <v>0</v>
      </c>
      <c r="BO26">
        <v>2.843</v>
      </c>
      <c r="BP26" s="3">
        <v>1035757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67</v>
      </c>
      <c r="B27" t="s">
        <v>55</v>
      </c>
      <c r="C27" s="2">
        <v>44740.91333333333</v>
      </c>
      <c r="D27">
        <v>323</v>
      </c>
      <c r="E27" t="s">
        <v>12</v>
      </c>
      <c r="F27">
        <v>0</v>
      </c>
      <c r="G27">
        <v>5.9459999999999997</v>
      </c>
      <c r="H27" s="3">
        <v>25216793</v>
      </c>
      <c r="I27">
        <v>53.066000000000003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55</v>
      </c>
      <c r="Q27" s="2">
        <v>44740.91333333333</v>
      </c>
      <c r="R27">
        <v>323</v>
      </c>
      <c r="S27" t="s">
        <v>12</v>
      </c>
      <c r="T27">
        <v>0</v>
      </c>
      <c r="U27">
        <v>5.9029999999999996</v>
      </c>
      <c r="V27" s="3">
        <v>199141</v>
      </c>
      <c r="W27">
        <v>48.063000000000002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55</v>
      </c>
      <c r="AE27" s="2">
        <v>44740.91333333333</v>
      </c>
      <c r="AF27">
        <v>323</v>
      </c>
      <c r="AG27" t="s">
        <v>12</v>
      </c>
      <c r="AH27">
        <v>0</v>
      </c>
      <c r="AI27">
        <v>12.113</v>
      </c>
      <c r="AJ27" s="3">
        <v>63492</v>
      </c>
      <c r="AK27">
        <v>13.236000000000001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0">
        <f t="shared" si="0"/>
        <v>48665.985767866223</v>
      </c>
      <c r="AU27" s="11">
        <f t="shared" si="1"/>
        <v>12917.219306686718</v>
      </c>
      <c r="AW27" s="6">
        <f t="shared" si="2"/>
        <v>38506.649597939082</v>
      </c>
      <c r="AX27" s="7">
        <f t="shared" si="3"/>
        <v>11553.20623780272</v>
      </c>
      <c r="AZ27" s="8">
        <f t="shared" si="4"/>
        <v>50549.933642728334</v>
      </c>
      <c r="BA27" s="9">
        <f t="shared" si="5"/>
        <v>12070.26453411936</v>
      </c>
      <c r="BC27" s="10">
        <f t="shared" si="6"/>
        <v>48665.985767866223</v>
      </c>
      <c r="BD27" s="11">
        <f t="shared" si="7"/>
        <v>12917.219306686718</v>
      </c>
      <c r="BF27" s="16">
        <f t="shared" si="8"/>
        <v>133662.40734994999</v>
      </c>
      <c r="BG27" s="17">
        <f t="shared" si="9"/>
        <v>-45.270294079999658</v>
      </c>
      <c r="BI27">
        <v>67</v>
      </c>
      <c r="BJ27" t="s">
        <v>55</v>
      </c>
      <c r="BK27" s="2">
        <v>44740.91333333333</v>
      </c>
      <c r="BL27">
        <v>323</v>
      </c>
      <c r="BM27" t="s">
        <v>12</v>
      </c>
      <c r="BN27">
        <v>0</v>
      </c>
      <c r="BO27">
        <v>2.86</v>
      </c>
      <c r="BP27" s="3">
        <v>892923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68</v>
      </c>
      <c r="B28" t="s">
        <v>56</v>
      </c>
      <c r="C28" s="2">
        <v>44740.934571759259</v>
      </c>
      <c r="D28">
        <v>344</v>
      </c>
      <c r="E28" t="s">
        <v>12</v>
      </c>
      <c r="F28">
        <v>0</v>
      </c>
      <c r="G28">
        <v>6.0250000000000004</v>
      </c>
      <c r="H28" s="3">
        <v>8747</v>
      </c>
      <c r="I28">
        <v>1.2999999999999999E-2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56</v>
      </c>
      <c r="Q28" s="2">
        <v>44740.934571759259</v>
      </c>
      <c r="R28">
        <v>344</v>
      </c>
      <c r="S28" t="s">
        <v>12</v>
      </c>
      <c r="T28">
        <v>0</v>
      </c>
      <c r="U28" t="s">
        <v>13</v>
      </c>
      <c r="V28" s="3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56</v>
      </c>
      <c r="AE28" s="2">
        <v>44740.934571759259</v>
      </c>
      <c r="AF28">
        <v>344</v>
      </c>
      <c r="AG28" t="s">
        <v>12</v>
      </c>
      <c r="AH28">
        <v>0</v>
      </c>
      <c r="AI28">
        <v>12.188000000000001</v>
      </c>
      <c r="AJ28" s="3">
        <v>4624</v>
      </c>
      <c r="AK28">
        <v>0.90600000000000003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0">
        <f t="shared" si="0"/>
        <v>16.614774607699999</v>
      </c>
      <c r="AU28" s="11">
        <f t="shared" si="1"/>
        <v>851.53514728447999</v>
      </c>
      <c r="AW28" s="6">
        <f t="shared" si="2"/>
        <v>20.915472691249995</v>
      </c>
      <c r="AX28" s="7">
        <f t="shared" si="3"/>
        <v>890.77749102848009</v>
      </c>
      <c r="AZ28" s="8">
        <f t="shared" si="4"/>
        <v>22.291025978450005</v>
      </c>
      <c r="BA28" s="9">
        <f t="shared" si="5"/>
        <v>879.90313882624014</v>
      </c>
      <c r="BC28" s="10">
        <f t="shared" si="6"/>
        <v>16.614774607699999</v>
      </c>
      <c r="BD28" s="11">
        <f t="shared" si="7"/>
        <v>851.53514728447999</v>
      </c>
      <c r="BF28" s="16">
        <f t="shared" si="8"/>
        <v>9.6291430367999986</v>
      </c>
      <c r="BG28" s="17">
        <f t="shared" si="9"/>
        <v>444.60094528000008</v>
      </c>
      <c r="BI28">
        <v>68</v>
      </c>
      <c r="BJ28" t="s">
        <v>56</v>
      </c>
      <c r="BK28" s="2">
        <v>44740.934571759259</v>
      </c>
      <c r="BL28">
        <v>344</v>
      </c>
      <c r="BM28" t="s">
        <v>12</v>
      </c>
      <c r="BN28">
        <v>0</v>
      </c>
      <c r="BO28">
        <v>2.855</v>
      </c>
      <c r="BP28" s="3">
        <v>1107417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69</v>
      </c>
      <c r="B29" t="s">
        <v>57</v>
      </c>
      <c r="C29" s="2">
        <v>44740.955833333333</v>
      </c>
      <c r="D29">
        <v>321</v>
      </c>
      <c r="E29" t="s">
        <v>12</v>
      </c>
      <c r="F29">
        <v>0</v>
      </c>
      <c r="G29">
        <v>6.0129999999999999</v>
      </c>
      <c r="H29" s="3">
        <v>5746</v>
      </c>
      <c r="I29">
        <v>7.0000000000000001E-3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57</v>
      </c>
      <c r="Q29" s="2">
        <v>44740.955833333333</v>
      </c>
      <c r="R29">
        <v>321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57</v>
      </c>
      <c r="AE29" s="2">
        <v>44740.955833333333</v>
      </c>
      <c r="AF29">
        <v>321</v>
      </c>
      <c r="AG29" t="s">
        <v>12</v>
      </c>
      <c r="AH29">
        <v>0</v>
      </c>
      <c r="AI29">
        <v>12.173999999999999</v>
      </c>
      <c r="AJ29" s="3">
        <v>4897</v>
      </c>
      <c r="AK29">
        <v>0.96399999999999997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0">
        <f t="shared" si="0"/>
        <v>7.7896351748000008</v>
      </c>
      <c r="AU29" s="11">
        <f t="shared" si="1"/>
        <v>907.89791485831995</v>
      </c>
      <c r="AW29" s="6">
        <f t="shared" si="2"/>
        <v>11.873530964999999</v>
      </c>
      <c r="AX29" s="7">
        <f t="shared" si="3"/>
        <v>941.22853717307009</v>
      </c>
      <c r="AZ29" s="8">
        <f t="shared" si="4"/>
        <v>13.338650897800001</v>
      </c>
      <c r="BA29" s="9">
        <f t="shared" si="5"/>
        <v>932.05847529766015</v>
      </c>
      <c r="BC29" s="10">
        <f t="shared" si="6"/>
        <v>7.7896351748000008</v>
      </c>
      <c r="BD29" s="11">
        <f t="shared" si="7"/>
        <v>907.89791485831995</v>
      </c>
      <c r="BF29" s="16">
        <f t="shared" si="8"/>
        <v>4.6625072431999994</v>
      </c>
      <c r="BG29" s="17">
        <f t="shared" si="9"/>
        <v>469.84303852000005</v>
      </c>
      <c r="BI29">
        <v>69</v>
      </c>
      <c r="BJ29" t="s">
        <v>57</v>
      </c>
      <c r="BK29" s="2">
        <v>44740.955833333333</v>
      </c>
      <c r="BL29">
        <v>321</v>
      </c>
      <c r="BM29" t="s">
        <v>12</v>
      </c>
      <c r="BN29">
        <v>0</v>
      </c>
      <c r="BO29">
        <v>2.843</v>
      </c>
      <c r="BP29" s="3">
        <v>1077425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70</v>
      </c>
      <c r="B30" t="s">
        <v>58</v>
      </c>
      <c r="C30" s="2">
        <v>44740.977060185185</v>
      </c>
      <c r="D30">
        <v>213</v>
      </c>
      <c r="E30" t="s">
        <v>12</v>
      </c>
      <c r="F30">
        <v>0</v>
      </c>
      <c r="G30">
        <v>6.0170000000000003</v>
      </c>
      <c r="H30" s="3">
        <v>131783</v>
      </c>
      <c r="I30">
        <v>0.26100000000000001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58</v>
      </c>
      <c r="Q30" s="2">
        <v>44740.977060185185</v>
      </c>
      <c r="R30">
        <v>213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58</v>
      </c>
      <c r="AE30" s="2">
        <v>44740.977060185185</v>
      </c>
      <c r="AF30">
        <v>213</v>
      </c>
      <c r="AG30" t="s">
        <v>12</v>
      </c>
      <c r="AH30">
        <v>0</v>
      </c>
      <c r="AI30">
        <v>12.103999999999999</v>
      </c>
      <c r="AJ30" s="3">
        <v>78033</v>
      </c>
      <c r="AK30">
        <v>16.227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0">
        <f t="shared" si="0"/>
        <v>305.55776522297185</v>
      </c>
      <c r="AU30" s="11">
        <f t="shared" si="1"/>
        <v>15870.326015248718</v>
      </c>
      <c r="AW30" s="6">
        <f t="shared" si="2"/>
        <v>400.22585423155817</v>
      </c>
      <c r="AX30" s="7">
        <f t="shared" si="3"/>
        <v>14119.932311683471</v>
      </c>
      <c r="AZ30" s="8">
        <f t="shared" si="4"/>
        <v>344.73746382613996</v>
      </c>
      <c r="BA30" s="9">
        <f t="shared" si="5"/>
        <v>14817.042035812861</v>
      </c>
      <c r="BC30" s="10">
        <f t="shared" si="6"/>
        <v>305.55776522297185</v>
      </c>
      <c r="BD30" s="11">
        <f t="shared" si="7"/>
        <v>15870.326015248718</v>
      </c>
      <c r="BF30" s="16" t="e">
        <f t="shared" si="8"/>
        <v>#VALUE!</v>
      </c>
      <c r="BG30" s="17">
        <f t="shared" si="9"/>
        <v>-2002.2707790799984</v>
      </c>
      <c r="BI30">
        <v>70</v>
      </c>
      <c r="BJ30" t="s">
        <v>58</v>
      </c>
      <c r="BK30" s="2">
        <v>44740.977060185185</v>
      </c>
      <c r="BL30">
        <v>213</v>
      </c>
      <c r="BM30" t="s">
        <v>12</v>
      </c>
      <c r="BN30">
        <v>0</v>
      </c>
      <c r="BO30">
        <v>2.8540000000000001</v>
      </c>
      <c r="BP30" s="3">
        <v>1038305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71</v>
      </c>
      <c r="B31" t="s">
        <v>59</v>
      </c>
      <c r="C31" s="2">
        <v>44740.998368055552</v>
      </c>
      <c r="D31">
        <v>391</v>
      </c>
      <c r="E31" t="s">
        <v>12</v>
      </c>
      <c r="F31">
        <v>0</v>
      </c>
      <c r="G31">
        <v>6.0069999999999997</v>
      </c>
      <c r="H31" s="3">
        <v>199667</v>
      </c>
      <c r="I31">
        <v>0.39800000000000002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59</v>
      </c>
      <c r="Q31" s="2">
        <v>44740.998368055552</v>
      </c>
      <c r="R31">
        <v>391</v>
      </c>
      <c r="S31" t="s">
        <v>12</v>
      </c>
      <c r="T31">
        <v>0</v>
      </c>
      <c r="U31">
        <v>5.9530000000000003</v>
      </c>
      <c r="V31" s="3">
        <v>1477</v>
      </c>
      <c r="W31">
        <v>0.51200000000000001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59</v>
      </c>
      <c r="AE31" s="2">
        <v>44740.998368055552</v>
      </c>
      <c r="AF31">
        <v>391</v>
      </c>
      <c r="AG31" t="s">
        <v>12</v>
      </c>
      <c r="AH31">
        <v>0</v>
      </c>
      <c r="AI31">
        <v>12.087999999999999</v>
      </c>
      <c r="AJ31" s="3">
        <v>58013</v>
      </c>
      <c r="AK31">
        <v>12.103999999999999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0">
        <f t="shared" si="0"/>
        <v>463.13723499699989</v>
      </c>
      <c r="AU31" s="11">
        <f t="shared" si="1"/>
        <v>11801.699331527119</v>
      </c>
      <c r="AW31" s="6">
        <f t="shared" si="2"/>
        <v>595.08487433239816</v>
      </c>
      <c r="AX31" s="7">
        <f t="shared" si="3"/>
        <v>10579.187252231872</v>
      </c>
      <c r="AZ31" s="8">
        <f t="shared" si="4"/>
        <v>520.89153547351998</v>
      </c>
      <c r="BA31" s="9">
        <f t="shared" si="5"/>
        <v>11033.50443717206</v>
      </c>
      <c r="BC31" s="10">
        <f t="shared" si="6"/>
        <v>463.13723499699989</v>
      </c>
      <c r="BD31" s="11">
        <f t="shared" si="7"/>
        <v>11801.699331527119</v>
      </c>
      <c r="BF31" s="16">
        <f t="shared" si="8"/>
        <v>262.11660755000003</v>
      </c>
      <c r="BG31" s="17">
        <f t="shared" si="9"/>
        <v>503.45484331999921</v>
      </c>
      <c r="BI31">
        <v>71</v>
      </c>
      <c r="BJ31" t="s">
        <v>59</v>
      </c>
      <c r="BK31" s="2">
        <v>44740.998368055552</v>
      </c>
      <c r="BL31">
        <v>391</v>
      </c>
      <c r="BM31" t="s">
        <v>12</v>
      </c>
      <c r="BN31">
        <v>0</v>
      </c>
      <c r="BO31">
        <v>2.8460000000000001</v>
      </c>
      <c r="BP31" s="3">
        <v>1021352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72</v>
      </c>
      <c r="B32" t="s">
        <v>60</v>
      </c>
      <c r="C32" s="2">
        <v>44741.01966435185</v>
      </c>
      <c r="D32">
        <v>368</v>
      </c>
      <c r="E32" t="s">
        <v>12</v>
      </c>
      <c r="F32">
        <v>0</v>
      </c>
      <c r="G32">
        <v>6.0190000000000001</v>
      </c>
      <c r="H32" s="3">
        <v>206738</v>
      </c>
      <c r="I32">
        <v>0.41299999999999998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60</v>
      </c>
      <c r="Q32" s="2">
        <v>44741.01966435185</v>
      </c>
      <c r="R32">
        <v>368</v>
      </c>
      <c r="S32" t="s">
        <v>12</v>
      </c>
      <c r="T32">
        <v>0</v>
      </c>
      <c r="U32">
        <v>5.9710000000000001</v>
      </c>
      <c r="V32" s="3">
        <v>1708</v>
      </c>
      <c r="W32">
        <v>0.56899999999999995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60</v>
      </c>
      <c r="AE32" s="2">
        <v>44741.01966435185</v>
      </c>
      <c r="AF32">
        <v>368</v>
      </c>
      <c r="AG32" t="s">
        <v>12</v>
      </c>
      <c r="AH32">
        <v>0</v>
      </c>
      <c r="AI32">
        <v>12.169</v>
      </c>
      <c r="AJ32" s="3">
        <v>21365</v>
      </c>
      <c r="AK32">
        <v>4.45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0">
        <f t="shared" si="0"/>
        <v>479.50849602413217</v>
      </c>
      <c r="AU32" s="11">
        <f t="shared" si="1"/>
        <v>4300.7965584980002</v>
      </c>
      <c r="AW32" s="6">
        <f t="shared" si="2"/>
        <v>614.94937975436721</v>
      </c>
      <c r="AX32" s="7">
        <f t="shared" si="3"/>
        <v>3967.2488033667505</v>
      </c>
      <c r="AZ32" s="8">
        <f t="shared" si="4"/>
        <v>539.17619138214036</v>
      </c>
      <c r="BA32" s="9">
        <f t="shared" si="5"/>
        <v>4073.7079079615</v>
      </c>
      <c r="BC32" s="10">
        <f t="shared" si="6"/>
        <v>479.50849602413217</v>
      </c>
      <c r="BD32" s="11">
        <f t="shared" si="7"/>
        <v>4300.7965584980002</v>
      </c>
      <c r="BF32" s="16">
        <f t="shared" si="8"/>
        <v>283.47411679999999</v>
      </c>
      <c r="BG32" s="17">
        <f t="shared" si="9"/>
        <v>1518.317123</v>
      </c>
      <c r="BI32">
        <v>72</v>
      </c>
      <c r="BJ32" t="s">
        <v>60</v>
      </c>
      <c r="BK32" s="2">
        <v>44741.01966435185</v>
      </c>
      <c r="BL32">
        <v>368</v>
      </c>
      <c r="BM32" t="s">
        <v>12</v>
      </c>
      <c r="BN32">
        <v>0</v>
      </c>
      <c r="BO32">
        <v>2.8540000000000001</v>
      </c>
      <c r="BP32" s="3">
        <v>1135643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73</v>
      </c>
      <c r="B33" t="s">
        <v>61</v>
      </c>
      <c r="C33" s="2">
        <v>44741.040891203702</v>
      </c>
      <c r="D33">
        <v>314</v>
      </c>
      <c r="E33" t="s">
        <v>12</v>
      </c>
      <c r="F33">
        <v>0</v>
      </c>
      <c r="G33">
        <v>6.0149999999999997</v>
      </c>
      <c r="H33" s="3">
        <v>247287</v>
      </c>
      <c r="I33">
        <v>0.495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61</v>
      </c>
      <c r="Q33" s="2">
        <v>44741.040891203702</v>
      </c>
      <c r="R33">
        <v>314</v>
      </c>
      <c r="S33" t="s">
        <v>12</v>
      </c>
      <c r="T33">
        <v>0</v>
      </c>
      <c r="U33">
        <v>5.9649999999999999</v>
      </c>
      <c r="V33" s="3">
        <v>1839</v>
      </c>
      <c r="W33">
        <v>0.60099999999999998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61</v>
      </c>
      <c r="AE33" s="2">
        <v>44741.040891203702</v>
      </c>
      <c r="AF33">
        <v>314</v>
      </c>
      <c r="AG33" t="s">
        <v>12</v>
      </c>
      <c r="AH33">
        <v>0</v>
      </c>
      <c r="AI33">
        <v>12.122</v>
      </c>
      <c r="AJ33" s="3">
        <v>56537</v>
      </c>
      <c r="AK33">
        <v>11.798999999999999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0">
        <f t="shared" si="0"/>
        <v>573.23478570588065</v>
      </c>
      <c r="AU33" s="11">
        <f t="shared" si="1"/>
        <v>11500.924945943119</v>
      </c>
      <c r="AW33" s="6">
        <f t="shared" si="2"/>
        <v>727.28733476682214</v>
      </c>
      <c r="AX33" s="7">
        <f t="shared" si="3"/>
        <v>10316.14974019787</v>
      </c>
      <c r="AZ33" s="8">
        <f t="shared" si="4"/>
        <v>643.79700598138788</v>
      </c>
      <c r="BA33" s="9">
        <f t="shared" si="5"/>
        <v>10754.04240968006</v>
      </c>
      <c r="BC33" s="10">
        <f t="shared" si="6"/>
        <v>573.23478570588065</v>
      </c>
      <c r="BD33" s="11">
        <f t="shared" si="7"/>
        <v>11500.924945943119</v>
      </c>
      <c r="BF33" s="16">
        <f t="shared" si="8"/>
        <v>295.72584595000001</v>
      </c>
      <c r="BG33" s="17">
        <f t="shared" si="9"/>
        <v>633.62033131999976</v>
      </c>
      <c r="BI33">
        <v>73</v>
      </c>
      <c r="BJ33" t="s">
        <v>61</v>
      </c>
      <c r="BK33" s="2">
        <v>44741.040891203702</v>
      </c>
      <c r="BL33">
        <v>314</v>
      </c>
      <c r="BM33" t="s">
        <v>12</v>
      </c>
      <c r="BN33">
        <v>0</v>
      </c>
      <c r="BO33">
        <v>2.8359999999999999</v>
      </c>
      <c r="BP33" s="3">
        <v>1385551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74</v>
      </c>
      <c r="B34" t="s">
        <v>62</v>
      </c>
      <c r="C34" s="2">
        <v>44741.062175925923</v>
      </c>
      <c r="D34">
        <v>204</v>
      </c>
      <c r="E34" t="s">
        <v>12</v>
      </c>
      <c r="F34">
        <v>0</v>
      </c>
      <c r="G34">
        <v>6.0069999999999997</v>
      </c>
      <c r="H34" s="3">
        <v>49642</v>
      </c>
      <c r="I34">
        <v>9.5000000000000001E-2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62</v>
      </c>
      <c r="Q34" s="2">
        <v>44741.062175925923</v>
      </c>
      <c r="R34">
        <v>204</v>
      </c>
      <c r="S34" t="s">
        <v>12</v>
      </c>
      <c r="T34">
        <v>0</v>
      </c>
      <c r="U34">
        <v>6.0190000000000001</v>
      </c>
      <c r="V34" s="3">
        <v>407</v>
      </c>
      <c r="W34">
        <v>0.25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62</v>
      </c>
      <c r="AE34" s="2">
        <v>44741.062175925923</v>
      </c>
      <c r="AF34">
        <v>204</v>
      </c>
      <c r="AG34" t="s">
        <v>12</v>
      </c>
      <c r="AH34">
        <v>0</v>
      </c>
      <c r="AI34" t="s">
        <v>13</v>
      </c>
      <c r="AJ34" s="3" t="s">
        <v>13</v>
      </c>
      <c r="AK34" t="s">
        <v>13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0">
        <f t="shared" si="0"/>
        <v>113.89093900967143</v>
      </c>
      <c r="AU34" s="11" t="e">
        <f t="shared" si="1"/>
        <v>#VALUE!</v>
      </c>
      <c r="AW34" s="6">
        <f t="shared" si="2"/>
        <v>154.38433735254321</v>
      </c>
      <c r="AX34" s="7" t="e">
        <f t="shared" si="3"/>
        <v>#VALUE!</v>
      </c>
      <c r="AZ34" s="8">
        <f t="shared" si="4"/>
        <v>130.09763272497239</v>
      </c>
      <c r="BA34" s="9" t="e">
        <f t="shared" si="5"/>
        <v>#VALUE!</v>
      </c>
      <c r="BC34" s="10">
        <f t="shared" si="6"/>
        <v>113.89093900967143</v>
      </c>
      <c r="BD34" s="11" t="e">
        <f t="shared" si="7"/>
        <v>#VALUE!</v>
      </c>
      <c r="BF34" s="16">
        <f t="shared" si="8"/>
        <v>104.5960354928</v>
      </c>
      <c r="BG34" s="17" t="e">
        <f t="shared" si="9"/>
        <v>#VALUE!</v>
      </c>
      <c r="BI34">
        <v>74</v>
      </c>
      <c r="BJ34" t="s">
        <v>62</v>
      </c>
      <c r="BK34" s="2">
        <v>44741.062175925923</v>
      </c>
      <c r="BL34">
        <v>204</v>
      </c>
      <c r="BM34" t="s">
        <v>12</v>
      </c>
      <c r="BN34">
        <v>0</v>
      </c>
      <c r="BO34">
        <v>2.8370000000000002</v>
      </c>
      <c r="BP34" s="3">
        <v>1213308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75</v>
      </c>
      <c r="B35" t="s">
        <v>63</v>
      </c>
      <c r="C35" s="2">
        <v>44741.083391203705</v>
      </c>
      <c r="D35">
        <v>405</v>
      </c>
      <c r="E35" t="s">
        <v>12</v>
      </c>
      <c r="F35">
        <v>0</v>
      </c>
      <c r="G35">
        <v>6.0060000000000002</v>
      </c>
      <c r="H35" s="3">
        <v>70321</v>
      </c>
      <c r="I35">
        <v>0.13700000000000001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63</v>
      </c>
      <c r="Q35" s="2">
        <v>44741.083391203705</v>
      </c>
      <c r="R35">
        <v>405</v>
      </c>
      <c r="S35" t="s">
        <v>12</v>
      </c>
      <c r="T35">
        <v>0</v>
      </c>
      <c r="U35">
        <v>5.9429999999999996</v>
      </c>
      <c r="V35">
        <v>587</v>
      </c>
      <c r="W35">
        <v>0.29399999999999998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63</v>
      </c>
      <c r="AE35" s="2">
        <v>44741.083391203705</v>
      </c>
      <c r="AF35">
        <v>405</v>
      </c>
      <c r="AG35" t="s">
        <v>12</v>
      </c>
      <c r="AH35">
        <v>0</v>
      </c>
      <c r="AI35" t="s">
        <v>13</v>
      </c>
      <c r="AJ35" s="3" t="s">
        <v>13</v>
      </c>
      <c r="AK35" t="s">
        <v>13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0">
        <f t="shared" si="0"/>
        <v>162.24543423347782</v>
      </c>
      <c r="AU35" s="11" t="e">
        <f t="shared" si="1"/>
        <v>#VALUE!</v>
      </c>
      <c r="AW35" s="6">
        <f t="shared" si="2"/>
        <v>217.31231686993581</v>
      </c>
      <c r="AX35" s="7" t="e">
        <f t="shared" si="3"/>
        <v>#VALUE!</v>
      </c>
      <c r="AZ35" s="8">
        <f t="shared" si="4"/>
        <v>184.2868792963431</v>
      </c>
      <c r="BA35" s="9" t="e">
        <f t="shared" si="5"/>
        <v>#VALUE!</v>
      </c>
      <c r="BC35" s="10">
        <f t="shared" si="6"/>
        <v>162.24543423347782</v>
      </c>
      <c r="BD35" s="11" t="e">
        <f t="shared" si="7"/>
        <v>#VALUE!</v>
      </c>
      <c r="BF35" s="16">
        <f t="shared" si="8"/>
        <v>171.97106292319998</v>
      </c>
      <c r="BG35" s="17" t="e">
        <f t="shared" si="9"/>
        <v>#VALUE!</v>
      </c>
      <c r="BI35">
        <v>75</v>
      </c>
      <c r="BJ35" t="s">
        <v>63</v>
      </c>
      <c r="BK35" s="2">
        <v>44741.083391203705</v>
      </c>
      <c r="BL35">
        <v>405</v>
      </c>
      <c r="BM35" t="s">
        <v>12</v>
      </c>
      <c r="BN35">
        <v>0</v>
      </c>
      <c r="BO35">
        <v>2.8380000000000001</v>
      </c>
      <c r="BP35" s="3">
        <v>1191547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76</v>
      </c>
      <c r="B36" t="s">
        <v>64</v>
      </c>
      <c r="C36" s="2">
        <v>44741.104594907411</v>
      </c>
      <c r="D36">
        <v>183</v>
      </c>
      <c r="E36" t="s">
        <v>12</v>
      </c>
      <c r="F36">
        <v>0</v>
      </c>
      <c r="G36">
        <v>6.02</v>
      </c>
      <c r="H36" s="3">
        <v>17733</v>
      </c>
      <c r="I36">
        <v>3.1E-2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64</v>
      </c>
      <c r="Q36" s="2">
        <v>44741.104594907411</v>
      </c>
      <c r="R36">
        <v>183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64</v>
      </c>
      <c r="AE36" s="2">
        <v>44741.104594907411</v>
      </c>
      <c r="AF36">
        <v>183</v>
      </c>
      <c r="AG36" t="s">
        <v>12</v>
      </c>
      <c r="AH36">
        <v>0</v>
      </c>
      <c r="AI36">
        <v>12.182</v>
      </c>
      <c r="AJ36" s="3">
        <v>7233</v>
      </c>
      <c r="AK36">
        <v>1.46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0">
        <f t="shared" si="0"/>
        <v>39.141757448863935</v>
      </c>
      <c r="AU36" s="11">
        <f t="shared" si="1"/>
        <v>1390.0259883047199</v>
      </c>
      <c r="AW36" s="6">
        <f t="shared" si="2"/>
        <v>55.912891328318203</v>
      </c>
      <c r="AX36" s="7">
        <f t="shared" si="3"/>
        <v>1372.54430653947</v>
      </c>
      <c r="AZ36" s="8">
        <f t="shared" si="4"/>
        <v>46.277336871959903</v>
      </c>
      <c r="BA36" s="9">
        <f t="shared" si="5"/>
        <v>1378.2409371408603</v>
      </c>
      <c r="BC36" s="10">
        <f t="shared" si="6"/>
        <v>39.141757448863935</v>
      </c>
      <c r="BD36" s="11">
        <f t="shared" si="7"/>
        <v>1390.0259883047199</v>
      </c>
      <c r="BF36" s="16">
        <f t="shared" si="8"/>
        <v>26.138186292799997</v>
      </c>
      <c r="BG36" s="17">
        <f t="shared" si="9"/>
        <v>675.35123692000013</v>
      </c>
      <c r="BI36">
        <v>76</v>
      </c>
      <c r="BJ36" t="s">
        <v>64</v>
      </c>
      <c r="BK36" s="2">
        <v>44741.104594907411</v>
      </c>
      <c r="BL36">
        <v>183</v>
      </c>
      <c r="BM36" t="s">
        <v>12</v>
      </c>
      <c r="BN36">
        <v>0</v>
      </c>
      <c r="BO36">
        <v>2.851</v>
      </c>
      <c r="BP36" s="3">
        <v>1138298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77</v>
      </c>
      <c r="B37" t="s">
        <v>65</v>
      </c>
      <c r="C37" s="2">
        <v>44741.125810185185</v>
      </c>
      <c r="D37">
        <v>205</v>
      </c>
      <c r="E37" t="s">
        <v>12</v>
      </c>
      <c r="F37">
        <v>0</v>
      </c>
      <c r="G37">
        <v>6.0209999999999999</v>
      </c>
      <c r="H37" s="3">
        <v>16588</v>
      </c>
      <c r="I37">
        <v>2.9000000000000001E-2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65</v>
      </c>
      <c r="Q37" s="2">
        <v>44741.125810185185</v>
      </c>
      <c r="R37">
        <v>205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65</v>
      </c>
      <c r="AE37" s="2">
        <v>44741.125810185185</v>
      </c>
      <c r="AF37">
        <v>205</v>
      </c>
      <c r="AG37" t="s">
        <v>12</v>
      </c>
      <c r="AH37">
        <v>0</v>
      </c>
      <c r="AI37">
        <v>12.179</v>
      </c>
      <c r="AJ37" s="3">
        <v>6542</v>
      </c>
      <c r="AK37">
        <v>1.3129999999999999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0">
        <f t="shared" si="0"/>
        <v>36.456462473138238</v>
      </c>
      <c r="AU37" s="11">
        <f t="shared" si="1"/>
        <v>1247.4392010627198</v>
      </c>
      <c r="AW37" s="6">
        <f t="shared" si="2"/>
        <v>52.3485209845472</v>
      </c>
      <c r="AX37" s="7">
        <f t="shared" si="3"/>
        <v>1245.0303843537199</v>
      </c>
      <c r="AZ37" s="8">
        <f t="shared" si="4"/>
        <v>43.265012945150403</v>
      </c>
      <c r="BA37" s="9">
        <f t="shared" si="5"/>
        <v>1246.2765083573602</v>
      </c>
      <c r="BC37" s="10">
        <f t="shared" si="6"/>
        <v>36.456462473138238</v>
      </c>
      <c r="BD37" s="11">
        <f t="shared" si="7"/>
        <v>1247.4392010627198</v>
      </c>
      <c r="BF37" s="16">
        <f t="shared" si="8"/>
        <v>23.898132108799999</v>
      </c>
      <c r="BG37" s="17">
        <f t="shared" si="9"/>
        <v>616.51604192000002</v>
      </c>
      <c r="BI37">
        <v>77</v>
      </c>
      <c r="BJ37" t="s">
        <v>65</v>
      </c>
      <c r="BK37" s="2">
        <v>44741.125810185185</v>
      </c>
      <c r="BL37">
        <v>205</v>
      </c>
      <c r="BM37" t="s">
        <v>12</v>
      </c>
      <c r="BN37">
        <v>0</v>
      </c>
      <c r="BO37">
        <v>2.855</v>
      </c>
      <c r="BP37" s="3">
        <v>1094747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2022-06-29T15:50:43Z</dcterms:modified>
</cp:coreProperties>
</file>